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DH20LT/Excel Excercise from TuanDen/24.1/"/>
    </mc:Choice>
  </mc:AlternateContent>
  <xr:revisionPtr revIDLastSave="59" documentId="11_528F84B1F3BC68A4B8B7DA384D98296B2AA02836" xr6:coauthVersionLast="47" xr6:coauthVersionMax="47" xr10:uidLastSave="{B4033C61-EC5A-4F12-B601-DC2F8B4E54B0}"/>
  <bookViews>
    <workbookView xWindow="-110" yWindow="-110" windowWidth="19420" windowHeight="10300" activeTab="2" xr2:uid="{00000000-000D-0000-FFFF-FFFF00000000}"/>
  </bookViews>
  <sheets>
    <sheet name="Sheet1" sheetId="2" r:id="rId1"/>
    <sheet name="Sheet2" sheetId="1" r:id="rId2"/>
    <sheet name="Sheet3" sheetId="6" r:id="rId3"/>
    <sheet name="Trích lọc" sheetId="5" r:id="rId4"/>
    <sheet name="Biểu đồ" sheetId="7" r:id="rId5"/>
  </sheets>
  <definedNames>
    <definedName name="_xlnm._FilterDatabase" localSheetId="0" hidden="1">Sheet1!$A$4:$H$29</definedName>
    <definedName name="_xlnm._FilterDatabase" localSheetId="1" hidden="1">Sheet2!$A$1:$L$62</definedName>
    <definedName name="CSDL">Sheet1!$A$4:$G$18</definedName>
    <definedName name="DULIEU2">Sheet2!$A$1:$L$62</definedName>
    <definedName name="Orders">#REF!</definedName>
    <definedName name="_xlnm.Print_Area" localSheetId="1">Sheet2!$B:$F</definedName>
    <definedName name="TIEUDE">Sheet1!$A$4:$H$4</definedName>
    <definedName name="VUNGDL">Sheet2!$B$1:$K$26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5" i="2"/>
  <c r="H6" i="2"/>
  <c r="H7" i="2"/>
  <c r="H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5" i="2"/>
  <c r="B9" i="7"/>
  <c r="C8" i="7" s="1"/>
  <c r="B32" i="2" l="1"/>
  <c r="C5" i="7"/>
  <c r="C6" i="7"/>
  <c r="C7" i="7"/>
</calcChain>
</file>

<file path=xl/sharedStrings.xml><?xml version="1.0" encoding="utf-8"?>
<sst xmlns="http://schemas.openxmlformats.org/spreadsheetml/2006/main" count="556" uniqueCount="358">
  <si>
    <t>OrderDate</t>
  </si>
  <si>
    <t>ShippedDate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</si>
  <si>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</si>
  <si>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</si>
  <si>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</si>
  <si>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</si>
  <si>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</si>
  <si>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</si>
  <si>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</si>
  <si>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RequiredDate</t>
  </si>
  <si>
    <t>KEECH</t>
  </si>
  <si>
    <t>Charlie Keen</t>
  </si>
  <si>
    <t>991 S. Mississippi Rd.</t>
  </si>
  <si>
    <t>St. Louis</t>
  </si>
  <si>
    <t>MO</t>
  </si>
  <si>
    <t>USA</t>
  </si>
  <si>
    <t>SARRA</t>
  </si>
  <si>
    <t>Raman Sarin</t>
  </si>
  <si>
    <t>8808 Backbay St.</t>
  </si>
  <si>
    <t>Boston</t>
  </si>
  <si>
    <t>MA</t>
  </si>
  <si>
    <t>BROJE</t>
  </si>
  <si>
    <t>Jed Brown</t>
  </si>
  <si>
    <t>666 Fords Landing</t>
  </si>
  <si>
    <t>Westover</t>
  </si>
  <si>
    <t>WV</t>
  </si>
  <si>
    <t>SCHGE</t>
  </si>
  <si>
    <t>George Schaller</t>
  </si>
  <si>
    <t>401 Rodeo Dr.</t>
  </si>
  <si>
    <t>Auburn</t>
  </si>
  <si>
    <t>WA</t>
  </si>
  <si>
    <t>SANPA</t>
  </si>
  <si>
    <t>Patrick Sands</t>
  </si>
  <si>
    <t>4568 Spaulding Ave. N.</t>
  </si>
  <si>
    <t>Seattle</t>
  </si>
  <si>
    <t>SCHAN</t>
  </si>
  <si>
    <t>Andreas Schou</t>
  </si>
  <si>
    <t>14 S. Elm Dr.</t>
  </si>
  <si>
    <t>Moscow</t>
  </si>
  <si>
    <t>ID</t>
  </si>
  <si>
    <t>KELBO</t>
  </si>
  <si>
    <t>Bob Kelly</t>
  </si>
  <si>
    <t>12 Juanita Ln.</t>
  </si>
  <si>
    <t>Helena</t>
  </si>
  <si>
    <t>MT</t>
  </si>
  <si>
    <t>KIMJI</t>
  </si>
  <si>
    <t>Jim Kim</t>
  </si>
  <si>
    <t>78 Miller St.</t>
  </si>
  <si>
    <t>BOWEL</t>
  </si>
  <si>
    <t>Eli Bowen</t>
  </si>
  <si>
    <t>27 Christopher St.</t>
  </si>
  <si>
    <t>BRACO</t>
  </si>
  <si>
    <t>Colleen Bracy</t>
  </si>
  <si>
    <t>18 Elm St.</t>
  </si>
  <si>
    <t>Tulalip</t>
  </si>
  <si>
    <t>BREMA</t>
  </si>
  <si>
    <t>Markus Breyer</t>
  </si>
  <si>
    <t>511 Lincoln Ave.</t>
  </si>
  <si>
    <t>Burns</t>
  </si>
  <si>
    <t>OR</t>
  </si>
  <si>
    <t>BRAAN</t>
  </si>
  <si>
    <t>Andy Brauninger</t>
  </si>
  <si>
    <t>42 El Camino Dr.</t>
  </si>
  <si>
    <t>KELLU</t>
  </si>
  <si>
    <t>Lukas Keller</t>
  </si>
  <si>
    <t>4220 Main St.</t>
  </si>
  <si>
    <t>Bellevue</t>
  </si>
  <si>
    <t>SCHTH</t>
  </si>
  <si>
    <t>Thorsten Scholl</t>
  </si>
  <si>
    <t>89 Cedar Way</t>
  </si>
  <si>
    <t>Redmond</t>
  </si>
  <si>
    <t>KEIKE</t>
  </si>
  <si>
    <t>Kendall Keil</t>
  </si>
  <si>
    <t>6778 Cypress Pkwy.</t>
  </si>
  <si>
    <t>Oak Harbor</t>
  </si>
  <si>
    <t>BROAL</t>
  </si>
  <si>
    <t>Allison Brown</t>
  </si>
  <si>
    <t>78 Riverside Dr.</t>
  </si>
  <si>
    <t>Woodinville</t>
  </si>
  <si>
    <t>SARES</t>
  </si>
  <si>
    <t>Esko Sario</t>
  </si>
  <si>
    <t>45 Winding Wood Blvd.</t>
  </si>
  <si>
    <t>BURSU</t>
  </si>
  <si>
    <t>Susan Burk</t>
  </si>
  <si>
    <t>778 Ancient Rd.</t>
  </si>
  <si>
    <t>SCHGA</t>
  </si>
  <si>
    <t>Gary Schare</t>
  </si>
  <si>
    <t>4110 Old Redmond Rd.</t>
  </si>
  <si>
    <t>KIMJE</t>
  </si>
  <si>
    <t>Jennifer Kim</t>
  </si>
  <si>
    <t>72 West St.</t>
  </si>
  <si>
    <t>Portland</t>
  </si>
  <si>
    <t>BRORO</t>
  </si>
  <si>
    <t>Robert Brown</t>
  </si>
  <si>
    <t>6 Cranbrook Hollow</t>
  </si>
  <si>
    <t>Duvall</t>
  </si>
  <si>
    <t>BRUCH</t>
  </si>
  <si>
    <t>Chloe Brussard</t>
  </si>
  <si>
    <t>79 S. Wyatt St.</t>
  </si>
  <si>
    <t>Clinton</t>
  </si>
  <si>
    <t>BOUTH</t>
  </si>
  <si>
    <t>Thomas Bouchard</t>
  </si>
  <si>
    <t>507 20th Ave. E.</t>
  </si>
  <si>
    <t>KENJE</t>
  </si>
  <si>
    <t>Jennifer Kensok</t>
  </si>
  <si>
    <t>566 Queen Anne Way</t>
  </si>
  <si>
    <t>BYHRI</t>
  </si>
  <si>
    <t>Rick Byham</t>
  </si>
  <si>
    <t>55 Grizzly Peak Rd.</t>
  </si>
  <si>
    <t>Butte</t>
  </si>
  <si>
    <t>KEEBR</t>
  </si>
  <si>
    <t>Bruce Keever</t>
  </si>
  <si>
    <t>722 DaVinci Blvd.</t>
  </si>
  <si>
    <t>Kirkland</t>
  </si>
  <si>
    <t>KERTH</t>
  </si>
  <si>
    <t>Thomas Kerjean</t>
  </si>
  <si>
    <t>311 87th Pl.</t>
  </si>
  <si>
    <t>Beaverton</t>
  </si>
  <si>
    <t>KEABO</t>
  </si>
  <si>
    <t>Bonnie Kearney</t>
  </si>
  <si>
    <t>98 Forrest Way</t>
  </si>
  <si>
    <t>SAYDE</t>
  </si>
  <si>
    <t>Dennis Saylor</t>
  </si>
  <si>
    <t>87 Prince St.</t>
  </si>
  <si>
    <t>KELMA</t>
  </si>
  <si>
    <t>Madeleine Kelly</t>
  </si>
  <si>
    <t>12 Pike St.</t>
  </si>
  <si>
    <t>Everett</t>
  </si>
  <si>
    <t>BYEDE</t>
  </si>
  <si>
    <t>Dennis Bye</t>
  </si>
  <si>
    <t>99 18th St. N.</t>
  </si>
  <si>
    <t>BRODE</t>
  </si>
  <si>
    <t>Derek Brown</t>
  </si>
  <si>
    <t>407 Sunny Way</t>
  </si>
  <si>
    <t>BURBR</t>
  </si>
  <si>
    <t>Brian Burke</t>
  </si>
  <si>
    <t>193 Upper Mountain Ave.</t>
  </si>
  <si>
    <t>Monroe</t>
  </si>
  <si>
    <t>BYRRA</t>
  </si>
  <si>
    <t>Randy Byrne</t>
  </si>
  <si>
    <t>17331 Fairhaven St.</t>
  </si>
  <si>
    <t>KELKE</t>
  </si>
  <si>
    <t>Kevin Kelly</t>
  </si>
  <si>
    <t>2222 Montrose Ct.</t>
  </si>
  <si>
    <t>Snohomish</t>
  </si>
  <si>
    <t>SELAA</t>
  </si>
  <si>
    <t>Aaron Alex Selig</t>
  </si>
  <si>
    <t>115 Leary Wy.</t>
  </si>
  <si>
    <t>SELCH</t>
  </si>
  <si>
    <t>Chris Sells</t>
  </si>
  <si>
    <t>6565 Bentwood Circle</t>
  </si>
  <si>
    <t>SARMA</t>
  </si>
  <si>
    <t>Mark Sargent</t>
  </si>
  <si>
    <t>5540 Rosebud Place</t>
  </si>
  <si>
    <t>Victoria</t>
  </si>
  <si>
    <t>BC</t>
  </si>
  <si>
    <t>Canada</t>
  </si>
  <si>
    <t>SCEIS</t>
  </si>
  <si>
    <t>Isabelle Scemla</t>
  </si>
  <si>
    <t>1630 Hillcrest Way</t>
  </si>
  <si>
    <t>Carmel Valley</t>
  </si>
  <si>
    <t>CA</t>
  </si>
  <si>
    <t>BREBR</t>
  </si>
  <si>
    <t>Bryan Bredehoeft</t>
  </si>
  <si>
    <t>1815 Yolo St.</t>
  </si>
  <si>
    <t>KERAN</t>
  </si>
  <si>
    <t>Anat Kerry</t>
  </si>
  <si>
    <t>48 Aurora Hwy.</t>
  </si>
  <si>
    <t>KEMCH</t>
  </si>
  <si>
    <t>Christian Kemp</t>
  </si>
  <si>
    <t>23 W. 48th St. #2</t>
  </si>
  <si>
    <t>KIMTI</t>
  </si>
  <si>
    <t>Tim Kim</t>
  </si>
  <si>
    <t>18 Canyon Rd.</t>
  </si>
  <si>
    <t>Newcastle</t>
  </si>
  <si>
    <t>KINRU</t>
  </si>
  <si>
    <t>Russell King</t>
  </si>
  <si>
    <t>89 Jefferson Wa, Suite 2</t>
  </si>
  <si>
    <t>SCHJA</t>
  </si>
  <si>
    <t>Janet Schorr</t>
  </si>
  <si>
    <t>8887 Western Ave.</t>
  </si>
  <si>
    <t>Glendale</t>
  </si>
  <si>
    <t>SCHBO</t>
  </si>
  <si>
    <t>Boris Scholl</t>
  </si>
  <si>
    <t>22 Market St.</t>
  </si>
  <si>
    <t>San Francisco</t>
  </si>
  <si>
    <t>BRYCH</t>
  </si>
  <si>
    <t>Chris Bryant</t>
  </si>
  <si>
    <t>978 Carnegie Ave.</t>
  </si>
  <si>
    <t>BROSC</t>
  </si>
  <si>
    <t>Scott Brown</t>
  </si>
  <si>
    <t>780 West Blvd.</t>
  </si>
  <si>
    <t>Arlington</t>
  </si>
  <si>
    <t>KENWI</t>
  </si>
  <si>
    <t>Will Kennedy</t>
  </si>
  <si>
    <t>1900 Oak St.</t>
  </si>
  <si>
    <t>Vancouver</t>
  </si>
  <si>
    <t>KENKE</t>
  </si>
  <si>
    <t>Kevin Kennedy</t>
  </si>
  <si>
    <t>89 W. Hilltop Dr.</t>
  </si>
  <si>
    <t>Palo Alto</t>
  </si>
  <si>
    <t>BRUDA</t>
  </si>
  <si>
    <t>Daniel Brunner</t>
  </si>
  <si>
    <t>908 W. Capital Way</t>
  </si>
  <si>
    <t>Tacoma</t>
  </si>
  <si>
    <t>KIMSHA</t>
  </si>
  <si>
    <t>Shane Kim</t>
  </si>
  <si>
    <t>14 E. University Way</t>
  </si>
  <si>
    <t>BOYMA</t>
  </si>
  <si>
    <t>Marc Boyer</t>
  </si>
  <si>
    <t>55 Newton</t>
  </si>
  <si>
    <t>BRADA</t>
  </si>
  <si>
    <t>David M. Bradley</t>
  </si>
  <si>
    <t>612 E. 2nd</t>
  </si>
  <si>
    <t>Pocatello</t>
  </si>
  <si>
    <t>BRIDA</t>
  </si>
  <si>
    <t>David Bristol</t>
  </si>
  <si>
    <t>431 Freemont St.</t>
  </si>
  <si>
    <t>BRAJO</t>
  </si>
  <si>
    <t>Jonas Brandel</t>
  </si>
  <si>
    <t>7316 Taylor Landing Rd.</t>
  </si>
  <si>
    <t>SCHST</t>
  </si>
  <si>
    <t>Steve Schmidt</t>
  </si>
  <si>
    <t>333 Baseline Ave.</t>
  </si>
  <si>
    <t>Kenmore</t>
  </si>
  <si>
    <t>BREAL</t>
  </si>
  <si>
    <t>Alan Brewer</t>
  </si>
  <si>
    <t>46 E. Orange St.</t>
  </si>
  <si>
    <t>KIEOL</t>
  </si>
  <si>
    <t>Oliver Kiel</t>
  </si>
  <si>
    <t>11 Skyline Blvd.</t>
  </si>
  <si>
    <t>Mã KH</t>
  </si>
  <si>
    <t>Tên KH</t>
  </si>
  <si>
    <t>MÃ HÀNG</t>
  </si>
  <si>
    <t>TÊN HÀNG</t>
  </si>
  <si>
    <t>BẢNG DÒ</t>
  </si>
  <si>
    <t>STT</t>
  </si>
  <si>
    <t>Tên Hàng</t>
  </si>
  <si>
    <t>Số Lượng</t>
  </si>
  <si>
    <t>Đơn Giá</t>
  </si>
  <si>
    <t>Thành Tiền</t>
  </si>
  <si>
    <t>Radio</t>
  </si>
  <si>
    <t>Casette</t>
  </si>
  <si>
    <t>Máy lạnh</t>
  </si>
  <si>
    <t>Tủ lạnh</t>
  </si>
  <si>
    <t>Đầu máy</t>
  </si>
  <si>
    <t>Tivi</t>
  </si>
  <si>
    <t>RA</t>
  </si>
  <si>
    <t>ML</t>
  </si>
  <si>
    <t>TL</t>
  </si>
  <si>
    <t>ĐM</t>
  </si>
  <si>
    <t>TV</t>
  </si>
  <si>
    <t>ĐƠN GIÁ</t>
  </si>
  <si>
    <t>THEO DÕI BÁN HÀNG</t>
  </si>
  <si>
    <t>Mã hóa đơn</t>
  </si>
  <si>
    <t>Khuyến mãi</t>
  </si>
  <si>
    <t>Tên hàng</t>
  </si>
  <si>
    <t>Thống kê</t>
  </si>
  <si>
    <t>Thành tiền</t>
  </si>
  <si>
    <t>Ngày xuất</t>
  </si>
  <si>
    <t>101-RA</t>
  </si>
  <si>
    <t>102-CA</t>
  </si>
  <si>
    <t>103-ML</t>
  </si>
  <si>
    <t>104-TL</t>
  </si>
  <si>
    <t>105-ĐM</t>
  </si>
  <si>
    <t>106-TV</t>
  </si>
  <si>
    <t>107-RA</t>
  </si>
  <si>
    <t>108-CA</t>
  </si>
  <si>
    <t>109-ML</t>
  </si>
  <si>
    <t>110-TL</t>
  </si>
  <si>
    <t>111-ĐM</t>
  </si>
  <si>
    <t>112-TV</t>
  </si>
  <si>
    <t>113-RA</t>
  </si>
  <si>
    <t>114-CA</t>
  </si>
  <si>
    <t>115-ML</t>
  </si>
  <si>
    <t>116-TL</t>
  </si>
  <si>
    <t>117-ĐM</t>
  </si>
  <si>
    <t>118-TV</t>
  </si>
  <si>
    <t>119-ML</t>
  </si>
  <si>
    <t>120-TL</t>
  </si>
  <si>
    <t>121-ĐM</t>
  </si>
  <si>
    <t>122-TV</t>
  </si>
  <si>
    <t>123-RA</t>
  </si>
  <si>
    <t>124-CA</t>
  </si>
  <si>
    <t>125-ML</t>
  </si>
  <si>
    <t>Ngày</t>
  </si>
  <si>
    <t>Air Quality Index Report</t>
  </si>
  <si>
    <t>Seattle, WA - 2007</t>
  </si>
  <si>
    <t>Air Quality</t>
  </si>
  <si>
    <t>Days</t>
  </si>
  <si>
    <t>Percent</t>
  </si>
  <si>
    <t>Good</t>
  </si>
  <si>
    <t>Moderate</t>
  </si>
  <si>
    <t>Unhealthy for Sensitive Groups</t>
  </si>
  <si>
    <t>Unhealthy</t>
  </si>
  <si>
    <t>Total</t>
  </si>
  <si>
    <t>Tặng quà</t>
  </si>
  <si>
    <t>KH01</t>
  </si>
  <si>
    <t>KH20</t>
  </si>
  <si>
    <t>KH02</t>
  </si>
  <si>
    <t>KH03</t>
  </si>
  <si>
    <t>KH04</t>
  </si>
  <si>
    <t>KH05</t>
  </si>
  <si>
    <t>KH06</t>
  </si>
  <si>
    <t>KH07</t>
  </si>
  <si>
    <t>KH08</t>
  </si>
  <si>
    <t>KH09</t>
  </si>
  <si>
    <t>KH10</t>
  </si>
  <si>
    <t>KH11</t>
  </si>
  <si>
    <t>KH12</t>
  </si>
  <si>
    <t>KH13</t>
  </si>
  <si>
    <t>KH14</t>
  </si>
  <si>
    <t>KH15</t>
  </si>
  <si>
    <t>KH16</t>
  </si>
  <si>
    <t>KH17</t>
  </si>
  <si>
    <t>KH18</t>
  </si>
  <si>
    <t>KH19</t>
  </si>
  <si>
    <t>KH21</t>
  </si>
  <si>
    <t>KH22</t>
  </si>
  <si>
    <t>KH23</t>
  </si>
  <si>
    <t>KH24</t>
  </si>
  <si>
    <t>KH25</t>
  </si>
  <si>
    <t>KH26</t>
  </si>
  <si>
    <t>KH27</t>
  </si>
  <si>
    <t>KH28</t>
  </si>
  <si>
    <t>KH29</t>
  </si>
  <si>
    <t>KH30</t>
  </si>
  <si>
    <t>KH31</t>
  </si>
  <si>
    <t>KH32</t>
  </si>
  <si>
    <t>KH33</t>
  </si>
  <si>
    <t>KH34</t>
  </si>
  <si>
    <t>KH35</t>
  </si>
  <si>
    <t>KH36</t>
  </si>
  <si>
    <t>KH37</t>
  </si>
  <si>
    <t>KH38</t>
  </si>
  <si>
    <t>KH39</t>
  </si>
  <si>
    <t>KH40</t>
  </si>
  <si>
    <t>KH41</t>
  </si>
  <si>
    <t>KH42</t>
  </si>
  <si>
    <t>KH43</t>
  </si>
  <si>
    <t>KH44</t>
  </si>
  <si>
    <t>KH45</t>
  </si>
  <si>
    <t>KH46</t>
  </si>
  <si>
    <t>KH47</t>
  </si>
  <si>
    <t>KH48</t>
  </si>
  <si>
    <t>KH49</t>
  </si>
  <si>
    <t>KH50</t>
  </si>
  <si>
    <t>KH51</t>
  </si>
  <si>
    <t>KH52</t>
  </si>
  <si>
    <t>KH53</t>
  </si>
  <si>
    <t>KH54</t>
  </si>
  <si>
    <t>KH55</t>
  </si>
  <si>
    <t>KH56</t>
  </si>
  <si>
    <t>KH57</t>
  </si>
  <si>
    <t>KH58</t>
  </si>
  <si>
    <t>KH59</t>
  </si>
  <si>
    <t>KH60</t>
  </si>
  <si>
    <t>KH61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</si>
</sst>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đồng&quot;"/>
  </numFmts>
  <fonts count="26" x14ac:knownFonts="1">
    <font>
      <sz val="10"/>
      <name val="MS Sans Serif"/>
      <family val="2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sz val="10"/>
      <name val="Times New Roman"/>
      <family val="1"/>
    </font>
    <font>
      <sz val="12"/>
      <name val="Calibri Light"/>
      <family val="2"/>
      <scheme val="major"/>
    </font>
    <font>
      <sz val="13"/>
      <name val="Calibri Light"/>
      <family val="2"/>
      <scheme val="major"/>
    </font>
    <font>
      <b/>
      <sz val="16"/>
      <color rgb="FFFF0000"/>
      <name val="Calibri Light"/>
      <family val="2"/>
      <scheme val="major"/>
    </font>
    <font>
      <b/>
      <sz val="12"/>
      <name val="Times New Roman"/>
      <family val="1"/>
    </font>
    <font>
      <sz val="11"/>
      <color rgb="FF3F3F76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b/>
      <u/>
      <sz val="11"/>
      <color rgb="FF3F3F76"/>
      <name val="Calibri"/>
      <family val="2"/>
      <scheme val="minor"/>
    </font>
    <font>
      <sz val="11"/>
      <color theme="0"/>
      <name val="Calibri"/>
      <family val="2"/>
      <charset val="163"/>
      <scheme val="minor"/>
    </font>
    <font>
      <sz val="15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8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13" fillId="3" borderId="2" applyNumberFormat="0" applyAlignment="0" applyProtection="0"/>
    <xf numFmtId="0" fontId="14" fillId="4" borderId="2" applyNumberFormat="0" applyAlignment="0" applyProtection="0"/>
    <xf numFmtId="0" fontId="16" fillId="5" borderId="0" applyNumberFormat="0" applyBorder="0" applyAlignment="0" applyProtection="0"/>
    <xf numFmtId="0" fontId="1" fillId="6" borderId="0" applyNumberFormat="0" applyBorder="0" applyAlignment="0" applyProtection="0"/>
    <xf numFmtId="0" fontId="16" fillId="7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14" fontId="0" fillId="0" borderId="0" xfId="0" applyNumberFormat="1"/>
    <xf numFmtId="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Continuous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 applyBorder="1"/>
    <xf numFmtId="0" fontId="10" fillId="0" borderId="0" xfId="0" applyFont="1" applyFill="1" applyBorder="1"/>
    <xf numFmtId="0" fontId="9" fillId="0" borderId="0" xfId="0" applyFont="1" applyFill="1" applyBorder="1" applyAlignment="1">
      <alignment horizontal="left"/>
    </xf>
    <xf numFmtId="165" fontId="9" fillId="0" borderId="0" xfId="2" applyNumberFormat="1" applyFont="1" applyFill="1" applyBorder="1"/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Border="1"/>
    <xf numFmtId="0" fontId="4" fillId="0" borderId="0" xfId="3" applyFont="1" applyFill="1" applyAlignment="1">
      <alignment horizontal="centerContinuous"/>
    </xf>
    <xf numFmtId="0" fontId="1" fillId="6" borderId="1" xfId="8" applyBorder="1"/>
    <xf numFmtId="1" fontId="1" fillId="6" borderId="1" xfId="8" applyNumberFormat="1" applyBorder="1"/>
    <xf numFmtId="14" fontId="1" fillId="6" borderId="1" xfId="8" applyNumberFormat="1" applyBorder="1"/>
    <xf numFmtId="0" fontId="17" fillId="0" borderId="0" xfId="4" applyFont="1" applyBorder="1" applyAlignment="1"/>
    <xf numFmtId="0" fontId="9" fillId="0" borderId="0" xfId="0" applyFont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0" fontId="14" fillId="0" borderId="0" xfId="6" applyFill="1" applyBorder="1"/>
    <xf numFmtId="0" fontId="14" fillId="4" borderId="1" xfId="6" applyBorder="1"/>
    <xf numFmtId="0" fontId="15" fillId="3" borderId="5" xfId="5" applyFont="1" applyBorder="1" applyAlignment="1">
      <alignment horizontal="center"/>
    </xf>
    <xf numFmtId="0" fontId="19" fillId="0" borderId="0" xfId="10" applyFill="1" applyBorder="1" applyAlignment="1"/>
    <xf numFmtId="0" fontId="19" fillId="0" borderId="0" xfId="10" applyFill="1" applyBorder="1" applyAlignment="1">
      <alignment horizontal="center"/>
    </xf>
    <xf numFmtId="0" fontId="19" fillId="0" borderId="0" xfId="10" applyFont="1" applyFill="1" applyBorder="1" applyAlignment="1">
      <alignment horizontal="center"/>
    </xf>
    <xf numFmtId="0" fontId="21" fillId="0" borderId="6" xfId="10" applyFont="1" applyFill="1" applyBorder="1" applyAlignment="1">
      <alignment horizontal="left"/>
    </xf>
    <xf numFmtId="0" fontId="22" fillId="0" borderId="7" xfId="10" applyFont="1" applyFill="1" applyBorder="1" applyAlignment="1"/>
    <xf numFmtId="0" fontId="22" fillId="0" borderId="8" xfId="10" applyFont="1" applyFill="1" applyBorder="1" applyAlignment="1"/>
    <xf numFmtId="0" fontId="19" fillId="0" borderId="0" xfId="10" applyFill="1" applyBorder="1" applyAlignment="1">
      <alignment horizontal="left"/>
    </xf>
    <xf numFmtId="0" fontId="21" fillId="0" borderId="1" xfId="10" applyFont="1" applyFill="1" applyBorder="1" applyAlignment="1">
      <alignment horizontal="left"/>
    </xf>
    <xf numFmtId="0" fontId="22" fillId="0" borderId="1" xfId="10" applyFont="1" applyFill="1" applyBorder="1" applyAlignment="1">
      <alignment horizontal="right"/>
    </xf>
    <xf numFmtId="2" fontId="22" fillId="0" borderId="1" xfId="11" applyNumberFormat="1" applyFont="1" applyFill="1" applyBorder="1" applyAlignment="1"/>
    <xf numFmtId="0" fontId="16" fillId="7" borderId="1" xfId="9" applyBorder="1" applyAlignment="1">
      <alignment horizontal="center" vertical="center"/>
    </xf>
    <xf numFmtId="1" fontId="4" fillId="0" borderId="9" xfId="0" applyNumberFormat="1" applyFont="1" applyFill="1" applyBorder="1"/>
    <xf numFmtId="0" fontId="4" fillId="0" borderId="4" xfId="0" applyFont="1" applyBorder="1"/>
    <xf numFmtId="0" fontId="12" fillId="0" borderId="10" xfId="0" applyFont="1" applyBorder="1" applyAlignment="1">
      <alignment horizontal="center" vertical="center" wrapText="1"/>
    </xf>
    <xf numFmtId="14" fontId="1" fillId="0" borderId="1" xfId="8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1" fillId="6" borderId="1" xfId="2" applyNumberFormat="1" applyFont="1" applyFill="1" applyBorder="1"/>
    <xf numFmtId="0" fontId="23" fillId="0" borderId="0" xfId="0" applyFont="1" applyFill="1" applyBorder="1" applyAlignment="1">
      <alignment horizontal="center"/>
    </xf>
    <xf numFmtId="165" fontId="23" fillId="0" borderId="0" xfId="2" applyNumberFormat="1" applyFont="1" applyFill="1" applyBorder="1"/>
    <xf numFmtId="0" fontId="24" fillId="2" borderId="11" xfId="1" applyFont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5" fontId="9" fillId="0" borderId="1" xfId="2" applyNumberFormat="1" applyFont="1" applyBorder="1"/>
    <xf numFmtId="0" fontId="18" fillId="8" borderId="1" xfId="7" applyFont="1" applyFill="1" applyBorder="1" applyAlignment="1">
      <alignment horizontal="center"/>
    </xf>
    <xf numFmtId="166" fontId="1" fillId="6" borderId="1" xfId="8" applyNumberFormat="1" applyBorder="1"/>
    <xf numFmtId="0" fontId="7" fillId="9" borderId="0" xfId="4" applyFill="1" applyBorder="1" applyAlignment="1">
      <alignment horizontal="center" vertical="center"/>
    </xf>
    <xf numFmtId="0" fontId="20" fillId="0" borderId="0" xfId="10" applyFont="1" applyFill="1" applyBorder="1" applyAlignment="1">
      <alignment horizontal="center"/>
    </xf>
    <xf numFmtId="0" fontId="19" fillId="0" borderId="0" xfId="10" applyFill="1" applyBorder="1" applyAlignment="1">
      <alignment horizontal="center"/>
    </xf>
    <xf numFmtId="0" fontId="13" fillId="3" borderId="2" xfId="5" applyAlignment="1">
      <alignment horizontal="centerContinuous" vertical="center"/>
    </xf>
  </cellXfs>
  <cellStyles count="12">
    <cellStyle name="60% - Accent6" xfId="8" builtinId="52"/>
    <cellStyle name="Accent4" xfId="9" builtinId="41"/>
    <cellStyle name="Accent5" xfId="1" builtinId="45"/>
    <cellStyle name="Accent6" xfId="7" builtinId="49"/>
    <cellStyle name="Calculation" xfId="6" builtinId="22"/>
    <cellStyle name="Comma" xfId="2" builtinId="3"/>
    <cellStyle name="Heading 1" xfId="4" builtinId="16"/>
    <cellStyle name="Input" xfId="5" builtinId="20"/>
    <cellStyle name="Normal" xfId="0" builtinId="0"/>
    <cellStyle name="Normal 2" xfId="10" xr:uid="{00000000-0005-0000-0000-000009000000}"/>
    <cellStyle name="Percent 2" xfId="11" xr:uid="{00000000-0005-0000-0000-00000A000000}"/>
    <cellStyle name="Title" xfId="3" builtinId="15"/>
  </cellStyles>
  <dxfs count="4"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Quality Index Report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'Biểu đồ'!$A$5:$A$8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'Biểu đồ'!$C$5:$C$8</c:f>
              <c:numCache>
                <c:formatCode>0.00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F62-B033-F71CC6E772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57150</xdr:rowOff>
    </xdr:from>
    <xdr:to>
      <xdr:col>11</xdr:col>
      <xdr:colOff>276225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0E86B-D663-47FE-8C64-C59284CE7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8"/>
  <sheetViews>
    <sheetView zoomScaleNormal="100" workbookViewId="0">
      <selection activeCell="A4" sqref="A4:H26"/>
    </sheetView>
  </sheetViews>
  <sheetFormatPr defaultColWidth="9.1796875" defaultRowHeight="15.5" x14ac:dyDescent="0.35"/>
  <cols>
    <col min="1" max="1" width="9" style="6" customWidth="1"/>
    <col min="2" max="2" width="12.1796875" style="6" bestFit="1" customWidth="1"/>
    <col min="3" max="3" width="12.1796875" style="6" customWidth="1"/>
    <col min="4" max="4" width="12.81640625" style="6" bestFit="1" customWidth="1"/>
    <col min="5" max="5" width="13.81640625" style="6" bestFit="1" customWidth="1"/>
    <col min="6" max="6" width="12.1796875" style="6" bestFit="1" customWidth="1"/>
    <col min="7" max="7" width="13.453125" style="6" bestFit="1" customWidth="1"/>
    <col min="8" max="8" width="11.81640625" style="6" bestFit="1" customWidth="1"/>
    <col min="9" max="9" width="9.1796875" style="6"/>
    <col min="10" max="10" width="0.54296875" style="6" customWidth="1"/>
    <col min="11" max="11" width="7.54296875" style="6" customWidth="1"/>
    <col min="12" max="12" width="11.1796875" style="6" customWidth="1"/>
    <col min="13" max="13" width="16.1796875" style="6" customWidth="1"/>
    <col min="14" max="14" width="14.1796875" style="6" customWidth="1"/>
    <col min="15" max="17" width="10.1796875" style="6" bestFit="1" customWidth="1"/>
    <col min="18" max="16384" width="9.1796875" style="6"/>
  </cols>
  <sheetData>
    <row r="1" spans="1:17" ht="43.5" customHeight="1" x14ac:dyDescent="0.35">
      <c r="A1" s="49" t="s">
        <v>253</v>
      </c>
      <c r="B1" s="49"/>
      <c r="C1" s="49"/>
      <c r="D1" s="49"/>
      <c r="E1" s="49"/>
      <c r="F1" s="49"/>
      <c r="G1" s="49"/>
      <c r="H1" s="49"/>
    </row>
    <row r="2" spans="1:17" ht="19.5" x14ac:dyDescent="0.45">
      <c r="B2" s="7"/>
      <c r="C2" s="7"/>
      <c r="D2" s="7"/>
      <c r="E2" s="7"/>
      <c r="F2" s="7"/>
      <c r="G2" s="7"/>
      <c r="H2" s="18"/>
    </row>
    <row r="4" spans="1:17" ht="21" x14ac:dyDescent="0.35">
      <c r="A4" s="47" t="s">
        <v>236</v>
      </c>
      <c r="B4" s="47" t="s">
        <v>254</v>
      </c>
      <c r="C4" s="47" t="s">
        <v>259</v>
      </c>
      <c r="D4" s="47" t="s">
        <v>237</v>
      </c>
      <c r="E4" s="47" t="s">
        <v>238</v>
      </c>
      <c r="F4" s="47" t="s">
        <v>239</v>
      </c>
      <c r="G4" s="47" t="s">
        <v>240</v>
      </c>
      <c r="H4" s="47" t="s">
        <v>255</v>
      </c>
      <c r="J4" s="14"/>
      <c r="K4" s="19" t="s">
        <v>235</v>
      </c>
      <c r="L4" s="20"/>
      <c r="M4" s="52"/>
      <c r="N4" s="5"/>
      <c r="O4" s="7"/>
      <c r="P4" s="7"/>
      <c r="Q4" s="7"/>
    </row>
    <row r="5" spans="1:17" hidden="1" x14ac:dyDescent="0.35">
      <c r="A5" s="16">
        <v>1</v>
      </c>
      <c r="B5" s="15" t="s">
        <v>260</v>
      </c>
      <c r="C5" s="17">
        <v>40549</v>
      </c>
      <c r="D5" s="15" t="str">
        <f>VLOOKUP(RIGHT(B5,2),L$5:M$11,2,FALSE)</f>
        <v>Radio</v>
      </c>
      <c r="E5" s="15">
        <v>50</v>
      </c>
      <c r="F5" s="40">
        <v>15000</v>
      </c>
      <c r="G5" s="48">
        <f>E5*F5</f>
        <v>750000</v>
      </c>
      <c r="H5" s="15" t="str">
        <f t="shared" ref="H5:H7" si="0">IF(OR(DAY(C5)=DAY(10),DAY(C5)=DAY(15)),"Tặng quà","")</f>
        <v/>
      </c>
      <c r="K5" s="43" t="s">
        <v>236</v>
      </c>
      <c r="L5" s="43" t="s">
        <v>233</v>
      </c>
      <c r="M5" s="43" t="s">
        <v>234</v>
      </c>
      <c r="N5" s="43" t="s">
        <v>252</v>
      </c>
      <c r="O5" s="41"/>
      <c r="P5" s="41"/>
      <c r="Q5" s="41"/>
    </row>
    <row r="6" spans="1:17" hidden="1" x14ac:dyDescent="0.35">
      <c r="A6" s="16">
        <v>2</v>
      </c>
      <c r="B6" s="15" t="s">
        <v>261</v>
      </c>
      <c r="C6" s="17">
        <v>40550</v>
      </c>
      <c r="D6" s="15" t="str">
        <f t="shared" ref="D6:D29" si="1">VLOOKUP(RIGHT(B6,2),L$5:M$11,2,FALSE)</f>
        <v>Casette</v>
      </c>
      <c r="E6" s="15">
        <v>55</v>
      </c>
      <c r="F6" s="40">
        <v>17000</v>
      </c>
      <c r="G6" s="48">
        <f t="shared" ref="G6:G29" si="2">E6*F6</f>
        <v>935000</v>
      </c>
      <c r="H6" s="15" t="str">
        <f t="shared" si="0"/>
        <v/>
      </c>
      <c r="K6" s="44">
        <v>1</v>
      </c>
      <c r="L6" s="45" t="s">
        <v>247</v>
      </c>
      <c r="M6" s="45" t="s">
        <v>241</v>
      </c>
      <c r="N6" s="46">
        <v>15000</v>
      </c>
      <c r="O6" s="41"/>
      <c r="P6" s="41"/>
      <c r="Q6" s="41"/>
    </row>
    <row r="7" spans="1:17" hidden="1" x14ac:dyDescent="0.35">
      <c r="A7" s="16">
        <v>3</v>
      </c>
      <c r="B7" s="15" t="s">
        <v>262</v>
      </c>
      <c r="C7" s="17">
        <v>40552</v>
      </c>
      <c r="D7" s="15" t="str">
        <f t="shared" si="1"/>
        <v>Máy lạnh</v>
      </c>
      <c r="E7" s="15">
        <v>50</v>
      </c>
      <c r="F7" s="40">
        <v>40000</v>
      </c>
      <c r="G7" s="48">
        <f t="shared" si="2"/>
        <v>2000000</v>
      </c>
      <c r="H7" s="15" t="str">
        <f t="shared" si="0"/>
        <v/>
      </c>
      <c r="K7" s="44">
        <v>2</v>
      </c>
      <c r="L7" s="45" t="s">
        <v>161</v>
      </c>
      <c r="M7" s="45" t="s">
        <v>242</v>
      </c>
      <c r="N7" s="46">
        <v>17000</v>
      </c>
      <c r="O7" s="42"/>
      <c r="P7" s="42"/>
      <c r="Q7" s="42"/>
    </row>
    <row r="8" spans="1:17" hidden="1" x14ac:dyDescent="0.35">
      <c r="A8" s="16">
        <v>4</v>
      </c>
      <c r="B8" s="15" t="s">
        <v>263</v>
      </c>
      <c r="C8" s="17">
        <v>40553</v>
      </c>
      <c r="D8" s="15" t="str">
        <f t="shared" si="1"/>
        <v>Tủ lạnh</v>
      </c>
      <c r="E8" s="15">
        <v>25</v>
      </c>
      <c r="F8" s="40">
        <v>32000</v>
      </c>
      <c r="G8" s="48">
        <f t="shared" si="2"/>
        <v>800000</v>
      </c>
      <c r="H8" s="15" t="str">
        <f>IF(OR(DAY(C8)=DAY(10),DAY(C8)=DAY(15)),"Tặng quà","")</f>
        <v>Tặng quà</v>
      </c>
      <c r="K8" s="44">
        <v>3</v>
      </c>
      <c r="L8" s="45" t="s">
        <v>248</v>
      </c>
      <c r="M8" s="45" t="s">
        <v>243</v>
      </c>
      <c r="N8" s="46">
        <v>40000</v>
      </c>
    </row>
    <row r="9" spans="1:17" hidden="1" x14ac:dyDescent="0.35">
      <c r="A9" s="16">
        <v>5</v>
      </c>
      <c r="B9" s="15" t="s">
        <v>264</v>
      </c>
      <c r="C9" s="17">
        <v>40556</v>
      </c>
      <c r="D9" s="15" t="str">
        <f t="shared" si="1"/>
        <v>Đầu máy</v>
      </c>
      <c r="E9" s="15">
        <v>35</v>
      </c>
      <c r="F9" s="40">
        <v>19000</v>
      </c>
      <c r="G9" s="48">
        <f t="shared" si="2"/>
        <v>665000</v>
      </c>
      <c r="H9" s="15" t="str">
        <f t="shared" ref="H9:H29" si="3">IF(OR(DAY(C9)=DAY(10),DAY(C9)=DAY(15)),"Tặng quà","")</f>
        <v/>
      </c>
      <c r="K9" s="44">
        <v>4</v>
      </c>
      <c r="L9" s="45" t="s">
        <v>249</v>
      </c>
      <c r="M9" s="45" t="s">
        <v>244</v>
      </c>
      <c r="N9" s="46">
        <v>32000</v>
      </c>
    </row>
    <row r="10" spans="1:17" hidden="1" x14ac:dyDescent="0.35">
      <c r="A10" s="16">
        <v>6</v>
      </c>
      <c r="B10" s="15" t="s">
        <v>265</v>
      </c>
      <c r="C10" s="17">
        <v>40556</v>
      </c>
      <c r="D10" s="15" t="str">
        <f t="shared" si="1"/>
        <v>Tivi</v>
      </c>
      <c r="E10" s="15">
        <v>75</v>
      </c>
      <c r="F10" s="40">
        <v>25000</v>
      </c>
      <c r="G10" s="48">
        <f t="shared" si="2"/>
        <v>1875000</v>
      </c>
      <c r="H10" s="15" t="str">
        <f t="shared" si="3"/>
        <v/>
      </c>
      <c r="I10" s="13"/>
      <c r="K10" s="44">
        <v>5</v>
      </c>
      <c r="L10" s="45" t="s">
        <v>250</v>
      </c>
      <c r="M10" s="45" t="s">
        <v>245</v>
      </c>
      <c r="N10" s="46">
        <v>19000</v>
      </c>
    </row>
    <row r="11" spans="1:17" hidden="1" x14ac:dyDescent="0.35">
      <c r="A11" s="16">
        <v>7</v>
      </c>
      <c r="B11" s="15" t="s">
        <v>266</v>
      </c>
      <c r="C11" s="17">
        <v>40556</v>
      </c>
      <c r="D11" s="15" t="str">
        <f t="shared" si="1"/>
        <v>Radio</v>
      </c>
      <c r="E11" s="15">
        <v>60</v>
      </c>
      <c r="F11" s="40">
        <v>15000</v>
      </c>
      <c r="G11" s="48">
        <f t="shared" si="2"/>
        <v>900000</v>
      </c>
      <c r="H11" s="15" t="str">
        <f t="shared" si="3"/>
        <v/>
      </c>
      <c r="I11" s="13"/>
      <c r="K11" s="44">
        <v>6</v>
      </c>
      <c r="L11" s="45" t="s">
        <v>251</v>
      </c>
      <c r="M11" s="45" t="s">
        <v>246</v>
      </c>
      <c r="N11" s="46">
        <v>25000</v>
      </c>
      <c r="O11" s="5"/>
      <c r="P11" s="5"/>
    </row>
    <row r="12" spans="1:17" x14ac:dyDescent="0.35">
      <c r="A12" s="16">
        <v>8</v>
      </c>
      <c r="B12" s="15" t="s">
        <v>267</v>
      </c>
      <c r="C12" s="17">
        <v>40558</v>
      </c>
      <c r="D12" s="15" t="str">
        <f t="shared" si="1"/>
        <v>Casette</v>
      </c>
      <c r="E12" s="15">
        <v>120</v>
      </c>
      <c r="F12" s="40">
        <v>17000</v>
      </c>
      <c r="G12" s="48">
        <f t="shared" si="2"/>
        <v>2040000</v>
      </c>
      <c r="H12" s="15" t="str">
        <f t="shared" si="3"/>
        <v>Tặng quà</v>
      </c>
      <c r="I12" s="13"/>
    </row>
    <row r="13" spans="1:17" x14ac:dyDescent="0.35">
      <c r="A13" s="16">
        <v>9</v>
      </c>
      <c r="B13" s="15" t="s">
        <v>268</v>
      </c>
      <c r="C13" s="17">
        <v>40558</v>
      </c>
      <c r="D13" s="15" t="str">
        <f t="shared" si="1"/>
        <v>Máy lạnh</v>
      </c>
      <c r="E13" s="15">
        <v>85</v>
      </c>
      <c r="F13" s="40">
        <v>40000</v>
      </c>
      <c r="G13" s="48">
        <f t="shared" si="2"/>
        <v>3400000</v>
      </c>
      <c r="H13" s="15" t="str">
        <f t="shared" si="3"/>
        <v>Tặng quà</v>
      </c>
      <c r="I13" s="13"/>
    </row>
    <row r="14" spans="1:17" hidden="1" x14ac:dyDescent="0.35">
      <c r="A14" s="16">
        <v>10</v>
      </c>
      <c r="B14" s="15" t="s">
        <v>269</v>
      </c>
      <c r="C14" s="17">
        <v>40579</v>
      </c>
      <c r="D14" s="15" t="str">
        <f t="shared" si="1"/>
        <v>Tủ lạnh</v>
      </c>
      <c r="E14" s="15">
        <v>120</v>
      </c>
      <c r="F14" s="40">
        <v>32000</v>
      </c>
      <c r="G14" s="48">
        <f t="shared" si="2"/>
        <v>3840000</v>
      </c>
      <c r="H14" s="15" t="str">
        <f t="shared" si="3"/>
        <v/>
      </c>
      <c r="I14" s="13"/>
    </row>
    <row r="15" spans="1:17" hidden="1" x14ac:dyDescent="0.35">
      <c r="A15" s="16">
        <v>11</v>
      </c>
      <c r="B15" s="15" t="s">
        <v>270</v>
      </c>
      <c r="C15" s="17">
        <v>40584</v>
      </c>
      <c r="D15" s="15" t="str">
        <f t="shared" si="1"/>
        <v>Đầu máy</v>
      </c>
      <c r="E15" s="15">
        <v>20</v>
      </c>
      <c r="F15" s="40">
        <v>19000</v>
      </c>
      <c r="G15" s="48">
        <f t="shared" si="2"/>
        <v>380000</v>
      </c>
      <c r="H15" s="15" t="str">
        <f t="shared" si="3"/>
        <v>Tặng quà</v>
      </c>
      <c r="I15" s="13"/>
    </row>
    <row r="16" spans="1:17" ht="17" x14ac:dyDescent="0.4">
      <c r="A16" s="16">
        <v>12</v>
      </c>
      <c r="B16" s="15" t="s">
        <v>271</v>
      </c>
      <c r="C16" s="17">
        <v>40589</v>
      </c>
      <c r="D16" s="15" t="str">
        <f t="shared" si="1"/>
        <v>Tivi</v>
      </c>
      <c r="E16" s="15">
        <v>110</v>
      </c>
      <c r="F16" s="40">
        <v>25000</v>
      </c>
      <c r="G16" s="48">
        <f t="shared" si="2"/>
        <v>2750000</v>
      </c>
      <c r="H16" s="15" t="str">
        <f t="shared" si="3"/>
        <v>Tặng quà</v>
      </c>
      <c r="I16" s="13"/>
      <c r="K16" s="9"/>
      <c r="L16" s="13"/>
    </row>
    <row r="17" spans="1:12" ht="17" hidden="1" x14ac:dyDescent="0.4">
      <c r="A17" s="16">
        <v>13</v>
      </c>
      <c r="B17" s="15" t="s">
        <v>272</v>
      </c>
      <c r="C17" s="17">
        <v>40595</v>
      </c>
      <c r="D17" s="15" t="str">
        <f t="shared" si="1"/>
        <v>Radio</v>
      </c>
      <c r="E17" s="15">
        <v>62</v>
      </c>
      <c r="F17" s="40">
        <v>15000</v>
      </c>
      <c r="G17" s="48">
        <f t="shared" si="2"/>
        <v>930000</v>
      </c>
      <c r="H17" s="15" t="str">
        <f t="shared" si="3"/>
        <v/>
      </c>
      <c r="I17" s="13"/>
      <c r="K17" s="9"/>
      <c r="L17" s="13"/>
    </row>
    <row r="18" spans="1:12" ht="17" hidden="1" x14ac:dyDescent="0.4">
      <c r="A18" s="16">
        <v>14</v>
      </c>
      <c r="B18" s="15" t="s">
        <v>273</v>
      </c>
      <c r="C18" s="17">
        <v>40597</v>
      </c>
      <c r="D18" s="15" t="str">
        <f t="shared" si="1"/>
        <v>Casette</v>
      </c>
      <c r="E18" s="15">
        <v>110</v>
      </c>
      <c r="F18" s="40">
        <v>17000</v>
      </c>
      <c r="G18" s="48">
        <f t="shared" si="2"/>
        <v>1870000</v>
      </c>
      <c r="H18" s="15" t="str">
        <f t="shared" si="3"/>
        <v/>
      </c>
      <c r="I18" s="13"/>
      <c r="K18" s="9"/>
      <c r="L18" s="13"/>
    </row>
    <row r="19" spans="1:12" ht="17" hidden="1" x14ac:dyDescent="0.4">
      <c r="A19" s="16">
        <v>15</v>
      </c>
      <c r="B19" s="15" t="s">
        <v>274</v>
      </c>
      <c r="C19" s="17">
        <v>40597</v>
      </c>
      <c r="D19" s="15" t="str">
        <f t="shared" si="1"/>
        <v>Máy lạnh</v>
      </c>
      <c r="E19" s="15">
        <v>56</v>
      </c>
      <c r="F19" s="40">
        <v>40000</v>
      </c>
      <c r="G19" s="48">
        <f t="shared" si="2"/>
        <v>2240000</v>
      </c>
      <c r="H19" s="15" t="str">
        <f t="shared" si="3"/>
        <v/>
      </c>
      <c r="I19" s="13"/>
      <c r="K19" s="9"/>
      <c r="L19" s="13"/>
    </row>
    <row r="20" spans="1:12" hidden="1" x14ac:dyDescent="0.35">
      <c r="A20" s="16">
        <v>16</v>
      </c>
      <c r="B20" s="15" t="s">
        <v>275</v>
      </c>
      <c r="C20" s="17">
        <v>40599</v>
      </c>
      <c r="D20" s="15" t="str">
        <f t="shared" si="1"/>
        <v>Tủ lạnh</v>
      </c>
      <c r="E20" s="15">
        <v>82</v>
      </c>
      <c r="F20" s="40">
        <v>32000</v>
      </c>
      <c r="G20" s="48">
        <f t="shared" si="2"/>
        <v>2624000</v>
      </c>
      <c r="H20" s="15" t="str">
        <f t="shared" si="3"/>
        <v/>
      </c>
      <c r="I20" s="13"/>
      <c r="K20" s="13"/>
    </row>
    <row r="21" spans="1:12" hidden="1" x14ac:dyDescent="0.35">
      <c r="A21" s="16">
        <v>17</v>
      </c>
      <c r="B21" s="15" t="s">
        <v>276</v>
      </c>
      <c r="C21" s="17">
        <v>40599</v>
      </c>
      <c r="D21" s="15" t="str">
        <f t="shared" si="1"/>
        <v>Đầu máy</v>
      </c>
      <c r="E21" s="15">
        <v>50</v>
      </c>
      <c r="F21" s="40">
        <v>19000</v>
      </c>
      <c r="G21" s="48">
        <f t="shared" si="2"/>
        <v>950000</v>
      </c>
      <c r="H21" s="15" t="str">
        <f t="shared" si="3"/>
        <v/>
      </c>
      <c r="I21" s="8"/>
    </row>
    <row r="22" spans="1:12" hidden="1" x14ac:dyDescent="0.35">
      <c r="A22" s="16">
        <v>18</v>
      </c>
      <c r="B22" s="15" t="s">
        <v>277</v>
      </c>
      <c r="C22" s="17">
        <v>40612</v>
      </c>
      <c r="D22" s="15" t="str">
        <f t="shared" si="1"/>
        <v>Tivi</v>
      </c>
      <c r="E22" s="15">
        <v>35</v>
      </c>
      <c r="F22" s="40">
        <v>25000</v>
      </c>
      <c r="G22" s="48">
        <f t="shared" si="2"/>
        <v>875000</v>
      </c>
      <c r="H22" s="15" t="str">
        <f t="shared" si="3"/>
        <v>Tặng quà</v>
      </c>
      <c r="I22" s="8"/>
    </row>
    <row r="23" spans="1:12" hidden="1" x14ac:dyDescent="0.35">
      <c r="A23" s="16">
        <v>19</v>
      </c>
      <c r="B23" s="15" t="s">
        <v>278</v>
      </c>
      <c r="C23" s="17">
        <v>40613</v>
      </c>
      <c r="D23" s="15" t="str">
        <f t="shared" si="1"/>
        <v>Máy lạnh</v>
      </c>
      <c r="E23" s="15">
        <v>48</v>
      </c>
      <c r="F23" s="40">
        <v>40000</v>
      </c>
      <c r="G23" s="48">
        <f t="shared" si="2"/>
        <v>1920000</v>
      </c>
      <c r="H23" s="15" t="str">
        <f t="shared" si="3"/>
        <v/>
      </c>
      <c r="I23" s="8"/>
    </row>
    <row r="24" spans="1:12" ht="17" x14ac:dyDescent="0.4">
      <c r="A24" s="16">
        <v>20</v>
      </c>
      <c r="B24" s="15" t="s">
        <v>279</v>
      </c>
      <c r="C24" s="17">
        <v>40617</v>
      </c>
      <c r="D24" s="15" t="str">
        <f t="shared" si="1"/>
        <v>Tủ lạnh</v>
      </c>
      <c r="E24" s="15">
        <v>20</v>
      </c>
      <c r="F24" s="40">
        <v>32000</v>
      </c>
      <c r="G24" s="48">
        <f t="shared" si="2"/>
        <v>640000</v>
      </c>
      <c r="H24" s="15" t="str">
        <f t="shared" si="3"/>
        <v>Tặng quà</v>
      </c>
      <c r="I24" s="8"/>
      <c r="K24" s="9"/>
    </row>
    <row r="25" spans="1:12" ht="17" x14ac:dyDescent="0.4">
      <c r="A25" s="16">
        <v>21</v>
      </c>
      <c r="B25" s="15" t="s">
        <v>280</v>
      </c>
      <c r="C25" s="17">
        <v>40617</v>
      </c>
      <c r="D25" s="15" t="str">
        <f t="shared" si="1"/>
        <v>Đầu máy</v>
      </c>
      <c r="E25" s="15">
        <v>50</v>
      </c>
      <c r="F25" s="40">
        <v>19000</v>
      </c>
      <c r="G25" s="48">
        <f t="shared" si="2"/>
        <v>950000</v>
      </c>
      <c r="H25" s="15" t="str">
        <f t="shared" si="3"/>
        <v>Tặng quà</v>
      </c>
      <c r="I25" s="13"/>
      <c r="K25" s="9"/>
    </row>
    <row r="26" spans="1:12" ht="17" x14ac:dyDescent="0.4">
      <c r="A26" s="16">
        <v>22</v>
      </c>
      <c r="B26" s="15" t="s">
        <v>281</v>
      </c>
      <c r="C26" s="17">
        <v>40617</v>
      </c>
      <c r="D26" s="15" t="str">
        <f t="shared" si="1"/>
        <v>Tivi</v>
      </c>
      <c r="E26" s="15">
        <v>100</v>
      </c>
      <c r="F26" s="40">
        <v>25000</v>
      </c>
      <c r="G26" s="48">
        <f t="shared" si="2"/>
        <v>2500000</v>
      </c>
      <c r="H26" s="15" t="str">
        <f t="shared" si="3"/>
        <v>Tặng quà</v>
      </c>
      <c r="I26" s="13"/>
      <c r="K26" s="9"/>
    </row>
    <row r="27" spans="1:12" ht="17" hidden="1" x14ac:dyDescent="0.4">
      <c r="A27" s="16">
        <v>23</v>
      </c>
      <c r="B27" s="15" t="s">
        <v>282</v>
      </c>
      <c r="C27" s="17">
        <v>40624</v>
      </c>
      <c r="D27" s="15" t="str">
        <f t="shared" si="1"/>
        <v>Radio</v>
      </c>
      <c r="E27" s="15">
        <v>150</v>
      </c>
      <c r="F27" s="40">
        <v>15000</v>
      </c>
      <c r="G27" s="48">
        <f t="shared" si="2"/>
        <v>2250000</v>
      </c>
      <c r="H27" s="15" t="str">
        <f t="shared" si="3"/>
        <v/>
      </c>
      <c r="I27" s="13"/>
      <c r="K27" s="9"/>
    </row>
    <row r="28" spans="1:12" ht="17" hidden="1" x14ac:dyDescent="0.4">
      <c r="A28" s="16">
        <v>24</v>
      </c>
      <c r="B28" s="15" t="s">
        <v>283</v>
      </c>
      <c r="C28" s="17">
        <v>40625</v>
      </c>
      <c r="D28" s="15" t="str">
        <f t="shared" si="1"/>
        <v>Casette</v>
      </c>
      <c r="E28" s="15">
        <v>80</v>
      </c>
      <c r="F28" s="40">
        <v>17000</v>
      </c>
      <c r="G28" s="48">
        <f t="shared" si="2"/>
        <v>1360000</v>
      </c>
      <c r="H28" s="15" t="str">
        <f t="shared" si="3"/>
        <v/>
      </c>
      <c r="I28" s="13"/>
      <c r="K28" s="9"/>
    </row>
    <row r="29" spans="1:12" ht="17" hidden="1" x14ac:dyDescent="0.4">
      <c r="A29" s="16">
        <v>25</v>
      </c>
      <c r="B29" s="15" t="s">
        <v>284</v>
      </c>
      <c r="C29" s="17">
        <v>40626</v>
      </c>
      <c r="D29" s="15" t="str">
        <f t="shared" si="1"/>
        <v>Máy lạnh</v>
      </c>
      <c r="E29" s="15">
        <v>110</v>
      </c>
      <c r="F29" s="40">
        <v>40000</v>
      </c>
      <c r="G29" s="48">
        <f t="shared" si="2"/>
        <v>4400000</v>
      </c>
      <c r="H29" s="15" t="str">
        <f t="shared" si="3"/>
        <v/>
      </c>
      <c r="I29" s="13"/>
      <c r="K29" s="9"/>
    </row>
    <row r="30" spans="1:12" ht="17" x14ac:dyDescent="0.4">
      <c r="I30" s="13"/>
      <c r="J30" s="8"/>
      <c r="K30" s="9"/>
    </row>
    <row r="31" spans="1:12" x14ac:dyDescent="0.35">
      <c r="A31" s="23" t="s">
        <v>257</v>
      </c>
      <c r="B31" s="22">
        <f>COUNTIF(E5:E29,"&gt;50")</f>
        <v>15</v>
      </c>
      <c r="D31" s="8"/>
      <c r="I31" s="13"/>
      <c r="J31" s="8"/>
    </row>
    <row r="32" spans="1:12" x14ac:dyDescent="0.35">
      <c r="B32" s="22">
        <f ca="1">SUMIF(D5:G29,"Radio",G5:G29)</f>
        <v>4830000</v>
      </c>
    </row>
    <row r="33" spans="2:5" x14ac:dyDescent="0.35">
      <c r="B33" s="21"/>
    </row>
    <row r="35" spans="2:5" x14ac:dyDescent="0.35">
      <c r="D35" s="10"/>
      <c r="E35" s="11"/>
    </row>
    <row r="36" spans="2:5" x14ac:dyDescent="0.35">
      <c r="B36" s="8"/>
      <c r="D36" s="10"/>
      <c r="E36" s="11"/>
    </row>
    <row r="37" spans="2:5" x14ac:dyDescent="0.35">
      <c r="B37" s="8"/>
      <c r="D37" s="10"/>
      <c r="E37" s="11"/>
    </row>
    <row r="38" spans="2:5" x14ac:dyDescent="0.35">
      <c r="B38" s="8"/>
      <c r="D38" s="10"/>
      <c r="E38" s="11"/>
    </row>
  </sheetData>
  <autoFilter ref="A4:H29" xr:uid="{00000000-0001-0000-0000-000000000000}">
    <filterColumn colId="2">
      <filters>
        <dateGroupItem year="2011" month="1" day="15" dateTimeGrouping="day"/>
        <dateGroupItem year="2011" month="2" day="15" dateTimeGrouping="day"/>
        <dateGroupItem year="2011" month="3" day="15" dateTimeGrouping="day"/>
      </filters>
    </filterColumn>
  </autoFilter>
  <mergeCells count="1">
    <mergeCell ref="A1:H1"/>
  </mergeCells>
  <conditionalFormatting sqref="E5:E20 E25:E29 K16:K19 K24:K30">
    <cfRule type="cellIs" dxfId="3" priority="3" operator="lessThan">
      <formula>50</formula>
    </cfRule>
  </conditionalFormatting>
  <conditionalFormatting sqref="E21:E23">
    <cfRule type="cellIs" dxfId="2" priority="1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88"/>
  <sheetViews>
    <sheetView zoomScaleNormal="100" zoomScaleSheetLayoutView="86" workbookViewId="0">
      <pane xSplit="1" topLeftCell="B1" activePane="topRight" state="frozen"/>
      <selection pane="topRight" activeCell="H17" sqref="H17"/>
    </sheetView>
  </sheetViews>
  <sheetFormatPr defaultRowHeight="13" x14ac:dyDescent="0.3"/>
  <cols>
    <col min="1" max="1" width="10.81640625" bestFit="1" customWidth="1"/>
    <col min="2" max="2" width="12.7265625" bestFit="1" customWidth="1"/>
    <col min="3" max="3" width="16.54296875" customWidth="1"/>
    <col min="4" max="4" width="17.453125" customWidth="1"/>
    <col min="5" max="5" width="8.1796875" bestFit="1" customWidth="1"/>
    <col min="6" max="6" width="25.1796875" bestFit="1" customWidth="1"/>
    <col min="7" max="7" width="22.7265625" bestFit="1" customWidth="1"/>
    <col min="8" max="8" width="13.453125" bestFit="1" customWidth="1"/>
    <col min="9" max="9" width="14" bestFit="1" customWidth="1"/>
    <col min="10" max="10" width="17.54296875" hidden="1" customWidth="1"/>
    <col min="11" max="11" width="13.26953125" customWidth="1"/>
    <col min="12" max="12" width="15.26953125" bestFit="1" customWidth="1"/>
  </cols>
  <sheetData>
    <row r="1" spans="1:74" s="1" customFormat="1" x14ac:dyDescent="0.3">
      <c r="A1" s="1" t="s">
        <v>231</v>
      </c>
      <c r="B1" s="1" t="s">
        <v>232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0</v>
      </c>
      <c r="J1" s="1" t="s">
        <v>7</v>
      </c>
      <c r="K1" s="1" t="s">
        <v>8</v>
      </c>
      <c r="L1" s="1" t="s">
        <v>9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</row>
    <row r="2" spans="1:74" x14ac:dyDescent="0.3">
      <c r="A2" t="s">
        <v>297</v>
      </c>
      <c r="B2" t="s">
        <v>16</v>
      </c>
      <c r="C2" t="s">
        <v>20</v>
      </c>
      <c r="D2" s="2">
        <v>40549</v>
      </c>
      <c r="E2" s="3">
        <v>13.25</v>
      </c>
      <c r="F2" t="s">
        <v>17</v>
      </c>
      <c r="G2" t="s">
        <v>18</v>
      </c>
      <c r="H2" t="s">
        <v>19</v>
      </c>
      <c r="I2" s="2">
        <v>40548</v>
      </c>
      <c r="K2" t="s">
        <v>15</v>
      </c>
    </row>
    <row r="3" spans="1:74" x14ac:dyDescent="0.3">
      <c r="A3" t="s">
        <v>299</v>
      </c>
      <c r="B3" t="s">
        <v>10</v>
      </c>
      <c r="C3" t="s">
        <v>14</v>
      </c>
      <c r="D3" s="2">
        <v>40550</v>
      </c>
      <c r="E3" s="3">
        <v>18</v>
      </c>
      <c r="F3" t="s">
        <v>11</v>
      </c>
      <c r="G3" t="s">
        <v>12</v>
      </c>
      <c r="H3" t="s">
        <v>13</v>
      </c>
      <c r="I3" s="2">
        <v>40548</v>
      </c>
      <c r="K3" t="s">
        <v>15</v>
      </c>
    </row>
    <row r="4" spans="1:74" x14ac:dyDescent="0.3">
      <c r="A4" t="s">
        <v>300</v>
      </c>
      <c r="B4" t="s">
        <v>26</v>
      </c>
      <c r="C4" t="s">
        <v>30</v>
      </c>
      <c r="D4" s="2">
        <v>40551</v>
      </c>
      <c r="E4" s="3">
        <v>5.5</v>
      </c>
      <c r="F4" t="s">
        <v>27</v>
      </c>
      <c r="G4" t="s">
        <v>28</v>
      </c>
      <c r="H4" t="s">
        <v>29</v>
      </c>
      <c r="I4" s="2">
        <v>40549</v>
      </c>
      <c r="K4" t="s">
        <v>15</v>
      </c>
      <c r="L4" s="2">
        <v>40555</v>
      </c>
    </row>
    <row r="5" spans="1:74" x14ac:dyDescent="0.3">
      <c r="A5" t="s">
        <v>301</v>
      </c>
      <c r="B5" t="s">
        <v>21</v>
      </c>
      <c r="C5" t="s">
        <v>25</v>
      </c>
      <c r="D5" s="2">
        <v>40550</v>
      </c>
      <c r="E5" s="3">
        <v>8.9499999999999993</v>
      </c>
      <c r="F5" t="s">
        <v>22</v>
      </c>
      <c r="G5" t="s">
        <v>23</v>
      </c>
      <c r="H5" t="s">
        <v>24</v>
      </c>
      <c r="I5" s="2">
        <v>40549</v>
      </c>
      <c r="K5" t="s">
        <v>15</v>
      </c>
    </row>
    <row r="6" spans="1:74" x14ac:dyDescent="0.3">
      <c r="A6" t="s">
        <v>302</v>
      </c>
      <c r="B6" t="s">
        <v>31</v>
      </c>
      <c r="C6" t="s">
        <v>30</v>
      </c>
      <c r="D6" s="2">
        <v>40552</v>
      </c>
      <c r="E6" s="3">
        <v>28</v>
      </c>
      <c r="F6" t="s">
        <v>32</v>
      </c>
      <c r="G6" t="s">
        <v>33</v>
      </c>
      <c r="H6" t="s">
        <v>34</v>
      </c>
      <c r="I6" s="2">
        <v>40551</v>
      </c>
      <c r="K6" t="s">
        <v>15</v>
      </c>
      <c r="L6" s="2">
        <v>40555</v>
      </c>
    </row>
    <row r="7" spans="1:74" x14ac:dyDescent="0.3">
      <c r="A7" t="s">
        <v>303</v>
      </c>
      <c r="B7" t="s">
        <v>35</v>
      </c>
      <c r="C7" t="s">
        <v>39</v>
      </c>
      <c r="D7" s="2">
        <v>40557</v>
      </c>
      <c r="E7" s="3">
        <v>8.5</v>
      </c>
      <c r="F7" t="s">
        <v>36</v>
      </c>
      <c r="G7" t="s">
        <v>37</v>
      </c>
      <c r="H7" t="s">
        <v>38</v>
      </c>
      <c r="I7" s="2">
        <v>40555</v>
      </c>
      <c r="K7" t="s">
        <v>15</v>
      </c>
    </row>
    <row r="8" spans="1:74" x14ac:dyDescent="0.3">
      <c r="A8" t="s">
        <v>304</v>
      </c>
      <c r="B8" t="s">
        <v>40</v>
      </c>
      <c r="C8" t="s">
        <v>44</v>
      </c>
      <c r="D8" s="2">
        <v>40556</v>
      </c>
      <c r="E8" s="3">
        <v>3</v>
      </c>
      <c r="F8" t="s">
        <v>41</v>
      </c>
      <c r="G8" t="s">
        <v>42</v>
      </c>
      <c r="H8" t="s">
        <v>43</v>
      </c>
      <c r="I8" s="2">
        <v>40555</v>
      </c>
      <c r="K8" t="s">
        <v>15</v>
      </c>
    </row>
    <row r="9" spans="1:74" x14ac:dyDescent="0.3">
      <c r="A9" t="s">
        <v>305</v>
      </c>
      <c r="B9" t="s">
        <v>45</v>
      </c>
      <c r="C9" t="s">
        <v>30</v>
      </c>
      <c r="D9" s="2">
        <v>40556</v>
      </c>
      <c r="E9" s="3">
        <v>6.95</v>
      </c>
      <c r="F9" t="s">
        <v>46</v>
      </c>
      <c r="G9" t="s">
        <v>47</v>
      </c>
      <c r="H9" t="s">
        <v>34</v>
      </c>
      <c r="I9" s="2">
        <v>40555</v>
      </c>
      <c r="K9" t="s">
        <v>15</v>
      </c>
    </row>
    <row r="10" spans="1:74" x14ac:dyDescent="0.3">
      <c r="A10" t="s">
        <v>306</v>
      </c>
      <c r="B10" t="s">
        <v>48</v>
      </c>
      <c r="C10" t="s">
        <v>30</v>
      </c>
      <c r="D10" s="2">
        <v>40556</v>
      </c>
      <c r="E10" s="3">
        <v>20</v>
      </c>
      <c r="F10" t="s">
        <v>49</v>
      </c>
      <c r="G10" t="s">
        <v>50</v>
      </c>
      <c r="H10" t="s">
        <v>34</v>
      </c>
      <c r="I10" s="2">
        <v>40555</v>
      </c>
      <c r="K10" t="s">
        <v>15</v>
      </c>
    </row>
    <row r="11" spans="1:74" x14ac:dyDescent="0.3">
      <c r="A11" t="s">
        <v>307</v>
      </c>
      <c r="B11" t="s">
        <v>51</v>
      </c>
      <c r="C11" t="s">
        <v>30</v>
      </c>
      <c r="D11" s="2">
        <v>40557</v>
      </c>
      <c r="E11" s="3">
        <v>7.95</v>
      </c>
      <c r="F11" t="s">
        <v>52</v>
      </c>
      <c r="G11" t="s">
        <v>53</v>
      </c>
      <c r="H11" t="s">
        <v>54</v>
      </c>
      <c r="I11" s="2">
        <v>40556</v>
      </c>
      <c r="K11" t="s">
        <v>15</v>
      </c>
    </row>
    <row r="12" spans="1:74" x14ac:dyDescent="0.3">
      <c r="A12" t="s">
        <v>308</v>
      </c>
      <c r="B12" t="s">
        <v>55</v>
      </c>
      <c r="C12" t="s">
        <v>59</v>
      </c>
      <c r="D12" s="2">
        <v>40559</v>
      </c>
      <c r="E12" s="3">
        <v>7.5</v>
      </c>
      <c r="F12" t="s">
        <v>56</v>
      </c>
      <c r="G12" t="s">
        <v>57</v>
      </c>
      <c r="H12" t="s">
        <v>58</v>
      </c>
      <c r="I12" s="2">
        <v>40557</v>
      </c>
      <c r="K12" t="s">
        <v>15</v>
      </c>
      <c r="L12" s="2">
        <v>40562</v>
      </c>
    </row>
    <row r="13" spans="1:74" x14ac:dyDescent="0.3">
      <c r="A13" t="s">
        <v>309</v>
      </c>
      <c r="B13" t="s">
        <v>60</v>
      </c>
      <c r="C13" t="s">
        <v>30</v>
      </c>
      <c r="D13" s="2">
        <v>40559</v>
      </c>
      <c r="E13" s="3">
        <v>14.5</v>
      </c>
      <c r="F13" t="s">
        <v>61</v>
      </c>
      <c r="G13" t="s">
        <v>62</v>
      </c>
      <c r="H13" t="s">
        <v>34</v>
      </c>
      <c r="I13" s="2">
        <v>40557</v>
      </c>
      <c r="K13" t="s">
        <v>15</v>
      </c>
    </row>
    <row r="14" spans="1:74" x14ac:dyDescent="0.3">
      <c r="A14" t="s">
        <v>310</v>
      </c>
      <c r="B14" t="s">
        <v>63</v>
      </c>
      <c r="C14" t="s">
        <v>30</v>
      </c>
      <c r="D14" s="2">
        <v>40562</v>
      </c>
      <c r="E14" s="3">
        <v>24.5</v>
      </c>
      <c r="F14" t="s">
        <v>64</v>
      </c>
      <c r="G14" t="s">
        <v>65</v>
      </c>
      <c r="H14" t="s">
        <v>66</v>
      </c>
      <c r="I14" s="2">
        <v>40558</v>
      </c>
      <c r="K14" t="s">
        <v>15</v>
      </c>
      <c r="L14" s="2">
        <v>40563</v>
      </c>
    </row>
    <row r="15" spans="1:74" x14ac:dyDescent="0.3">
      <c r="A15" t="s">
        <v>311</v>
      </c>
      <c r="B15" t="s">
        <v>67</v>
      </c>
      <c r="C15" t="s">
        <v>30</v>
      </c>
      <c r="D15" s="2">
        <v>40562</v>
      </c>
      <c r="E15" s="3">
        <v>17</v>
      </c>
      <c r="F15" t="s">
        <v>68</v>
      </c>
      <c r="G15" t="s">
        <v>69</v>
      </c>
      <c r="H15" t="s">
        <v>70</v>
      </c>
      <c r="I15" s="2">
        <v>40559</v>
      </c>
      <c r="K15" t="s">
        <v>15</v>
      </c>
    </row>
    <row r="16" spans="1:74" x14ac:dyDescent="0.3">
      <c r="A16" t="s">
        <v>312</v>
      </c>
      <c r="B16" t="s">
        <v>71</v>
      </c>
      <c r="C16" t="s">
        <v>30</v>
      </c>
      <c r="D16" s="2">
        <v>40564</v>
      </c>
      <c r="E16" s="3">
        <v>0</v>
      </c>
      <c r="F16" t="s">
        <v>72</v>
      </c>
      <c r="G16" t="s">
        <v>73</v>
      </c>
      <c r="H16" t="s">
        <v>74</v>
      </c>
      <c r="I16" s="2">
        <v>40562</v>
      </c>
      <c r="K16" t="s">
        <v>15</v>
      </c>
    </row>
    <row r="17" spans="1:12" x14ac:dyDescent="0.3">
      <c r="A17" t="s">
        <v>313</v>
      </c>
      <c r="B17" t="s">
        <v>88</v>
      </c>
      <c r="C17" t="s">
        <v>59</v>
      </c>
      <c r="D17" s="2">
        <v>40566</v>
      </c>
      <c r="E17" s="3">
        <v>18.5</v>
      </c>
      <c r="F17" t="s">
        <v>89</v>
      </c>
      <c r="G17" t="s">
        <v>90</v>
      </c>
      <c r="H17" t="s">
        <v>91</v>
      </c>
      <c r="I17" s="2">
        <v>40565</v>
      </c>
      <c r="K17" t="s">
        <v>15</v>
      </c>
      <c r="L17" s="2">
        <v>40570</v>
      </c>
    </row>
    <row r="18" spans="1:12" x14ac:dyDescent="0.3">
      <c r="A18" t="s">
        <v>314</v>
      </c>
      <c r="B18" t="s">
        <v>75</v>
      </c>
      <c r="C18" t="s">
        <v>30</v>
      </c>
      <c r="D18" s="2">
        <v>40566</v>
      </c>
      <c r="E18" s="3">
        <v>4.3499999999999996</v>
      </c>
      <c r="F18" t="s">
        <v>76</v>
      </c>
      <c r="G18" t="s">
        <v>77</v>
      </c>
      <c r="H18" t="s">
        <v>78</v>
      </c>
      <c r="I18" s="2">
        <v>40565</v>
      </c>
      <c r="K18" t="s">
        <v>15</v>
      </c>
    </row>
    <row r="19" spans="1:12" x14ac:dyDescent="0.3">
      <c r="A19" t="s">
        <v>315</v>
      </c>
      <c r="B19" t="s">
        <v>79</v>
      </c>
      <c r="C19" t="s">
        <v>30</v>
      </c>
      <c r="D19" s="2">
        <v>40567</v>
      </c>
      <c r="E19" s="3">
        <v>18.95</v>
      </c>
      <c r="F19" t="s">
        <v>80</v>
      </c>
      <c r="G19" t="s">
        <v>81</v>
      </c>
      <c r="H19" t="s">
        <v>34</v>
      </c>
      <c r="I19" s="2">
        <v>40565</v>
      </c>
      <c r="K19" t="s">
        <v>15</v>
      </c>
    </row>
    <row r="20" spans="1:12" x14ac:dyDescent="0.3">
      <c r="A20" t="s">
        <v>316</v>
      </c>
      <c r="B20" t="s">
        <v>82</v>
      </c>
      <c r="C20" t="s">
        <v>30</v>
      </c>
      <c r="D20" s="2">
        <v>40566</v>
      </c>
      <c r="E20" s="3">
        <v>14.4</v>
      </c>
      <c r="F20" t="s">
        <v>83</v>
      </c>
      <c r="G20" t="s">
        <v>84</v>
      </c>
      <c r="H20" t="s">
        <v>66</v>
      </c>
      <c r="I20" s="2">
        <v>40565</v>
      </c>
      <c r="K20" t="s">
        <v>15</v>
      </c>
    </row>
    <row r="21" spans="1:12" x14ac:dyDescent="0.3">
      <c r="A21" t="s">
        <v>298</v>
      </c>
      <c r="B21" t="s">
        <v>85</v>
      </c>
      <c r="C21" t="s">
        <v>30</v>
      </c>
      <c r="D21" s="2">
        <v>40566</v>
      </c>
      <c r="E21" s="3">
        <v>30</v>
      </c>
      <c r="F21" t="s">
        <v>86</v>
      </c>
      <c r="G21" t="s">
        <v>87</v>
      </c>
      <c r="H21" t="s">
        <v>70</v>
      </c>
      <c r="I21" s="2">
        <v>40565</v>
      </c>
      <c r="K21" t="s">
        <v>15</v>
      </c>
      <c r="L21" s="2">
        <v>40570</v>
      </c>
    </row>
    <row r="22" spans="1:12" x14ac:dyDescent="0.3">
      <c r="A22" t="s">
        <v>317</v>
      </c>
      <c r="B22" t="s">
        <v>92</v>
      </c>
      <c r="C22" t="s">
        <v>30</v>
      </c>
      <c r="D22" s="2">
        <v>40566</v>
      </c>
      <c r="E22" s="3">
        <v>9.9499999999999993</v>
      </c>
      <c r="F22" t="s">
        <v>93</v>
      </c>
      <c r="G22" t="s">
        <v>94</v>
      </c>
      <c r="H22" t="s">
        <v>95</v>
      </c>
      <c r="I22" s="2">
        <v>40565</v>
      </c>
      <c r="K22" t="s">
        <v>15</v>
      </c>
      <c r="L22" s="2">
        <v>40570</v>
      </c>
    </row>
    <row r="23" spans="1:12" x14ac:dyDescent="0.3">
      <c r="A23" t="s">
        <v>318</v>
      </c>
      <c r="B23" t="s">
        <v>106</v>
      </c>
      <c r="C23" t="s">
        <v>44</v>
      </c>
      <c r="D23" s="2">
        <v>40567</v>
      </c>
      <c r="E23" s="3">
        <v>21.5</v>
      </c>
      <c r="F23" t="s">
        <v>107</v>
      </c>
      <c r="G23" t="s">
        <v>108</v>
      </c>
      <c r="H23" t="s">
        <v>109</v>
      </c>
      <c r="I23" s="2">
        <v>40566</v>
      </c>
      <c r="K23" t="s">
        <v>15</v>
      </c>
      <c r="L23" s="2">
        <v>40571</v>
      </c>
    </row>
    <row r="24" spans="1:12" x14ac:dyDescent="0.3">
      <c r="A24" t="s">
        <v>319</v>
      </c>
      <c r="B24" t="s">
        <v>114</v>
      </c>
      <c r="C24" t="s">
        <v>59</v>
      </c>
      <c r="D24" s="2">
        <v>40568</v>
      </c>
      <c r="E24" s="3">
        <v>2.95</v>
      </c>
      <c r="F24" t="s">
        <v>115</v>
      </c>
      <c r="G24" t="s">
        <v>116</v>
      </c>
      <c r="H24" t="s">
        <v>117</v>
      </c>
      <c r="I24" s="2">
        <v>40566</v>
      </c>
      <c r="K24" t="s">
        <v>15</v>
      </c>
    </row>
    <row r="25" spans="1:12" x14ac:dyDescent="0.3">
      <c r="A25" t="s">
        <v>320</v>
      </c>
      <c r="B25" t="s">
        <v>96</v>
      </c>
      <c r="C25" t="s">
        <v>30</v>
      </c>
      <c r="D25" s="2">
        <v>40567</v>
      </c>
      <c r="E25" s="3">
        <v>16.5</v>
      </c>
      <c r="F25" t="s">
        <v>97</v>
      </c>
      <c r="G25" t="s">
        <v>98</v>
      </c>
      <c r="H25" t="s">
        <v>99</v>
      </c>
      <c r="I25" s="2">
        <v>40566</v>
      </c>
      <c r="K25" t="s">
        <v>15</v>
      </c>
      <c r="L25" s="2">
        <v>40571</v>
      </c>
    </row>
    <row r="26" spans="1:12" x14ac:dyDescent="0.3">
      <c r="A26" t="s">
        <v>321</v>
      </c>
      <c r="B26" t="s">
        <v>100</v>
      </c>
      <c r="C26" t="s">
        <v>30</v>
      </c>
      <c r="D26" s="2">
        <v>40567</v>
      </c>
      <c r="E26" s="3">
        <v>3.25</v>
      </c>
      <c r="F26" t="s">
        <v>101</v>
      </c>
      <c r="G26" t="s">
        <v>102</v>
      </c>
      <c r="H26" t="s">
        <v>34</v>
      </c>
      <c r="I26" s="2">
        <v>40566</v>
      </c>
      <c r="K26" t="s">
        <v>15</v>
      </c>
    </row>
    <row r="27" spans="1:12" x14ac:dyDescent="0.3">
      <c r="A27" t="s">
        <v>322</v>
      </c>
      <c r="B27" t="s">
        <v>103</v>
      </c>
      <c r="C27" t="s">
        <v>30</v>
      </c>
      <c r="D27" s="2">
        <v>40567</v>
      </c>
      <c r="E27" s="3">
        <v>12.45</v>
      </c>
      <c r="F27" t="s">
        <v>104</v>
      </c>
      <c r="G27" t="s">
        <v>105</v>
      </c>
      <c r="H27" t="s">
        <v>70</v>
      </c>
      <c r="I27" s="2">
        <v>40566</v>
      </c>
      <c r="K27" t="s">
        <v>15</v>
      </c>
      <c r="L27" s="2">
        <v>40571</v>
      </c>
    </row>
    <row r="28" spans="1:12" x14ac:dyDescent="0.3">
      <c r="A28" t="s">
        <v>323</v>
      </c>
      <c r="B28" t="s">
        <v>110</v>
      </c>
      <c r="C28" t="s">
        <v>30</v>
      </c>
      <c r="D28" s="2">
        <v>40568</v>
      </c>
      <c r="E28" s="3">
        <v>8.5</v>
      </c>
      <c r="F28" t="s">
        <v>111</v>
      </c>
      <c r="G28" t="s">
        <v>112</v>
      </c>
      <c r="H28" t="s">
        <v>113</v>
      </c>
      <c r="I28" s="2">
        <v>40566</v>
      </c>
      <c r="K28" t="s">
        <v>15</v>
      </c>
      <c r="L28" s="2">
        <v>40571</v>
      </c>
    </row>
    <row r="29" spans="1:12" x14ac:dyDescent="0.3">
      <c r="A29" t="s">
        <v>324</v>
      </c>
      <c r="B29" t="s">
        <v>118</v>
      </c>
      <c r="C29" t="s">
        <v>30</v>
      </c>
      <c r="D29" s="2">
        <v>40568</v>
      </c>
      <c r="E29" s="3">
        <v>14.5</v>
      </c>
      <c r="F29" t="s">
        <v>119</v>
      </c>
      <c r="G29" t="s">
        <v>120</v>
      </c>
      <c r="H29" t="s">
        <v>70</v>
      </c>
      <c r="I29" s="2">
        <v>40567</v>
      </c>
      <c r="K29" t="s">
        <v>15</v>
      </c>
    </row>
    <row r="30" spans="1:12" x14ac:dyDescent="0.3">
      <c r="A30" t="s">
        <v>325</v>
      </c>
      <c r="B30" t="s">
        <v>121</v>
      </c>
      <c r="C30" t="s">
        <v>30</v>
      </c>
      <c r="D30" s="2">
        <v>40568</v>
      </c>
      <c r="E30" s="3">
        <v>4.5</v>
      </c>
      <c r="F30" t="s">
        <v>122</v>
      </c>
      <c r="G30" t="s">
        <v>123</v>
      </c>
      <c r="H30" t="s">
        <v>34</v>
      </c>
      <c r="I30" s="2">
        <v>40567</v>
      </c>
      <c r="K30" t="s">
        <v>15</v>
      </c>
    </row>
    <row r="31" spans="1:12" x14ac:dyDescent="0.3">
      <c r="A31" t="s">
        <v>326</v>
      </c>
      <c r="B31" t="s">
        <v>124</v>
      </c>
      <c r="C31" t="s">
        <v>30</v>
      </c>
      <c r="D31" s="2">
        <v>40568</v>
      </c>
      <c r="E31" s="3">
        <v>2.95</v>
      </c>
      <c r="F31" t="s">
        <v>125</v>
      </c>
      <c r="G31" t="s">
        <v>126</v>
      </c>
      <c r="H31" t="s">
        <v>127</v>
      </c>
      <c r="I31" s="2">
        <v>40567</v>
      </c>
      <c r="K31" t="s">
        <v>15</v>
      </c>
      <c r="L31" s="2">
        <v>40573</v>
      </c>
    </row>
    <row r="32" spans="1:12" x14ac:dyDescent="0.3">
      <c r="A32" t="s">
        <v>327</v>
      </c>
      <c r="B32" t="s">
        <v>131</v>
      </c>
      <c r="C32" t="s">
        <v>30</v>
      </c>
      <c r="D32" s="2">
        <v>40568</v>
      </c>
      <c r="E32" s="3">
        <v>14.5</v>
      </c>
      <c r="F32" t="s">
        <v>132</v>
      </c>
      <c r="G32" t="s">
        <v>133</v>
      </c>
      <c r="H32" t="s">
        <v>113</v>
      </c>
      <c r="I32" s="2">
        <v>40567</v>
      </c>
      <c r="K32" t="s">
        <v>15</v>
      </c>
    </row>
    <row r="33" spans="1:12" x14ac:dyDescent="0.3">
      <c r="A33" t="s">
        <v>328</v>
      </c>
      <c r="B33" t="s">
        <v>134</v>
      </c>
      <c r="C33" t="s">
        <v>30</v>
      </c>
      <c r="D33" s="2">
        <v>40568</v>
      </c>
      <c r="E33" s="3">
        <v>25</v>
      </c>
      <c r="F33" t="s">
        <v>135</v>
      </c>
      <c r="G33" t="s">
        <v>136</v>
      </c>
      <c r="H33" t="s">
        <v>137</v>
      </c>
      <c r="I33" s="2">
        <v>40567</v>
      </c>
      <c r="K33" t="s">
        <v>15</v>
      </c>
    </row>
    <row r="34" spans="1:12" x14ac:dyDescent="0.3">
      <c r="A34" t="s">
        <v>329</v>
      </c>
      <c r="B34" t="s">
        <v>128</v>
      </c>
      <c r="C34" t="s">
        <v>30</v>
      </c>
      <c r="D34" s="2">
        <v>40569</v>
      </c>
      <c r="E34" s="3">
        <v>2.95</v>
      </c>
      <c r="F34" t="s">
        <v>129</v>
      </c>
      <c r="G34" t="s">
        <v>130</v>
      </c>
      <c r="H34" t="s">
        <v>34</v>
      </c>
      <c r="I34" s="2">
        <v>40568</v>
      </c>
      <c r="K34" t="s">
        <v>15</v>
      </c>
    </row>
    <row r="35" spans="1:12" x14ac:dyDescent="0.3">
      <c r="A35" t="s">
        <v>330</v>
      </c>
      <c r="B35" t="s">
        <v>138</v>
      </c>
      <c r="C35" t="s">
        <v>30</v>
      </c>
      <c r="D35" s="2">
        <v>40569</v>
      </c>
      <c r="E35" s="3">
        <v>12.95</v>
      </c>
      <c r="F35" t="s">
        <v>139</v>
      </c>
      <c r="G35" t="s">
        <v>140</v>
      </c>
      <c r="H35" t="s">
        <v>34</v>
      </c>
      <c r="I35" s="2">
        <v>40568</v>
      </c>
      <c r="K35" t="s">
        <v>15</v>
      </c>
      <c r="L35" s="2">
        <v>40573</v>
      </c>
    </row>
    <row r="36" spans="1:12" x14ac:dyDescent="0.3">
      <c r="A36" t="s">
        <v>331</v>
      </c>
      <c r="B36" t="s">
        <v>141</v>
      </c>
      <c r="C36" t="s">
        <v>30</v>
      </c>
      <c r="D36" s="2">
        <v>40569</v>
      </c>
      <c r="E36" s="3">
        <v>21.95</v>
      </c>
      <c r="F36" t="s">
        <v>142</v>
      </c>
      <c r="G36" t="s">
        <v>143</v>
      </c>
      <c r="H36" t="s">
        <v>144</v>
      </c>
      <c r="I36" s="2">
        <v>40568</v>
      </c>
      <c r="K36" t="s">
        <v>15</v>
      </c>
      <c r="L36" s="2">
        <v>40573</v>
      </c>
    </row>
    <row r="37" spans="1:12" x14ac:dyDescent="0.3">
      <c r="A37" t="s">
        <v>332</v>
      </c>
      <c r="B37" t="s">
        <v>145</v>
      </c>
      <c r="C37" t="s">
        <v>30</v>
      </c>
      <c r="D37" s="2">
        <v>40569</v>
      </c>
      <c r="E37" s="3">
        <v>10.95</v>
      </c>
      <c r="F37" t="s">
        <v>146</v>
      </c>
      <c r="G37" t="s">
        <v>147</v>
      </c>
      <c r="H37" t="s">
        <v>34</v>
      </c>
      <c r="I37" s="2">
        <v>40568</v>
      </c>
      <c r="K37" t="s">
        <v>15</v>
      </c>
      <c r="L37" s="2">
        <v>40573</v>
      </c>
    </row>
    <row r="38" spans="1:12" x14ac:dyDescent="0.3">
      <c r="A38" t="s">
        <v>333</v>
      </c>
      <c r="B38" t="s">
        <v>148</v>
      </c>
      <c r="C38" t="s">
        <v>30</v>
      </c>
      <c r="D38" s="2">
        <v>40569</v>
      </c>
      <c r="E38" s="3">
        <v>11.95</v>
      </c>
      <c r="F38" t="s">
        <v>149</v>
      </c>
      <c r="G38" t="s">
        <v>150</v>
      </c>
      <c r="H38" t="s">
        <v>70</v>
      </c>
      <c r="I38" s="2">
        <v>40568</v>
      </c>
      <c r="K38" t="s">
        <v>15</v>
      </c>
      <c r="L38" s="2">
        <v>40573</v>
      </c>
    </row>
    <row r="39" spans="1:12" x14ac:dyDescent="0.3">
      <c r="A39" t="s">
        <v>334</v>
      </c>
      <c r="B39" t="s">
        <v>151</v>
      </c>
      <c r="C39" t="s">
        <v>155</v>
      </c>
      <c r="D39" s="2">
        <v>40572</v>
      </c>
      <c r="E39" s="3">
        <v>4.75</v>
      </c>
      <c r="F39" t="s">
        <v>152</v>
      </c>
      <c r="G39" t="s">
        <v>153</v>
      </c>
      <c r="H39" t="s">
        <v>154</v>
      </c>
      <c r="I39" s="2">
        <v>40569</v>
      </c>
      <c r="K39" t="s">
        <v>156</v>
      </c>
    </row>
    <row r="40" spans="1:12" x14ac:dyDescent="0.3">
      <c r="A40" t="s">
        <v>335</v>
      </c>
      <c r="B40" t="s">
        <v>157</v>
      </c>
      <c r="C40" t="s">
        <v>161</v>
      </c>
      <c r="D40" s="2">
        <v>40572</v>
      </c>
      <c r="E40" s="3">
        <v>3.5</v>
      </c>
      <c r="F40" t="s">
        <v>158</v>
      </c>
      <c r="G40" t="s">
        <v>159</v>
      </c>
      <c r="H40" t="s">
        <v>160</v>
      </c>
      <c r="I40" s="2">
        <v>40569</v>
      </c>
      <c r="K40" t="s">
        <v>15</v>
      </c>
    </row>
    <row r="41" spans="1:12" x14ac:dyDescent="0.3">
      <c r="A41" t="s">
        <v>336</v>
      </c>
      <c r="B41" t="s">
        <v>162</v>
      </c>
      <c r="C41" t="s">
        <v>30</v>
      </c>
      <c r="D41" s="2">
        <v>40572</v>
      </c>
      <c r="E41" s="3">
        <v>8.4</v>
      </c>
      <c r="F41" t="s">
        <v>163</v>
      </c>
      <c r="G41" t="s">
        <v>164</v>
      </c>
      <c r="H41" t="s">
        <v>34</v>
      </c>
      <c r="I41" s="2">
        <v>40569</v>
      </c>
      <c r="K41" t="s">
        <v>15</v>
      </c>
    </row>
    <row r="42" spans="1:12" x14ac:dyDescent="0.3">
      <c r="A42" t="s">
        <v>337</v>
      </c>
      <c r="B42" t="s">
        <v>165</v>
      </c>
      <c r="C42" t="s">
        <v>30</v>
      </c>
      <c r="D42" s="2">
        <v>40572</v>
      </c>
      <c r="E42" s="3">
        <v>18.5</v>
      </c>
      <c r="F42" t="s">
        <v>166</v>
      </c>
      <c r="G42" t="s">
        <v>167</v>
      </c>
      <c r="H42" t="s">
        <v>34</v>
      </c>
      <c r="I42" s="2">
        <v>40569</v>
      </c>
      <c r="K42" t="s">
        <v>15</v>
      </c>
      <c r="L42" s="2">
        <v>40574</v>
      </c>
    </row>
    <row r="43" spans="1:12" x14ac:dyDescent="0.3">
      <c r="A43" t="s">
        <v>338</v>
      </c>
      <c r="B43" t="s">
        <v>193</v>
      </c>
      <c r="C43" t="s">
        <v>155</v>
      </c>
      <c r="D43" s="2">
        <v>40574</v>
      </c>
      <c r="E43" s="3">
        <v>6.95</v>
      </c>
      <c r="F43" t="s">
        <v>194</v>
      </c>
      <c r="G43" t="s">
        <v>195</v>
      </c>
      <c r="H43" t="s">
        <v>196</v>
      </c>
      <c r="I43" s="2">
        <v>40572</v>
      </c>
      <c r="K43" t="s">
        <v>156</v>
      </c>
      <c r="L43" s="2">
        <v>40577</v>
      </c>
    </row>
    <row r="44" spans="1:12" x14ac:dyDescent="0.3">
      <c r="A44" t="s">
        <v>339</v>
      </c>
      <c r="B44" t="s">
        <v>178</v>
      </c>
      <c r="C44" t="s">
        <v>161</v>
      </c>
      <c r="D44" s="2">
        <v>40573</v>
      </c>
      <c r="E44" s="3">
        <v>4.95</v>
      </c>
      <c r="F44" t="s">
        <v>179</v>
      </c>
      <c r="G44" t="s">
        <v>180</v>
      </c>
      <c r="H44" t="s">
        <v>181</v>
      </c>
      <c r="I44" s="2">
        <v>40572</v>
      </c>
      <c r="K44" t="s">
        <v>15</v>
      </c>
      <c r="L44" s="2">
        <v>40577</v>
      </c>
    </row>
    <row r="45" spans="1:12" x14ac:dyDescent="0.3">
      <c r="A45" t="s">
        <v>340</v>
      </c>
      <c r="B45" t="s">
        <v>182</v>
      </c>
      <c r="C45" t="s">
        <v>161</v>
      </c>
      <c r="D45" s="2">
        <v>40573</v>
      </c>
      <c r="E45" s="3">
        <v>12.95</v>
      </c>
      <c r="F45" t="s">
        <v>183</v>
      </c>
      <c r="G45" t="s">
        <v>184</v>
      </c>
      <c r="H45" t="s">
        <v>185</v>
      </c>
      <c r="I45" s="2">
        <v>40572</v>
      </c>
      <c r="K45" t="s">
        <v>15</v>
      </c>
      <c r="L45" s="2">
        <v>40577</v>
      </c>
    </row>
    <row r="46" spans="1:12" x14ac:dyDescent="0.3">
      <c r="A46" t="s">
        <v>341</v>
      </c>
      <c r="B46" t="s">
        <v>175</v>
      </c>
      <c r="C46" t="s">
        <v>59</v>
      </c>
      <c r="D46" s="2">
        <v>40573</v>
      </c>
      <c r="E46" s="3">
        <v>6.95</v>
      </c>
      <c r="F46" t="s">
        <v>176</v>
      </c>
      <c r="G46" t="s">
        <v>177</v>
      </c>
      <c r="H46" t="s">
        <v>91</v>
      </c>
      <c r="I46" s="2">
        <v>40572</v>
      </c>
      <c r="K46" t="s">
        <v>15</v>
      </c>
    </row>
    <row r="47" spans="1:12" x14ac:dyDescent="0.3">
      <c r="A47" t="s">
        <v>342</v>
      </c>
      <c r="B47" t="s">
        <v>168</v>
      </c>
      <c r="C47" t="s">
        <v>30</v>
      </c>
      <c r="D47" s="2">
        <v>40573</v>
      </c>
      <c r="E47" s="3">
        <v>2.95</v>
      </c>
      <c r="F47" t="s">
        <v>169</v>
      </c>
      <c r="G47" t="s">
        <v>170</v>
      </c>
      <c r="H47" t="s">
        <v>70</v>
      </c>
      <c r="I47" s="2">
        <v>40572</v>
      </c>
      <c r="K47" t="s">
        <v>15</v>
      </c>
    </row>
    <row r="48" spans="1:12" x14ac:dyDescent="0.3">
      <c r="A48" t="s">
        <v>343</v>
      </c>
      <c r="B48" t="s">
        <v>168</v>
      </c>
      <c r="C48" t="s">
        <v>30</v>
      </c>
      <c r="D48" s="2">
        <v>40573</v>
      </c>
      <c r="E48" s="3">
        <v>2.95</v>
      </c>
      <c r="F48" t="s">
        <v>169</v>
      </c>
      <c r="G48" t="s">
        <v>170</v>
      </c>
      <c r="H48" t="s">
        <v>70</v>
      </c>
      <c r="I48" s="2">
        <v>40572</v>
      </c>
      <c r="K48" t="s">
        <v>15</v>
      </c>
    </row>
    <row r="49" spans="1:12" x14ac:dyDescent="0.3">
      <c r="A49" t="s">
        <v>344</v>
      </c>
      <c r="B49" t="s">
        <v>171</v>
      </c>
      <c r="C49" t="s">
        <v>30</v>
      </c>
      <c r="D49" s="2">
        <v>40573</v>
      </c>
      <c r="E49" s="3">
        <v>12.95</v>
      </c>
      <c r="F49" t="s">
        <v>172</v>
      </c>
      <c r="G49" t="s">
        <v>173</v>
      </c>
      <c r="H49" t="s">
        <v>174</v>
      </c>
      <c r="I49" s="2">
        <v>40572</v>
      </c>
      <c r="K49" t="s">
        <v>15</v>
      </c>
    </row>
    <row r="50" spans="1:12" x14ac:dyDescent="0.3">
      <c r="A50" t="s">
        <v>345</v>
      </c>
      <c r="B50" t="s">
        <v>186</v>
      </c>
      <c r="C50" t="s">
        <v>30</v>
      </c>
      <c r="D50" s="2">
        <v>40573</v>
      </c>
      <c r="E50" s="3">
        <v>4.25</v>
      </c>
      <c r="F50" t="s">
        <v>187</v>
      </c>
      <c r="G50" t="s">
        <v>188</v>
      </c>
      <c r="H50" t="s">
        <v>34</v>
      </c>
      <c r="I50" s="2">
        <v>40572</v>
      </c>
      <c r="K50" t="s">
        <v>15</v>
      </c>
      <c r="L50" s="2">
        <v>40577</v>
      </c>
    </row>
    <row r="51" spans="1:12" x14ac:dyDescent="0.3">
      <c r="A51" t="s">
        <v>346</v>
      </c>
      <c r="B51" t="s">
        <v>189</v>
      </c>
      <c r="C51" t="s">
        <v>30</v>
      </c>
      <c r="D51" s="2">
        <v>40573</v>
      </c>
      <c r="E51" s="3">
        <v>3.25</v>
      </c>
      <c r="F51" t="s">
        <v>190</v>
      </c>
      <c r="G51" t="s">
        <v>191</v>
      </c>
      <c r="H51" t="s">
        <v>192</v>
      </c>
      <c r="I51" s="2">
        <v>40572</v>
      </c>
      <c r="K51" t="s">
        <v>15</v>
      </c>
      <c r="L51" s="2">
        <v>40577</v>
      </c>
    </row>
    <row r="52" spans="1:12" x14ac:dyDescent="0.3">
      <c r="A52" t="s">
        <v>347</v>
      </c>
      <c r="B52" t="s">
        <v>197</v>
      </c>
      <c r="C52" t="s">
        <v>161</v>
      </c>
      <c r="D52" s="2">
        <v>40574</v>
      </c>
      <c r="E52" s="3">
        <v>4.25</v>
      </c>
      <c r="F52" t="s">
        <v>198</v>
      </c>
      <c r="G52" t="s">
        <v>199</v>
      </c>
      <c r="H52" t="s">
        <v>200</v>
      </c>
      <c r="I52" s="2">
        <v>40573</v>
      </c>
      <c r="K52" t="s">
        <v>15</v>
      </c>
    </row>
    <row r="53" spans="1:12" x14ac:dyDescent="0.3">
      <c r="A53" t="s">
        <v>348</v>
      </c>
      <c r="B53" t="s">
        <v>211</v>
      </c>
      <c r="C53" t="s">
        <v>39</v>
      </c>
      <c r="D53" s="2">
        <v>40574</v>
      </c>
      <c r="E53" s="3">
        <v>29.95</v>
      </c>
      <c r="F53" t="s">
        <v>212</v>
      </c>
      <c r="G53" t="s">
        <v>213</v>
      </c>
      <c r="H53" t="s">
        <v>214</v>
      </c>
      <c r="I53" s="2">
        <v>40573</v>
      </c>
      <c r="K53" t="s">
        <v>15</v>
      </c>
    </row>
    <row r="54" spans="1:12" x14ac:dyDescent="0.3">
      <c r="A54" t="s">
        <v>349</v>
      </c>
      <c r="B54" t="s">
        <v>201</v>
      </c>
      <c r="C54" t="s">
        <v>30</v>
      </c>
      <c r="D54" s="2">
        <v>40574</v>
      </c>
      <c r="E54" s="3">
        <v>5.25</v>
      </c>
      <c r="F54" t="s">
        <v>202</v>
      </c>
      <c r="G54" t="s">
        <v>203</v>
      </c>
      <c r="H54" t="s">
        <v>204</v>
      </c>
      <c r="I54" s="2">
        <v>40573</v>
      </c>
      <c r="K54" t="s">
        <v>15</v>
      </c>
    </row>
    <row r="55" spans="1:12" x14ac:dyDescent="0.3">
      <c r="A55" t="s">
        <v>350</v>
      </c>
      <c r="B55" t="s">
        <v>205</v>
      </c>
      <c r="C55" t="s">
        <v>30</v>
      </c>
      <c r="D55" s="2">
        <v>40574</v>
      </c>
      <c r="E55" s="3">
        <v>4.95</v>
      </c>
      <c r="F55" t="s">
        <v>206</v>
      </c>
      <c r="G55" t="s">
        <v>207</v>
      </c>
      <c r="H55" t="s">
        <v>34</v>
      </c>
      <c r="I55" s="2">
        <v>40573</v>
      </c>
      <c r="K55" t="s">
        <v>15</v>
      </c>
    </row>
    <row r="56" spans="1:12" x14ac:dyDescent="0.3">
      <c r="A56" t="s">
        <v>351</v>
      </c>
      <c r="B56" t="s">
        <v>208</v>
      </c>
      <c r="C56" t="s">
        <v>30</v>
      </c>
      <c r="D56" s="2">
        <v>40574</v>
      </c>
      <c r="E56" s="3">
        <v>21.5</v>
      </c>
      <c r="F56" t="s">
        <v>209</v>
      </c>
      <c r="G56" t="s">
        <v>210</v>
      </c>
      <c r="H56" t="s">
        <v>34</v>
      </c>
      <c r="I56" s="2">
        <v>40573</v>
      </c>
      <c r="K56" t="s">
        <v>15</v>
      </c>
    </row>
    <row r="57" spans="1:12" x14ac:dyDescent="0.3">
      <c r="A57" t="s">
        <v>352</v>
      </c>
      <c r="B57" t="s">
        <v>215</v>
      </c>
      <c r="C57" t="s">
        <v>30</v>
      </c>
      <c r="D57" s="2">
        <v>40574</v>
      </c>
      <c r="E57" s="3">
        <v>22</v>
      </c>
      <c r="F57" t="s">
        <v>216</v>
      </c>
      <c r="G57" t="s">
        <v>217</v>
      </c>
      <c r="H57" t="s">
        <v>66</v>
      </c>
      <c r="I57" s="2">
        <v>40573</v>
      </c>
      <c r="K57" t="s">
        <v>15</v>
      </c>
    </row>
    <row r="58" spans="1:12" x14ac:dyDescent="0.3">
      <c r="A58" t="s">
        <v>353</v>
      </c>
      <c r="B58" t="s">
        <v>218</v>
      </c>
      <c r="C58" t="s">
        <v>30</v>
      </c>
      <c r="D58" s="2">
        <v>40574</v>
      </c>
      <c r="E58" s="3">
        <v>14.95</v>
      </c>
      <c r="F58" t="s">
        <v>219</v>
      </c>
      <c r="G58" t="s">
        <v>220</v>
      </c>
      <c r="H58" t="s">
        <v>95</v>
      </c>
      <c r="I58" s="2">
        <v>40573</v>
      </c>
      <c r="K58" t="s">
        <v>15</v>
      </c>
    </row>
    <row r="59" spans="1:12" x14ac:dyDescent="0.3">
      <c r="A59" t="s">
        <v>354</v>
      </c>
      <c r="B59" t="s">
        <v>221</v>
      </c>
      <c r="C59" t="s">
        <v>30</v>
      </c>
      <c r="D59" s="2">
        <v>40575</v>
      </c>
      <c r="E59" s="3">
        <v>2.95</v>
      </c>
      <c r="F59" t="s">
        <v>222</v>
      </c>
      <c r="G59" t="s">
        <v>223</v>
      </c>
      <c r="H59" t="s">
        <v>224</v>
      </c>
      <c r="I59" s="2">
        <v>40574</v>
      </c>
      <c r="K59" t="s">
        <v>15</v>
      </c>
      <c r="L59" s="2">
        <v>40577</v>
      </c>
    </row>
    <row r="60" spans="1:12" x14ac:dyDescent="0.3">
      <c r="A60" t="s">
        <v>355</v>
      </c>
      <c r="B60" t="s">
        <v>225</v>
      </c>
      <c r="C60" t="s">
        <v>30</v>
      </c>
      <c r="D60" s="2">
        <v>40575</v>
      </c>
      <c r="E60" s="3">
        <v>19.95</v>
      </c>
      <c r="F60" t="s">
        <v>226</v>
      </c>
      <c r="G60" t="s">
        <v>227</v>
      </c>
      <c r="H60" t="s">
        <v>66</v>
      </c>
      <c r="I60" s="2">
        <v>40574</v>
      </c>
      <c r="K60" t="s">
        <v>15</v>
      </c>
      <c r="L60" s="2">
        <v>40579</v>
      </c>
    </row>
    <row r="61" spans="1:12" x14ac:dyDescent="0.3">
      <c r="A61" t="s">
        <v>356</v>
      </c>
      <c r="B61" t="s">
        <v>228</v>
      </c>
      <c r="C61" t="s">
        <v>30</v>
      </c>
      <c r="D61" s="2">
        <v>40575</v>
      </c>
      <c r="E61" s="3">
        <v>12.95</v>
      </c>
      <c r="F61" t="s">
        <v>229</v>
      </c>
      <c r="G61" t="s">
        <v>230</v>
      </c>
      <c r="H61" t="s">
        <v>113</v>
      </c>
      <c r="I61" s="2">
        <v>40574</v>
      </c>
      <c r="K61" t="s">
        <v>15</v>
      </c>
      <c r="L61" s="2">
        <v>40579</v>
      </c>
    </row>
    <row r="62" spans="1:12" x14ac:dyDescent="0.3">
      <c r="A62" t="s">
        <v>357</v>
      </c>
      <c r="B62" t="s">
        <v>228</v>
      </c>
      <c r="C62" t="s">
        <v>30</v>
      </c>
      <c r="D62" s="2">
        <v>40575</v>
      </c>
      <c r="E62" s="3">
        <v>12.95</v>
      </c>
      <c r="F62" t="s">
        <v>229</v>
      </c>
      <c r="G62" t="s">
        <v>230</v>
      </c>
      <c r="H62" t="s">
        <v>113</v>
      </c>
      <c r="I62" s="2">
        <v>40574</v>
      </c>
      <c r="K62" t="s">
        <v>15</v>
      </c>
      <c r="L62" s="2">
        <v>40579</v>
      </c>
    </row>
    <row r="63" spans="1:12" x14ac:dyDescent="0.3">
      <c r="C63" s="2"/>
      <c r="D63" s="2"/>
      <c r="E63" s="3"/>
    </row>
    <row r="64" spans="1:12" x14ac:dyDescent="0.3">
      <c r="C64" s="2"/>
      <c r="D64" s="2"/>
      <c r="E64" s="3"/>
    </row>
    <row r="65" spans="3:12" x14ac:dyDescent="0.3">
      <c r="C65" s="2"/>
      <c r="D65" s="2"/>
      <c r="E65" s="3"/>
    </row>
    <row r="66" spans="3:12" x14ac:dyDescent="0.3">
      <c r="C66" s="2"/>
      <c r="D66" s="2"/>
      <c r="E66" s="3"/>
    </row>
    <row r="67" spans="3:12" x14ac:dyDescent="0.3">
      <c r="C67" s="2"/>
      <c r="D67" s="2"/>
      <c r="E67" s="3"/>
    </row>
    <row r="68" spans="3:12" x14ac:dyDescent="0.3">
      <c r="C68" s="2"/>
      <c r="D68" s="2"/>
      <c r="E68" s="3"/>
    </row>
    <row r="69" spans="3:12" x14ac:dyDescent="0.3">
      <c r="C69" s="2"/>
      <c r="D69" s="2"/>
      <c r="E69" s="3"/>
      <c r="L69" s="2"/>
    </row>
    <row r="70" spans="3:12" x14ac:dyDescent="0.3">
      <c r="C70" s="2"/>
      <c r="D70" s="2"/>
      <c r="E70" s="3"/>
      <c r="L70" s="2"/>
    </row>
    <row r="71" spans="3:12" x14ac:dyDescent="0.3">
      <c r="C71" s="2"/>
      <c r="D71" s="2"/>
      <c r="E71" s="3"/>
    </row>
    <row r="72" spans="3:12" x14ac:dyDescent="0.3">
      <c r="C72" s="2"/>
      <c r="D72" s="2"/>
      <c r="E72" s="3"/>
      <c r="L72" s="2"/>
    </row>
    <row r="73" spans="3:12" x14ac:dyDescent="0.3">
      <c r="C73" s="2"/>
      <c r="D73" s="2"/>
      <c r="E73" s="3"/>
      <c r="L73" s="2"/>
    </row>
    <row r="74" spans="3:12" x14ac:dyDescent="0.3">
      <c r="C74" s="2"/>
      <c r="D74" s="2"/>
      <c r="E74" s="3"/>
    </row>
    <row r="75" spans="3:12" x14ac:dyDescent="0.3">
      <c r="C75" s="2"/>
      <c r="D75" s="2"/>
      <c r="E75" s="3"/>
    </row>
    <row r="76" spans="3:12" x14ac:dyDescent="0.3">
      <c r="C76" s="2"/>
      <c r="D76" s="2"/>
      <c r="E76" s="3"/>
    </row>
    <row r="77" spans="3:12" x14ac:dyDescent="0.3">
      <c r="C77" s="2"/>
      <c r="D77" s="2"/>
      <c r="E77" s="3"/>
    </row>
    <row r="78" spans="3:12" x14ac:dyDescent="0.3">
      <c r="C78" s="2"/>
      <c r="D78" s="2"/>
      <c r="E78" s="3"/>
    </row>
    <row r="79" spans="3:12" x14ac:dyDescent="0.3">
      <c r="C79" s="2"/>
      <c r="D79" s="2"/>
      <c r="E79" s="3"/>
    </row>
    <row r="80" spans="3:12" x14ac:dyDescent="0.3">
      <c r="C80" s="2"/>
      <c r="D80" s="2"/>
      <c r="E80" s="3"/>
    </row>
    <row r="81" spans="3:5" x14ac:dyDescent="0.3">
      <c r="C81" s="2"/>
      <c r="D81" s="2"/>
      <c r="E81" s="3"/>
    </row>
    <row r="82" spans="3:5" x14ac:dyDescent="0.3">
      <c r="C82" s="2"/>
      <c r="D82" s="2"/>
      <c r="E82" s="3"/>
    </row>
    <row r="83" spans="3:5" x14ac:dyDescent="0.3">
      <c r="C83" s="2"/>
      <c r="D83" s="2"/>
      <c r="E83" s="3"/>
    </row>
    <row r="84" spans="3:5" x14ac:dyDescent="0.3">
      <c r="C84" s="2"/>
      <c r="D84" s="2"/>
      <c r="E84" s="3"/>
    </row>
    <row r="85" spans="3:5" x14ac:dyDescent="0.3">
      <c r="C85" s="2"/>
      <c r="D85" s="2"/>
      <c r="E85" s="3"/>
    </row>
    <row r="86" spans="3:5" x14ac:dyDescent="0.3">
      <c r="C86" s="2"/>
      <c r="D86" s="2"/>
      <c r="E86" s="3"/>
    </row>
    <row r="87" spans="3:5" x14ac:dyDescent="0.3">
      <c r="C87" s="2"/>
      <c r="D87" s="2"/>
      <c r="E87" s="3"/>
    </row>
    <row r="88" spans="3:5" x14ac:dyDescent="0.3">
      <c r="C88" s="2"/>
      <c r="D88" s="2"/>
      <c r="E88" s="3"/>
    </row>
  </sheetData>
  <sortState xmlns:xlrd2="http://schemas.microsoft.com/office/spreadsheetml/2017/richdata2" ref="A2:L62">
    <sortCondition ref="C2:C62"/>
  </sortState>
  <phoneticPr fontId="25" type="noConversion"/>
  <conditionalFormatting sqref="E1:E1048576">
    <cfRule type="cellIs" dxfId="0" priority="1" operator="greaterThanOrEqual">
      <formula>20</formula>
    </cfRule>
  </conditionalFormatting>
  <pageMargins left="0.23622047244094499" right="0.23622047244094499" top="0.74803149606299202" bottom="0.74803149606299202" header="0.31496062992126" footer="0.31496062992126"/>
  <pageSetup scale="98" orientation="portrait" horizontalDpi="200" verticalDpi="200" r:id="rId1"/>
  <headerFooter>
    <oddHeader>&amp;C&amp;P</oddHeader>
  </headerFooter>
  <rowBreaks count="2" manualBreakCount="2">
    <brk id="28" max="16383" man="1"/>
    <brk id="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workbookViewId="0">
      <selection activeCell="F9" sqref="F9"/>
    </sheetView>
  </sheetViews>
  <sheetFormatPr defaultColWidth="9.1796875" defaultRowHeight="13" x14ac:dyDescent="0.3"/>
  <cols>
    <col min="1" max="1" width="9.1796875" style="4"/>
    <col min="2" max="2" width="20.81640625" style="39" customWidth="1"/>
    <col min="3" max="3" width="13.81640625" style="4" customWidth="1"/>
    <col min="4" max="4" width="14.81640625" style="4" customWidth="1"/>
    <col min="5" max="5" width="17.81640625" style="4" customWidth="1"/>
    <col min="6" max="16384" width="9.1796875" style="4"/>
  </cols>
  <sheetData>
    <row r="1" spans="1:4" ht="15" x14ac:dyDescent="0.3">
      <c r="A1" s="12" t="s">
        <v>236</v>
      </c>
      <c r="B1" s="37" t="s">
        <v>285</v>
      </c>
      <c r="C1" s="12" t="s">
        <v>256</v>
      </c>
      <c r="D1" s="12" t="s">
        <v>258</v>
      </c>
    </row>
    <row r="2" spans="1:4" ht="15.5" x14ac:dyDescent="0.35">
      <c r="A2" s="35">
        <v>2</v>
      </c>
      <c r="B2" s="38">
        <v>40550</v>
      </c>
      <c r="C2" s="36" t="s">
        <v>242</v>
      </c>
      <c r="D2" s="48">
        <v>935000</v>
      </c>
    </row>
    <row r="3" spans="1:4" ht="15.5" x14ac:dyDescent="0.35">
      <c r="A3" s="35">
        <v>24</v>
      </c>
      <c r="B3" s="38">
        <v>40625</v>
      </c>
      <c r="C3" s="36" t="s">
        <v>242</v>
      </c>
      <c r="D3" s="48">
        <v>1360000</v>
      </c>
    </row>
    <row r="4" spans="1:4" ht="15.5" x14ac:dyDescent="0.35">
      <c r="A4" s="35">
        <v>14</v>
      </c>
      <c r="B4" s="38">
        <v>40597</v>
      </c>
      <c r="C4" s="36" t="s">
        <v>242</v>
      </c>
      <c r="D4" s="48">
        <v>1870000</v>
      </c>
    </row>
    <row r="5" spans="1:4" ht="15.5" x14ac:dyDescent="0.35">
      <c r="A5" s="35">
        <v>8</v>
      </c>
      <c r="B5" s="38">
        <v>40558</v>
      </c>
      <c r="C5" s="36" t="s">
        <v>242</v>
      </c>
      <c r="D5" s="48">
        <v>2040000</v>
      </c>
    </row>
    <row r="6" spans="1:4" ht="15.5" x14ac:dyDescent="0.35">
      <c r="A6" s="35">
        <v>11</v>
      </c>
      <c r="B6" s="38">
        <v>40584</v>
      </c>
      <c r="C6" s="36" t="s">
        <v>245</v>
      </c>
      <c r="D6" s="48">
        <v>380000</v>
      </c>
    </row>
    <row r="7" spans="1:4" ht="15.5" x14ac:dyDescent="0.35">
      <c r="A7" s="35">
        <v>5</v>
      </c>
      <c r="B7" s="38">
        <v>40556</v>
      </c>
      <c r="C7" s="36" t="s">
        <v>245</v>
      </c>
      <c r="D7" s="48">
        <v>665000</v>
      </c>
    </row>
    <row r="8" spans="1:4" ht="15.5" x14ac:dyDescent="0.35">
      <c r="A8" s="35">
        <v>17</v>
      </c>
      <c r="B8" s="38">
        <v>40599</v>
      </c>
      <c r="C8" s="36" t="s">
        <v>245</v>
      </c>
      <c r="D8" s="48">
        <v>950000</v>
      </c>
    </row>
    <row r="9" spans="1:4" ht="15.5" x14ac:dyDescent="0.35">
      <c r="A9" s="35">
        <v>21</v>
      </c>
      <c r="B9" s="38">
        <v>40617</v>
      </c>
      <c r="C9" s="36" t="s">
        <v>245</v>
      </c>
      <c r="D9" s="48">
        <v>950000</v>
      </c>
    </row>
    <row r="10" spans="1:4" ht="15.5" x14ac:dyDescent="0.35">
      <c r="A10" s="35">
        <v>19</v>
      </c>
      <c r="B10" s="38">
        <v>40613</v>
      </c>
      <c r="C10" s="36" t="s">
        <v>243</v>
      </c>
      <c r="D10" s="48">
        <v>1920000</v>
      </c>
    </row>
    <row r="11" spans="1:4" ht="15.5" x14ac:dyDescent="0.35">
      <c r="A11" s="35">
        <v>3</v>
      </c>
      <c r="B11" s="38">
        <v>40552</v>
      </c>
      <c r="C11" s="36" t="s">
        <v>243</v>
      </c>
      <c r="D11" s="48">
        <v>2000000</v>
      </c>
    </row>
    <row r="12" spans="1:4" ht="15.5" x14ac:dyDescent="0.35">
      <c r="A12" s="35">
        <v>15</v>
      </c>
      <c r="B12" s="38">
        <v>40597</v>
      </c>
      <c r="C12" s="36" t="s">
        <v>243</v>
      </c>
      <c r="D12" s="48">
        <v>2240000</v>
      </c>
    </row>
    <row r="13" spans="1:4" ht="15.5" x14ac:dyDescent="0.35">
      <c r="A13" s="35">
        <v>9</v>
      </c>
      <c r="B13" s="38">
        <v>40558</v>
      </c>
      <c r="C13" s="36" t="s">
        <v>243</v>
      </c>
      <c r="D13" s="48">
        <v>3400000</v>
      </c>
    </row>
    <row r="14" spans="1:4" ht="15.5" x14ac:dyDescent="0.35">
      <c r="A14" s="35">
        <v>25</v>
      </c>
      <c r="B14" s="38">
        <v>40626</v>
      </c>
      <c r="C14" s="36" t="s">
        <v>243</v>
      </c>
      <c r="D14" s="48">
        <v>4400000</v>
      </c>
    </row>
    <row r="15" spans="1:4" ht="15.5" x14ac:dyDescent="0.35">
      <c r="A15" s="35">
        <v>1</v>
      </c>
      <c r="B15" s="38">
        <v>40549</v>
      </c>
      <c r="C15" s="36" t="s">
        <v>241</v>
      </c>
      <c r="D15" s="48">
        <v>750000</v>
      </c>
    </row>
    <row r="16" spans="1:4" ht="15.5" x14ac:dyDescent="0.35">
      <c r="A16" s="35">
        <v>7</v>
      </c>
      <c r="B16" s="38">
        <v>40556</v>
      </c>
      <c r="C16" s="36" t="s">
        <v>241</v>
      </c>
      <c r="D16" s="48">
        <v>900000</v>
      </c>
    </row>
    <row r="17" spans="1:4" ht="15.5" x14ac:dyDescent="0.35">
      <c r="A17" s="35">
        <v>13</v>
      </c>
      <c r="B17" s="38">
        <v>40595</v>
      </c>
      <c r="C17" s="36" t="s">
        <v>241</v>
      </c>
      <c r="D17" s="48">
        <v>930000</v>
      </c>
    </row>
    <row r="18" spans="1:4" ht="15.5" x14ac:dyDescent="0.35">
      <c r="A18" s="35">
        <v>23</v>
      </c>
      <c r="B18" s="38">
        <v>40624</v>
      </c>
      <c r="C18" s="36" t="s">
        <v>241</v>
      </c>
      <c r="D18" s="48">
        <v>2250000</v>
      </c>
    </row>
    <row r="19" spans="1:4" ht="15.5" x14ac:dyDescent="0.35">
      <c r="A19" s="35">
        <v>18</v>
      </c>
      <c r="B19" s="38">
        <v>40612</v>
      </c>
      <c r="C19" s="36" t="s">
        <v>246</v>
      </c>
      <c r="D19" s="48">
        <v>875000</v>
      </c>
    </row>
    <row r="20" spans="1:4" ht="15.5" x14ac:dyDescent="0.35">
      <c r="A20" s="35">
        <v>6</v>
      </c>
      <c r="B20" s="38">
        <v>40556</v>
      </c>
      <c r="C20" s="36" t="s">
        <v>246</v>
      </c>
      <c r="D20" s="48">
        <v>1875000</v>
      </c>
    </row>
    <row r="21" spans="1:4" ht="15.5" x14ac:dyDescent="0.35">
      <c r="A21" s="35">
        <v>22</v>
      </c>
      <c r="B21" s="38">
        <v>40617</v>
      </c>
      <c r="C21" s="36" t="s">
        <v>246</v>
      </c>
      <c r="D21" s="48">
        <v>2500000</v>
      </c>
    </row>
    <row r="22" spans="1:4" ht="15.5" x14ac:dyDescent="0.35">
      <c r="A22" s="35">
        <v>12</v>
      </c>
      <c r="B22" s="38">
        <v>40589</v>
      </c>
      <c r="C22" s="36" t="s">
        <v>246</v>
      </c>
      <c r="D22" s="48">
        <v>2750000</v>
      </c>
    </row>
    <row r="23" spans="1:4" ht="15.5" x14ac:dyDescent="0.35">
      <c r="A23" s="35">
        <v>20</v>
      </c>
      <c r="B23" s="38">
        <v>40617</v>
      </c>
      <c r="C23" s="36" t="s">
        <v>244</v>
      </c>
      <c r="D23" s="48">
        <v>640000</v>
      </c>
    </row>
    <row r="24" spans="1:4" ht="15.5" x14ac:dyDescent="0.35">
      <c r="A24" s="35">
        <v>4</v>
      </c>
      <c r="B24" s="38">
        <v>40557</v>
      </c>
      <c r="C24" s="36" t="s">
        <v>244</v>
      </c>
      <c r="D24" s="48">
        <v>800000</v>
      </c>
    </row>
    <row r="25" spans="1:4" ht="15.5" x14ac:dyDescent="0.35">
      <c r="A25" s="35">
        <v>16</v>
      </c>
      <c r="B25" s="38">
        <v>40599</v>
      </c>
      <c r="C25" s="36" t="s">
        <v>244</v>
      </c>
      <c r="D25" s="48">
        <v>2624000</v>
      </c>
    </row>
    <row r="26" spans="1:4" ht="15.5" x14ac:dyDescent="0.35">
      <c r="A26" s="35">
        <v>10</v>
      </c>
      <c r="B26" s="38">
        <v>40579</v>
      </c>
      <c r="C26" s="36" t="s">
        <v>244</v>
      </c>
      <c r="D26" s="48">
        <v>3840000</v>
      </c>
    </row>
  </sheetData>
  <sortState xmlns:xlrd2="http://schemas.microsoft.com/office/spreadsheetml/2017/richdata2" ref="A2:D26">
    <sortCondition ref="C2:C26"/>
    <sortCondition ref="D2:D2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F23" sqref="F23"/>
    </sheetView>
  </sheetViews>
  <sheetFormatPr defaultRowHeight="13" x14ac:dyDescent="0.3"/>
  <cols>
    <col min="3" max="3" width="9.453125" bestFit="1" customWidth="1"/>
    <col min="6" max="6" width="9.08984375" bestFit="1" customWidth="1"/>
    <col min="7" max="7" width="13.453125" bestFit="1" customWidth="1"/>
  </cols>
  <sheetData>
    <row r="1" spans="1:8" ht="14.5" x14ac:dyDescent="0.35">
      <c r="A1" s="47" t="s">
        <v>236</v>
      </c>
      <c r="B1" s="47" t="s">
        <v>254</v>
      </c>
      <c r="C1" s="47" t="s">
        <v>259</v>
      </c>
      <c r="D1" s="47" t="s">
        <v>237</v>
      </c>
      <c r="E1" s="47" t="s">
        <v>238</v>
      </c>
      <c r="F1" s="47" t="s">
        <v>239</v>
      </c>
      <c r="G1" s="47" t="s">
        <v>240</v>
      </c>
      <c r="H1" s="47" t="s">
        <v>255</v>
      </c>
    </row>
    <row r="2" spans="1:8" ht="14.5" x14ac:dyDescent="0.35">
      <c r="A2" s="16">
        <v>8</v>
      </c>
      <c r="B2" s="15" t="s">
        <v>267</v>
      </c>
      <c r="C2" s="17">
        <v>40558</v>
      </c>
      <c r="D2" s="15" t="s">
        <v>242</v>
      </c>
      <c r="E2" s="15">
        <v>120</v>
      </c>
      <c r="F2" s="40">
        <v>17000</v>
      </c>
      <c r="G2" s="48">
        <v>2040000</v>
      </c>
      <c r="H2" s="15" t="s">
        <v>296</v>
      </c>
    </row>
    <row r="3" spans="1:8" ht="14.5" x14ac:dyDescent="0.35">
      <c r="A3" s="16">
        <v>9</v>
      </c>
      <c r="B3" s="15" t="s">
        <v>268</v>
      </c>
      <c r="C3" s="17">
        <v>40558</v>
      </c>
      <c r="D3" s="15" t="s">
        <v>243</v>
      </c>
      <c r="E3" s="15">
        <v>85</v>
      </c>
      <c r="F3" s="40">
        <v>40000</v>
      </c>
      <c r="G3" s="48">
        <v>3400000</v>
      </c>
      <c r="H3" s="15" t="s">
        <v>296</v>
      </c>
    </row>
    <row r="4" spans="1:8" ht="14.5" x14ac:dyDescent="0.35">
      <c r="A4" s="16">
        <v>12</v>
      </c>
      <c r="B4" s="15" t="s">
        <v>271</v>
      </c>
      <c r="C4" s="17">
        <v>40589</v>
      </c>
      <c r="D4" s="15" t="s">
        <v>246</v>
      </c>
      <c r="E4" s="15">
        <v>110</v>
      </c>
      <c r="F4" s="40">
        <v>25000</v>
      </c>
      <c r="G4" s="48">
        <v>2750000</v>
      </c>
      <c r="H4" s="15" t="s">
        <v>296</v>
      </c>
    </row>
    <row r="5" spans="1:8" ht="14.5" x14ac:dyDescent="0.35">
      <c r="A5" s="16">
        <v>20</v>
      </c>
      <c r="B5" s="15" t="s">
        <v>279</v>
      </c>
      <c r="C5" s="17">
        <v>40617</v>
      </c>
      <c r="D5" s="15" t="s">
        <v>244</v>
      </c>
      <c r="E5" s="15">
        <v>20</v>
      </c>
      <c r="F5" s="40">
        <v>32000</v>
      </c>
      <c r="G5" s="48">
        <v>640000</v>
      </c>
      <c r="H5" s="15" t="s">
        <v>296</v>
      </c>
    </row>
    <row r="6" spans="1:8" ht="14.5" x14ac:dyDescent="0.35">
      <c r="A6" s="16">
        <v>21</v>
      </c>
      <c r="B6" s="15" t="s">
        <v>280</v>
      </c>
      <c r="C6" s="17">
        <v>40617</v>
      </c>
      <c r="D6" s="15" t="s">
        <v>245</v>
      </c>
      <c r="E6" s="15">
        <v>50</v>
      </c>
      <c r="F6" s="40">
        <v>19000</v>
      </c>
      <c r="G6" s="48">
        <v>950000</v>
      </c>
      <c r="H6" s="15" t="s">
        <v>296</v>
      </c>
    </row>
    <row r="7" spans="1:8" ht="14.5" x14ac:dyDescent="0.35">
      <c r="A7" s="16">
        <v>22</v>
      </c>
      <c r="B7" s="15" t="s">
        <v>281</v>
      </c>
      <c r="C7" s="17">
        <v>40617</v>
      </c>
      <c r="D7" s="15" t="s">
        <v>246</v>
      </c>
      <c r="E7" s="15">
        <v>100</v>
      </c>
      <c r="F7" s="40">
        <v>25000</v>
      </c>
      <c r="G7" s="48">
        <v>2500000</v>
      </c>
      <c r="H7" s="15" t="s">
        <v>296</v>
      </c>
    </row>
  </sheetData>
  <conditionalFormatting sqref="E6:E7 E2:E4">
    <cfRule type="cellIs" dxfId="1" priority="1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sqref="A1:C1"/>
    </sheetView>
  </sheetViews>
  <sheetFormatPr defaultColWidth="9.1796875" defaultRowHeight="14.5" x14ac:dyDescent="0.35"/>
  <cols>
    <col min="1" max="1" width="25.7265625" style="30" bestFit="1" customWidth="1"/>
    <col min="2" max="2" width="12.7265625" style="24" customWidth="1"/>
    <col min="3" max="3" width="13.1796875" style="24" customWidth="1"/>
    <col min="4" max="16384" width="9.1796875" style="24"/>
  </cols>
  <sheetData>
    <row r="1" spans="1:5" ht="18.5" x14ac:dyDescent="0.45">
      <c r="A1" s="50" t="s">
        <v>286</v>
      </c>
      <c r="B1" s="50"/>
      <c r="C1" s="50"/>
    </row>
    <row r="2" spans="1:5" x14ac:dyDescent="0.35">
      <c r="A2" s="51" t="s">
        <v>287</v>
      </c>
      <c r="B2" s="51"/>
      <c r="C2" s="51"/>
    </row>
    <row r="3" spans="1:5" x14ac:dyDescent="0.35">
      <c r="A3" s="25"/>
      <c r="B3" s="25"/>
      <c r="C3" s="25"/>
    </row>
    <row r="4" spans="1:5" x14ac:dyDescent="0.35">
      <c r="A4" s="34" t="s">
        <v>288</v>
      </c>
      <c r="B4" s="34" t="s">
        <v>289</v>
      </c>
      <c r="C4" s="34" t="s">
        <v>290</v>
      </c>
      <c r="D4" s="26"/>
      <c r="E4" s="26"/>
    </row>
    <row r="5" spans="1:5" x14ac:dyDescent="0.35">
      <c r="A5" s="31" t="s">
        <v>291</v>
      </c>
      <c r="B5" s="32">
        <v>284</v>
      </c>
      <c r="C5" s="33">
        <f>B5/B$9</f>
        <v>0.77808219178082194</v>
      </c>
    </row>
    <row r="6" spans="1:5" x14ac:dyDescent="0.35">
      <c r="A6" s="31" t="s">
        <v>292</v>
      </c>
      <c r="B6" s="32">
        <v>73</v>
      </c>
      <c r="C6" s="33">
        <f t="shared" ref="C6:C8" si="0">B6/B$9</f>
        <v>0.2</v>
      </c>
    </row>
    <row r="7" spans="1:5" x14ac:dyDescent="0.35">
      <c r="A7" s="31" t="s">
        <v>293</v>
      </c>
      <c r="B7" s="32">
        <v>7</v>
      </c>
      <c r="C7" s="33">
        <f t="shared" si="0"/>
        <v>1.9178082191780823E-2</v>
      </c>
    </row>
    <row r="8" spans="1:5" x14ac:dyDescent="0.35">
      <c r="A8" s="31" t="s">
        <v>294</v>
      </c>
      <c r="B8" s="32">
        <v>1</v>
      </c>
      <c r="C8" s="33">
        <f t="shared" si="0"/>
        <v>2.7397260273972603E-3</v>
      </c>
    </row>
    <row r="9" spans="1:5" x14ac:dyDescent="0.35">
      <c r="A9" s="27" t="s">
        <v>295</v>
      </c>
      <c r="B9" s="28">
        <f>SUM(B5:B8)</f>
        <v>365</v>
      </c>
      <c r="C9" s="29"/>
    </row>
  </sheetData>
  <mergeCells count="2">
    <mergeCell ref="A1:C1"/>
    <mergeCell ref="A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Sheet1</vt:lpstr>
      <vt:lpstr>Sheet2</vt:lpstr>
      <vt:lpstr>Sheet3</vt:lpstr>
      <vt:lpstr>Trích lọc</vt:lpstr>
      <vt:lpstr>Biểu đồ</vt:lpstr>
      <vt:lpstr>CSDL</vt:lpstr>
      <vt:lpstr>DULIEU2</vt:lpstr>
      <vt:lpstr>Sheet2!Print_Area</vt:lpstr>
      <vt:lpstr>TIEUDE</vt:lpstr>
      <vt:lpstr>VUNGDL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Keios Starqua</cp:lastModifiedBy>
  <cp:lastPrinted>2021-08-22T05:39:50Z</cp:lastPrinted>
  <dcterms:created xsi:type="dcterms:W3CDTF">2018-06-25T03:39:12Z</dcterms:created>
  <dcterms:modified xsi:type="dcterms:W3CDTF">2021-08-22T05:43:54Z</dcterms:modified>
</cp:coreProperties>
</file>