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8cf9fb8f937025db/Documents/DH20LT/Excel Excercise from TuanDen/26.1/"/>
    </mc:Choice>
  </mc:AlternateContent>
  <xr:revisionPtr revIDLastSave="71" documentId="11_8172428496E1F27ECCB390618C1AB3D86658B676" xr6:coauthVersionLast="47" xr6:coauthVersionMax="47" xr10:uidLastSave="{09925FC8-0016-40C7-BEB7-A9751CAD8767}"/>
  <bookViews>
    <workbookView xWindow="-110" yWindow="-110" windowWidth="19420" windowHeight="10300" xr2:uid="{00000000-000D-0000-FFFF-FFFF00000000}"/>
  </bookViews>
  <sheets>
    <sheet name="Sheet1" sheetId="1" r:id="rId1"/>
    <sheet name="TRICH_LOC" sheetId="6" r:id="rId2"/>
    <sheet name="Sheet2" sheetId="2" r:id="rId3"/>
    <sheet name="SheetChartMoi" sheetId="5" r:id="rId4"/>
    <sheet name="Sheet 3" sheetId="4" r:id="rId5"/>
  </sheets>
  <definedNames>
    <definedName name="_xlnm._FilterDatabase" localSheetId="0" hidden="1">Sheet1!$A$1:$J$18</definedName>
    <definedName name="BANG_DO">Sheet1!$M$5:$O$11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3" i="1"/>
  <c r="J14" i="1"/>
  <c r="J15" i="1"/>
  <c r="J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I12" i="1"/>
  <c r="J12" i="1" s="1"/>
  <c r="I13" i="1"/>
  <c r="I14" i="1"/>
  <c r="I15" i="1"/>
  <c r="I16" i="1"/>
  <c r="J16" i="1" s="1"/>
  <c r="I17" i="1"/>
  <c r="J17" i="1" s="1"/>
  <c r="I18" i="1"/>
  <c r="J18" i="1" s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D21" i="1" s="1"/>
  <c r="F33" i="2"/>
  <c r="F25" i="2"/>
  <c r="F11" i="2"/>
  <c r="F34" i="2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4" i="4"/>
  <c r="C21" i="4" l="1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4" i="4"/>
  <c r="D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tc={E59903EE-1C4F-43EC-9F2A-14B260B2C35D}</author>
  </authors>
  <commentList>
    <comment ref="C5" authorId="0" shapeId="0" xr:uid="{E59903EE-1C4F-43EC-9F2A-14B260B2C35D}">
      <text>
        <t>[Threaded comment]
Your version of Excel allows you to read this threaded comment; however, any edits to it will get removed if the file is opened in a newer version of Excel. Learn more: https://go.microsoft.com/fwlink/?linkid=870924
Comment:
    Bài Thi Mos Excel</t>
      </text>
    </comment>
  </commentList>
</comments>
</file>

<file path=xl/sharedStrings.xml><?xml version="1.0" encoding="utf-8"?>
<sst xmlns="http://schemas.openxmlformats.org/spreadsheetml/2006/main" count="285" uniqueCount="151">
  <si>
    <t>Maxwell</t>
  </si>
  <si>
    <t>CM3111</t>
  </si>
  <si>
    <t>Cement - PreMix</t>
  </si>
  <si>
    <t>10A</t>
  </si>
  <si>
    <t>Simmons</t>
  </si>
  <si>
    <t>EP4001</t>
  </si>
  <si>
    <t>Electric Pump 300 amps</t>
  </si>
  <si>
    <t>11A</t>
  </si>
  <si>
    <t>Belmont</t>
  </si>
  <si>
    <t>EP4005</t>
  </si>
  <si>
    <t>Electric Pump 750 amps</t>
  </si>
  <si>
    <t>11B</t>
  </si>
  <si>
    <t>GE</t>
  </si>
  <si>
    <t>PT8152</t>
  </si>
  <si>
    <t>Pipe 3/4" L-Shape</t>
  </si>
  <si>
    <t>12A</t>
  </si>
  <si>
    <t>GCI</t>
  </si>
  <si>
    <t>PH8112</t>
  </si>
  <si>
    <t>Pipe 1/2" L-Shape</t>
  </si>
  <si>
    <t>TQ0155</t>
  </si>
  <si>
    <t xml:space="preserve">Tiles - quarter-cut </t>
  </si>
  <si>
    <t>Secor</t>
  </si>
  <si>
    <t>VF Supply</t>
  </si>
  <si>
    <t>3M</t>
  </si>
  <si>
    <t>Tile Place</t>
  </si>
  <si>
    <t>Castor</t>
  </si>
  <si>
    <t>Tên sản phẩm</t>
  </si>
  <si>
    <t>Nhà cung cấp</t>
  </si>
  <si>
    <t>Mã kho</t>
  </si>
  <si>
    <t>Số lượng</t>
  </si>
  <si>
    <t>Đơn giá</t>
  </si>
  <si>
    <t>Mã sp</t>
  </si>
  <si>
    <t>Tên sp</t>
  </si>
  <si>
    <t>Bảng dò</t>
  </si>
  <si>
    <t>Mã SP</t>
  </si>
  <si>
    <t>Ngày</t>
  </si>
  <si>
    <t>Thành tiền</t>
  </si>
  <si>
    <t>Berry bushes</t>
  </si>
  <si>
    <t>Bonsai supplies</t>
  </si>
  <si>
    <t>Bulbs</t>
  </si>
  <si>
    <t>Cacti</t>
  </si>
  <si>
    <t>Carnivorous</t>
  </si>
  <si>
    <t>Fertilizers</t>
  </si>
  <si>
    <t>Flowers</t>
  </si>
  <si>
    <t>Grasses</t>
  </si>
  <si>
    <t>Ground covers</t>
  </si>
  <si>
    <t>Herbs</t>
  </si>
  <si>
    <t>Pest control</t>
  </si>
  <si>
    <t>Rhododendron</t>
  </si>
  <si>
    <t>Roses</t>
  </si>
  <si>
    <t>Shrubs/hedges</t>
  </si>
  <si>
    <t>Soils/sand</t>
  </si>
  <si>
    <t>Tools</t>
  </si>
  <si>
    <t>Trees</t>
  </si>
  <si>
    <t>Wetland plants</t>
  </si>
  <si>
    <t>Tháng 10</t>
  </si>
  <si>
    <t>Tháng  11</t>
  </si>
  <si>
    <t>Tên hàng</t>
  </si>
  <si>
    <t>MÃ NV</t>
  </si>
  <si>
    <t>HỌ VÀ</t>
  </si>
  <si>
    <t>TÊN</t>
  </si>
  <si>
    <t>KHU VỰC</t>
  </si>
  <si>
    <t>CỬA HÀNG</t>
  </si>
  <si>
    <t>DOANH THU</t>
  </si>
  <si>
    <t>NV011</t>
  </si>
  <si>
    <t xml:space="preserve">Nguyễn </t>
  </si>
  <si>
    <t>An</t>
  </si>
  <si>
    <t>Miền Nam</t>
  </si>
  <si>
    <t>Hoàng Gia</t>
  </si>
  <si>
    <t>NV027</t>
  </si>
  <si>
    <t>Trần Công</t>
  </si>
  <si>
    <t>Miền Bắc</t>
  </si>
  <si>
    <t>NV006</t>
  </si>
  <si>
    <t>Ngô Mỹ</t>
  </si>
  <si>
    <t>Anh</t>
  </si>
  <si>
    <t>Kỳ Nguyên</t>
  </si>
  <si>
    <t>NV007</t>
  </si>
  <si>
    <t xml:space="preserve">Nguyễn Minh </t>
  </si>
  <si>
    <t>Miền Trung</t>
  </si>
  <si>
    <t>NV028</t>
  </si>
  <si>
    <t>Đỗ Thị</t>
  </si>
  <si>
    <t>NV001</t>
  </si>
  <si>
    <t xml:space="preserve">Phan Thị </t>
  </si>
  <si>
    <t>Bình</t>
  </si>
  <si>
    <t>Tân Phát</t>
  </si>
  <si>
    <t>NV022</t>
  </si>
  <si>
    <t>Lê Văn</t>
  </si>
  <si>
    <t>Long Thành</t>
  </si>
  <si>
    <t>NV009</t>
  </si>
  <si>
    <t xml:space="preserve">Trần Minh </t>
  </si>
  <si>
    <t>Chiến</t>
  </si>
  <si>
    <t>NV002</t>
  </si>
  <si>
    <t xml:space="preserve">Lê Thành </t>
  </si>
  <si>
    <t>Đức</t>
  </si>
  <si>
    <t>NV024</t>
  </si>
  <si>
    <t>Tăng</t>
  </si>
  <si>
    <t>Gia</t>
  </si>
  <si>
    <t>NV005</t>
  </si>
  <si>
    <t xml:space="preserve">Ngô Thị </t>
  </si>
  <si>
    <t>Liên</t>
  </si>
  <si>
    <t>NV016</t>
  </si>
  <si>
    <t>NV018</t>
  </si>
  <si>
    <t>Lộc</t>
  </si>
  <si>
    <t>NV017</t>
  </si>
  <si>
    <t>Ly</t>
  </si>
  <si>
    <t>NV014</t>
  </si>
  <si>
    <t>Mỹ</t>
  </si>
  <si>
    <t>NV026</t>
  </si>
  <si>
    <t>Nhân</t>
  </si>
  <si>
    <t>NV003</t>
  </si>
  <si>
    <t xml:space="preserve">Nguyễn Văn </t>
  </si>
  <si>
    <t>Tài</t>
  </si>
  <si>
    <t>NV012</t>
  </si>
  <si>
    <t>NV015</t>
  </si>
  <si>
    <t>Võ</t>
  </si>
  <si>
    <t>Tâm</t>
  </si>
  <si>
    <t>NV029</t>
  </si>
  <si>
    <t>Lưu</t>
  </si>
  <si>
    <t>Thìn</t>
  </si>
  <si>
    <t>NV019</t>
  </si>
  <si>
    <t>Thủy</t>
  </si>
  <si>
    <t>NV013</t>
  </si>
  <si>
    <t>Nguyễn</t>
  </si>
  <si>
    <t>Toàn</t>
  </si>
  <si>
    <t>NV023</t>
  </si>
  <si>
    <t>Trang</t>
  </si>
  <si>
    <t>NV010</t>
  </si>
  <si>
    <t xml:space="preserve">Nguyễn Thanh </t>
  </si>
  <si>
    <t>Trúc</t>
  </si>
  <si>
    <t>NV004</t>
  </si>
  <si>
    <t>Phan Lê</t>
  </si>
  <si>
    <t>Tứ</t>
  </si>
  <si>
    <t>NV021</t>
  </si>
  <si>
    <t>Tuấn</t>
  </si>
  <si>
    <t>NV025</t>
  </si>
  <si>
    <t>NV008</t>
  </si>
  <si>
    <t xml:space="preserve">Lê Trường </t>
  </si>
  <si>
    <t>Tùng</t>
  </si>
  <si>
    <t>NV020</t>
  </si>
  <si>
    <t>Hoàng</t>
  </si>
  <si>
    <t>Yến</t>
  </si>
  <si>
    <t>Tháng 12</t>
  </si>
  <si>
    <t>Tháng 13</t>
  </si>
  <si>
    <t>Tiền giảm</t>
  </si>
  <si>
    <t>Tổng SL Sản Phẩm loại EP</t>
  </si>
  <si>
    <t>Sparklines</t>
  </si>
  <si>
    <t>Miền Bắc Total</t>
  </si>
  <si>
    <t>Miền Nam Total</t>
  </si>
  <si>
    <t>Miền Trung Total</t>
  </si>
  <si>
    <t>Grand Total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</si>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</sst>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#,##0&quot;VND&quot;"/>
  </numFmts>
  <fonts count="2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Verdana"/>
      <family val="2"/>
    </font>
    <font>
      <sz val="10"/>
      <color indexed="8"/>
      <name val="Verdana"/>
      <family val="2"/>
    </font>
    <font>
      <b/>
      <sz val="10"/>
      <color theme="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63"/>
      <scheme val="minor"/>
    </font>
    <font>
      <sz val="12"/>
      <color theme="1"/>
      <name val="Times New Roman"/>
      <family val="1"/>
      <charset val="163"/>
    </font>
    <font>
      <sz val="12"/>
      <color theme="1"/>
      <name val="Calibri Light"/>
      <family val="1"/>
      <charset val="163"/>
      <scheme val="major"/>
    </font>
    <font>
      <b/>
      <sz val="14"/>
      <color rgb="FFFF0000"/>
      <name val="Arial"/>
      <family val="2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</patternFill>
    </fill>
  </fills>
  <borders count="1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1" fillId="0" borderId="0"/>
    <xf numFmtId="0" fontId="18" fillId="6" borderId="0" applyNumberFormat="0" applyBorder="0" applyAlignment="0" applyProtection="0"/>
  </cellStyleXfs>
  <cellXfs count="56">
    <xf numFmtId="0" fontId="0" fillId="0" borderId="0" xfId="0"/>
    <xf numFmtId="0" fontId="4" fillId="0" borderId="1" xfId="0" applyFont="1" applyFill="1" applyBorder="1"/>
    <xf numFmtId="0" fontId="0" fillId="0" borderId="1" xfId="0" applyFont="1" applyFill="1" applyBorder="1"/>
    <xf numFmtId="0" fontId="7" fillId="0" borderId="0" xfId="0" applyFont="1" applyAlignment="1">
      <alignment vertical="center"/>
    </xf>
    <xf numFmtId="4" fontId="7" fillId="0" borderId="0" xfId="0" applyNumberFormat="1" applyFont="1" applyAlignment="1">
      <alignment vertical="center"/>
    </xf>
    <xf numFmtId="0" fontId="0" fillId="0" borderId="4" xfId="0" applyFont="1" applyFill="1" applyBorder="1"/>
    <xf numFmtId="0" fontId="0" fillId="0" borderId="0" xfId="0" applyFont="1" applyFill="1" applyBorder="1"/>
    <xf numFmtId="0" fontId="0" fillId="0" borderId="5" xfId="0" applyFont="1" applyFill="1" applyBorder="1"/>
    <xf numFmtId="0" fontId="5" fillId="0" borderId="3" xfId="0" applyFont="1" applyFill="1" applyBorder="1"/>
    <xf numFmtId="0" fontId="0" fillId="0" borderId="3" xfId="0" applyFont="1" applyFill="1" applyBorder="1"/>
    <xf numFmtId="44" fontId="0" fillId="0" borderId="0" xfId="1" applyFont="1"/>
    <xf numFmtId="14" fontId="0" fillId="0" borderId="0" xfId="0" applyNumberFormat="1"/>
    <xf numFmtId="0" fontId="3" fillId="4" borderId="6" xfId="2" applyFont="1" applyFill="1" applyBorder="1"/>
    <xf numFmtId="0" fontId="3" fillId="4" borderId="7" xfId="2" applyFont="1" applyFill="1" applyBorder="1" applyAlignment="1">
      <alignment horizontal="center"/>
    </xf>
    <xf numFmtId="0" fontId="1" fillId="0" borderId="0" xfId="2"/>
    <xf numFmtId="0" fontId="8" fillId="4" borderId="8" xfId="2" applyNumberFormat="1" applyFont="1" applyFill="1" applyBorder="1"/>
    <xf numFmtId="4" fontId="9" fillId="5" borderId="9" xfId="2" applyNumberFormat="1" applyFont="1" applyFill="1" applyBorder="1" applyAlignment="1">
      <alignment vertical="center"/>
    </xf>
    <xf numFmtId="0" fontId="8" fillId="4" borderId="8" xfId="2" applyFont="1" applyFill="1" applyBorder="1"/>
    <xf numFmtId="0" fontId="8" fillId="4" borderId="10" xfId="2" applyFont="1" applyFill="1" applyBorder="1"/>
    <xf numFmtId="4" fontId="9" fillId="5" borderId="0" xfId="2" applyNumberFormat="1" applyFont="1" applyFill="1" applyBorder="1" applyAlignment="1">
      <alignment vertical="center"/>
    </xf>
    <xf numFmtId="0" fontId="10" fillId="0" borderId="0" xfId="2" applyFont="1" applyFill="1" applyBorder="1"/>
    <xf numFmtId="4" fontId="1" fillId="0" borderId="0" xfId="2" applyNumberFormat="1" applyFill="1" applyBorder="1"/>
    <xf numFmtId="0" fontId="11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1" fillId="0" borderId="0" xfId="2" applyFont="1" applyAlignment="1">
      <alignment horizontal="center"/>
    </xf>
    <xf numFmtId="0" fontId="11" fillId="0" borderId="0" xfId="2" applyFont="1"/>
    <xf numFmtId="0" fontId="13" fillId="0" borderId="0" xfId="0" applyFont="1" applyAlignment="1">
      <alignment horizontal="center"/>
    </xf>
    <xf numFmtId="0" fontId="14" fillId="0" borderId="0" xfId="2" applyFont="1"/>
    <xf numFmtId="0" fontId="13" fillId="0" borderId="0" xfId="0" applyFont="1"/>
    <xf numFmtId="0" fontId="15" fillId="0" borderId="0" xfId="0" applyFont="1"/>
    <xf numFmtId="0" fontId="14" fillId="0" borderId="0" xfId="2" applyFont="1" applyAlignment="1">
      <alignment horizontal="justify" vertical="center" wrapText="1"/>
    </xf>
    <xf numFmtId="0" fontId="14" fillId="0" borderId="0" xfId="2" applyFont="1" applyAlignment="1">
      <alignment horizontal="left" vertical="center" wrapText="1"/>
    </xf>
    <xf numFmtId="0" fontId="16" fillId="0" borderId="0" xfId="0" applyFont="1"/>
    <xf numFmtId="0" fontId="4" fillId="0" borderId="2" xfId="0" applyFont="1" applyFill="1" applyBorder="1"/>
    <xf numFmtId="14" fontId="0" fillId="3" borderId="0" xfId="0" applyNumberFormat="1" applyFill="1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4" fontId="6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14" fontId="0" fillId="2" borderId="0" xfId="0" applyNumberFormat="1" applyFill="1" applyBorder="1"/>
    <xf numFmtId="14" fontId="0" fillId="0" borderId="0" xfId="0" applyNumberFormat="1" applyBorder="1"/>
    <xf numFmtId="0" fontId="17" fillId="0" borderId="0" xfId="0" applyFont="1"/>
    <xf numFmtId="0" fontId="4" fillId="0" borderId="0" xfId="0" applyFont="1" applyFill="1" applyBorder="1" applyAlignment="1"/>
    <xf numFmtId="0" fontId="19" fillId="0" borderId="0" xfId="0" applyFont="1"/>
    <xf numFmtId="0" fontId="18" fillId="6" borderId="11" xfId="3" applyBorder="1" applyAlignment="1">
      <alignment vertical="center"/>
    </xf>
    <xf numFmtId="0" fontId="18" fillId="6" borderId="12" xfId="3" applyBorder="1" applyAlignment="1">
      <alignment vertical="center"/>
    </xf>
    <xf numFmtId="0" fontId="18" fillId="6" borderId="13" xfId="3" applyBorder="1" applyAlignment="1">
      <alignment vertical="center"/>
    </xf>
    <xf numFmtId="0" fontId="0" fillId="0" borderId="14" xfId="0" applyBorder="1"/>
    <xf numFmtId="0" fontId="0" fillId="0" borderId="16" xfId="0" applyBorder="1"/>
    <xf numFmtId="14" fontId="0" fillId="3" borderId="17" xfId="0" applyNumberFormat="1" applyFill="1" applyBorder="1"/>
    <xf numFmtId="0" fontId="0" fillId="0" borderId="17" xfId="0" applyFont="1" applyFill="1" applyBorder="1"/>
    <xf numFmtId="0" fontId="6" fillId="0" borderId="17" xfId="0" applyFont="1" applyFill="1" applyBorder="1" applyAlignment="1">
      <alignment horizontal="left" vertical="center"/>
    </xf>
    <xf numFmtId="4" fontId="6" fillId="0" borderId="17" xfId="0" applyNumberFormat="1" applyFont="1" applyFill="1" applyBorder="1" applyAlignment="1">
      <alignment horizontal="center" vertical="center"/>
    </xf>
    <xf numFmtId="0" fontId="6" fillId="0" borderId="17" xfId="0" applyNumberFormat="1" applyFont="1" applyFill="1" applyBorder="1" applyAlignment="1">
      <alignment horizontal="center" vertical="center"/>
    </xf>
    <xf numFmtId="165" fontId="6" fillId="0" borderId="15" xfId="0" applyNumberFormat="1" applyFont="1" applyFill="1" applyBorder="1" applyAlignment="1">
      <alignment horizontal="center" vertical="center"/>
    </xf>
  </cellXfs>
  <cellStyles count="4">
    <cellStyle name="Accent3" xfId="3" builtinId="37"/>
    <cellStyle name="Currency" xfId="1" builtinId="4"/>
    <cellStyle name="Normal" xfId="0" builtinId="0"/>
    <cellStyle name="Normal 2" xfId="2" xr:uid="{00000000-0005-0000-0000-000002000000}"/>
  </cellStyles>
  <dxfs count="3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94930008748907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3'!$B$3</c:f>
              <c:strCache>
                <c:ptCount val="1"/>
                <c:pt idx="0">
                  <c:v>Tháng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3'!$A$4:$A$21</c:f>
              <c:strCache>
                <c:ptCount val="18"/>
                <c:pt idx="0">
                  <c:v>Berry bushes</c:v>
                </c:pt>
                <c:pt idx="1">
                  <c:v>Bonsai supplies</c:v>
                </c:pt>
                <c:pt idx="2">
                  <c:v>Bulbs</c:v>
                </c:pt>
                <c:pt idx="3">
                  <c:v>Cacti</c:v>
                </c:pt>
                <c:pt idx="4">
                  <c:v>Carnivorous</c:v>
                </c:pt>
                <c:pt idx="5">
                  <c:v>Fertilizers</c:v>
                </c:pt>
                <c:pt idx="6">
                  <c:v>Flowers</c:v>
                </c:pt>
                <c:pt idx="7">
                  <c:v>Grasses</c:v>
                </c:pt>
                <c:pt idx="8">
                  <c:v>Ground covers</c:v>
                </c:pt>
                <c:pt idx="9">
                  <c:v>Herbs</c:v>
                </c:pt>
                <c:pt idx="10">
                  <c:v>Pest control</c:v>
                </c:pt>
                <c:pt idx="11">
                  <c:v>Rhododendron</c:v>
                </c:pt>
                <c:pt idx="12">
                  <c:v>Roses</c:v>
                </c:pt>
                <c:pt idx="13">
                  <c:v>Shrubs/hedges</c:v>
                </c:pt>
                <c:pt idx="14">
                  <c:v>Soils/sand</c:v>
                </c:pt>
                <c:pt idx="15">
                  <c:v>Tools</c:v>
                </c:pt>
                <c:pt idx="16">
                  <c:v>Trees</c:v>
                </c:pt>
                <c:pt idx="17">
                  <c:v>Wetland plants</c:v>
                </c:pt>
              </c:strCache>
            </c:strRef>
          </c:cat>
          <c:val>
            <c:numRef>
              <c:f>'Sheet 3'!$B$4:$B$21</c:f>
              <c:numCache>
                <c:formatCode>#,##0.00</c:formatCode>
                <c:ptCount val="18"/>
                <c:pt idx="0">
                  <c:v>376.5</c:v>
                </c:pt>
                <c:pt idx="1">
                  <c:v>175.4</c:v>
                </c:pt>
                <c:pt idx="2">
                  <c:v>1595.09</c:v>
                </c:pt>
                <c:pt idx="3">
                  <c:v>119</c:v>
                </c:pt>
                <c:pt idx="4">
                  <c:v>134.30000000000001</c:v>
                </c:pt>
                <c:pt idx="5">
                  <c:v>321.64999999999998</c:v>
                </c:pt>
                <c:pt idx="6">
                  <c:v>1188.25</c:v>
                </c:pt>
                <c:pt idx="7">
                  <c:v>335.9</c:v>
                </c:pt>
                <c:pt idx="8">
                  <c:v>426.55</c:v>
                </c:pt>
                <c:pt idx="9">
                  <c:v>709.05</c:v>
                </c:pt>
                <c:pt idx="10">
                  <c:v>1422.13</c:v>
                </c:pt>
                <c:pt idx="11">
                  <c:v>579.02</c:v>
                </c:pt>
                <c:pt idx="12">
                  <c:v>639.86</c:v>
                </c:pt>
                <c:pt idx="13">
                  <c:v>1164.9000000000001</c:v>
                </c:pt>
                <c:pt idx="14">
                  <c:v>1361.4</c:v>
                </c:pt>
                <c:pt idx="15">
                  <c:v>1949.22</c:v>
                </c:pt>
                <c:pt idx="16">
                  <c:v>2159.2399999999998</c:v>
                </c:pt>
                <c:pt idx="17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C-4D9D-822F-ECAF4B604653}"/>
            </c:ext>
          </c:extLst>
        </c:ser>
        <c:ser>
          <c:idx val="1"/>
          <c:order val="1"/>
          <c:tx>
            <c:strRef>
              <c:f>'Sheet 3'!$C$3</c:f>
              <c:strCache>
                <c:ptCount val="1"/>
                <c:pt idx="0">
                  <c:v>Tháng  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3'!$A$4:$A$21</c:f>
              <c:strCache>
                <c:ptCount val="18"/>
                <c:pt idx="0">
                  <c:v>Berry bushes</c:v>
                </c:pt>
                <c:pt idx="1">
                  <c:v>Bonsai supplies</c:v>
                </c:pt>
                <c:pt idx="2">
                  <c:v>Bulbs</c:v>
                </c:pt>
                <c:pt idx="3">
                  <c:v>Cacti</c:v>
                </c:pt>
                <c:pt idx="4">
                  <c:v>Carnivorous</c:v>
                </c:pt>
                <c:pt idx="5">
                  <c:v>Fertilizers</c:v>
                </c:pt>
                <c:pt idx="6">
                  <c:v>Flowers</c:v>
                </c:pt>
                <c:pt idx="7">
                  <c:v>Grasses</c:v>
                </c:pt>
                <c:pt idx="8">
                  <c:v>Ground covers</c:v>
                </c:pt>
                <c:pt idx="9">
                  <c:v>Herbs</c:v>
                </c:pt>
                <c:pt idx="10">
                  <c:v>Pest control</c:v>
                </c:pt>
                <c:pt idx="11">
                  <c:v>Rhododendron</c:v>
                </c:pt>
                <c:pt idx="12">
                  <c:v>Roses</c:v>
                </c:pt>
                <c:pt idx="13">
                  <c:v>Shrubs/hedges</c:v>
                </c:pt>
                <c:pt idx="14">
                  <c:v>Soils/sand</c:v>
                </c:pt>
                <c:pt idx="15">
                  <c:v>Tools</c:v>
                </c:pt>
                <c:pt idx="16">
                  <c:v>Trees</c:v>
                </c:pt>
                <c:pt idx="17">
                  <c:v>Wetland plants</c:v>
                </c:pt>
              </c:strCache>
            </c:strRef>
          </c:cat>
          <c:val>
            <c:numRef>
              <c:f>'Sheet 3'!$C$4:$C$21</c:f>
              <c:numCache>
                <c:formatCode>#,##0.00</c:formatCode>
                <c:ptCount val="18"/>
                <c:pt idx="0">
                  <c:v>338.85</c:v>
                </c:pt>
                <c:pt idx="1">
                  <c:v>157.86000000000001</c:v>
                </c:pt>
                <c:pt idx="2">
                  <c:v>1435.5809999999999</c:v>
                </c:pt>
                <c:pt idx="3">
                  <c:v>107.10000000000001</c:v>
                </c:pt>
                <c:pt idx="4">
                  <c:v>120.87000000000002</c:v>
                </c:pt>
                <c:pt idx="5">
                  <c:v>289.48500000000001</c:v>
                </c:pt>
                <c:pt idx="6">
                  <c:v>1069.425</c:v>
                </c:pt>
                <c:pt idx="7">
                  <c:v>302.31</c:v>
                </c:pt>
                <c:pt idx="8">
                  <c:v>383.89500000000004</c:v>
                </c:pt>
                <c:pt idx="9">
                  <c:v>638.14499999999998</c:v>
                </c:pt>
                <c:pt idx="10">
                  <c:v>1279.9170000000001</c:v>
                </c:pt>
                <c:pt idx="11">
                  <c:v>521.11800000000005</c:v>
                </c:pt>
                <c:pt idx="12">
                  <c:v>575.87400000000002</c:v>
                </c:pt>
                <c:pt idx="13">
                  <c:v>1048.4100000000001</c:v>
                </c:pt>
                <c:pt idx="14">
                  <c:v>1225.2600000000002</c:v>
                </c:pt>
                <c:pt idx="15">
                  <c:v>1754.298</c:v>
                </c:pt>
                <c:pt idx="16">
                  <c:v>1943.3159999999998</c:v>
                </c:pt>
                <c:pt idx="17">
                  <c:v>133.20000000000002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C-4D9D-822F-ECAF4B604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8500687"/>
        <c:axId val="948499855"/>
      </c:barChart>
      <c:catAx>
        <c:axId val="94850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99855"/>
        <c:crosses val="autoZero"/>
        <c:auto val="1"/>
        <c:lblAlgn val="ctr"/>
        <c:lblOffset val="100"/>
        <c:noMultiLvlLbl val="0"/>
      </c:catAx>
      <c:valAx>
        <c:axId val="94849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50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3D212E-2783-44C1-AB4E-795BE5344CEC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308" cy="6076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486AE-C2DC-4E7D-B006-0816AE7567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eios Starqua" id="{E37B916F-05B9-4428-B41B-745BB564CC3F}" userId="8cf9fb8f937025d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1-08-22T06:39:10.43" personId="{E37B916F-05B9-4428-B41B-745BB564CC3F}" id="{E59903EE-1C4F-43EC-9F2A-14B260B2C35D}">
    <text>Bài Thi Mos Excel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52"/>
  <sheetViews>
    <sheetView tabSelected="1" zoomScaleNormal="100" workbookViewId="0">
      <pane ySplit="3" topLeftCell="A4" activePane="bottomLeft" state="frozen"/>
      <selection pane="bottomLeft" activeCell="F5" sqref="F5"/>
    </sheetView>
  </sheetViews>
  <sheetFormatPr defaultRowHeight="12.5" x14ac:dyDescent="0.25"/>
  <cols>
    <col min="2" max="2" width="8.90625" bestFit="1" customWidth="1"/>
    <col min="3" max="3" width="10.453125" customWidth="1"/>
    <col min="4" max="4" width="26.81640625" customWidth="1"/>
    <col min="5" max="5" width="11.90625" bestFit="1" customWidth="1"/>
    <col min="6" max="6" width="16.7265625" customWidth="1"/>
    <col min="7" max="7" width="18.54296875" customWidth="1"/>
    <col min="8" max="8" width="16" customWidth="1"/>
    <col min="9" max="9" width="13.1796875" customWidth="1"/>
    <col min="10" max="10" width="11.81640625" bestFit="1" customWidth="1"/>
    <col min="11" max="11" width="4.453125" customWidth="1"/>
    <col min="12" max="12" width="12.81640625" customWidth="1"/>
    <col min="13" max="13" width="12.54296875" customWidth="1"/>
    <col min="14" max="14" width="23.1796875" customWidth="1"/>
    <col min="15" max="15" width="18.7265625" customWidth="1"/>
  </cols>
  <sheetData>
    <row r="1" spans="1:15" s="1" customFormat="1" ht="45" customHeight="1" thickTop="1" x14ac:dyDescent="0.3">
      <c r="A1" s="45" t="s">
        <v>150</v>
      </c>
      <c r="B1" s="46" t="s">
        <v>35</v>
      </c>
      <c r="C1" s="46" t="s">
        <v>34</v>
      </c>
      <c r="D1" s="46" t="s">
        <v>26</v>
      </c>
      <c r="E1" s="46" t="s">
        <v>27</v>
      </c>
      <c r="F1" s="46" t="s">
        <v>28</v>
      </c>
      <c r="G1" s="46" t="s">
        <v>30</v>
      </c>
      <c r="H1" s="46" t="s">
        <v>29</v>
      </c>
      <c r="I1" s="47" t="s">
        <v>36</v>
      </c>
      <c r="J1" s="43" t="s">
        <v>143</v>
      </c>
      <c r="K1" s="33"/>
    </row>
    <row r="2" spans="1:15" ht="13.5" hidden="1" x14ac:dyDescent="0.25">
      <c r="A2" s="48">
        <v>1</v>
      </c>
      <c r="B2" s="34">
        <v>40548</v>
      </c>
      <c r="C2" s="6" t="s">
        <v>1</v>
      </c>
      <c r="D2" s="35" t="str">
        <f>VLOOKUP(C2,BANG_DO,2,FALSE)</f>
        <v>Cement - PreMix</v>
      </c>
      <c r="E2" s="36" t="s">
        <v>0</v>
      </c>
      <c r="F2" s="36"/>
      <c r="G2" s="37">
        <v>3.99</v>
      </c>
      <c r="H2" s="38">
        <v>2000</v>
      </c>
      <c r="I2" s="55">
        <f>H2*G2</f>
        <v>7980</v>
      </c>
      <c r="J2" s="39">
        <f>IF(H2&gt;=1000,0.05,IF(H2&gt;=500,0.03,0))*I2</f>
        <v>399</v>
      </c>
    </row>
    <row r="3" spans="1:15" ht="13.5" hidden="1" x14ac:dyDescent="0.25">
      <c r="A3" s="48">
        <v>2</v>
      </c>
      <c r="B3" s="34">
        <v>40548</v>
      </c>
      <c r="C3" s="6" t="s">
        <v>5</v>
      </c>
      <c r="D3" s="35" t="str">
        <f>VLOOKUP(C3,BANG_DO,2,FALSE)</f>
        <v>Electric Pump 300 amps</v>
      </c>
      <c r="E3" s="36" t="s">
        <v>4</v>
      </c>
      <c r="F3" s="36"/>
      <c r="G3" s="37">
        <v>17.989999999999998</v>
      </c>
      <c r="H3" s="38">
        <v>1000</v>
      </c>
      <c r="I3" s="55">
        <f t="shared" ref="I3:I18" si="0">H3*G3</f>
        <v>17990</v>
      </c>
      <c r="J3" s="39">
        <f t="shared" ref="J3:J18" si="1">IF(H3&gt;=1000,0.05,IF(H3&gt;=500,0.03,0))*I3</f>
        <v>899.5</v>
      </c>
    </row>
    <row r="4" spans="1:15" ht="18" x14ac:dyDescent="0.4">
      <c r="A4" s="48">
        <v>3</v>
      </c>
      <c r="B4" s="40">
        <v>40549</v>
      </c>
      <c r="C4" s="6" t="s">
        <v>9</v>
      </c>
      <c r="D4" s="35" t="str">
        <f>VLOOKUP(C4,BANG_DO,2,FALSE)</f>
        <v>Electric Pump 750 amps</v>
      </c>
      <c r="E4" s="36" t="s">
        <v>8</v>
      </c>
      <c r="F4" s="36"/>
      <c r="G4" s="37">
        <v>59.99</v>
      </c>
      <c r="H4" s="38">
        <v>100</v>
      </c>
      <c r="I4" s="55">
        <f t="shared" si="0"/>
        <v>5999</v>
      </c>
      <c r="J4" s="39">
        <f t="shared" si="1"/>
        <v>0</v>
      </c>
      <c r="M4" s="42" t="s">
        <v>33</v>
      </c>
    </row>
    <row r="5" spans="1:15" ht="13.5" x14ac:dyDescent="0.3">
      <c r="A5" s="48">
        <v>4</v>
      </c>
      <c r="B5" s="40">
        <v>40549</v>
      </c>
      <c r="C5" s="6" t="s">
        <v>13</v>
      </c>
      <c r="D5" s="35" t="str">
        <f>VLOOKUP(C5,BANG_DO,2,FALSE)</f>
        <v>Pipe 3/4" L-Shape</v>
      </c>
      <c r="E5" s="36" t="s">
        <v>12</v>
      </c>
      <c r="F5" s="36"/>
      <c r="G5" s="37">
        <v>149.99</v>
      </c>
      <c r="H5" s="38">
        <v>2</v>
      </c>
      <c r="I5" s="55">
        <f t="shared" si="0"/>
        <v>299.98</v>
      </c>
      <c r="J5" s="39">
        <f t="shared" si="1"/>
        <v>0</v>
      </c>
      <c r="M5" s="8" t="s">
        <v>31</v>
      </c>
      <c r="N5" s="8" t="s">
        <v>32</v>
      </c>
      <c r="O5" s="8" t="s">
        <v>28</v>
      </c>
    </row>
    <row r="6" spans="1:15" ht="13.5" x14ac:dyDescent="0.25">
      <c r="A6" s="48">
        <v>5</v>
      </c>
      <c r="B6" s="41">
        <v>40551</v>
      </c>
      <c r="C6" s="6" t="s">
        <v>17</v>
      </c>
      <c r="D6" s="35" t="str">
        <f>VLOOKUP(C6,BANG_DO,2,FALSE)</f>
        <v>Pipe 1/2" L-Shape</v>
      </c>
      <c r="E6" s="36" t="s">
        <v>16</v>
      </c>
      <c r="F6" s="36"/>
      <c r="G6" s="37">
        <v>8.99</v>
      </c>
      <c r="H6" s="38">
        <v>100</v>
      </c>
      <c r="I6" s="55">
        <f t="shared" si="0"/>
        <v>899</v>
      </c>
      <c r="J6" s="39">
        <f t="shared" si="1"/>
        <v>0</v>
      </c>
      <c r="M6" s="9" t="s">
        <v>1</v>
      </c>
      <c r="N6" s="9" t="s">
        <v>2</v>
      </c>
      <c r="O6" s="9" t="s">
        <v>3</v>
      </c>
    </row>
    <row r="7" spans="1:15" ht="13.5" hidden="1" x14ac:dyDescent="0.25">
      <c r="A7" s="48">
        <v>6</v>
      </c>
      <c r="B7" s="40">
        <v>40555</v>
      </c>
      <c r="C7" s="6" t="s">
        <v>19</v>
      </c>
      <c r="D7" s="35" t="str">
        <f>VLOOKUP(C7,BANG_DO,2,FALSE)</f>
        <v xml:space="preserve">Tiles - quarter-cut </v>
      </c>
      <c r="E7" s="36" t="s">
        <v>0</v>
      </c>
      <c r="F7" s="36"/>
      <c r="G7" s="37">
        <v>2.99</v>
      </c>
      <c r="H7" s="38">
        <v>525</v>
      </c>
      <c r="I7" s="55">
        <f t="shared" si="0"/>
        <v>1569.75</v>
      </c>
      <c r="J7" s="39">
        <f t="shared" si="1"/>
        <v>47.092500000000001</v>
      </c>
      <c r="M7" s="9" t="s">
        <v>5</v>
      </c>
      <c r="N7" s="9" t="s">
        <v>6</v>
      </c>
      <c r="O7" s="9" t="s">
        <v>7</v>
      </c>
    </row>
    <row r="8" spans="1:15" ht="13.5" x14ac:dyDescent="0.25">
      <c r="A8" s="48">
        <v>7</v>
      </c>
      <c r="B8" s="40">
        <v>40555</v>
      </c>
      <c r="C8" s="6" t="s">
        <v>9</v>
      </c>
      <c r="D8" s="35" t="str">
        <f>VLOOKUP(C8,BANG_DO,2,FALSE)</f>
        <v>Electric Pump 750 amps</v>
      </c>
      <c r="E8" s="36" t="s">
        <v>21</v>
      </c>
      <c r="F8" s="36"/>
      <c r="G8" s="37">
        <v>15.49</v>
      </c>
      <c r="H8" s="38">
        <v>50</v>
      </c>
      <c r="I8" s="55">
        <f t="shared" si="0"/>
        <v>774.5</v>
      </c>
      <c r="J8" s="39">
        <f t="shared" si="1"/>
        <v>0</v>
      </c>
      <c r="M8" s="9" t="s">
        <v>9</v>
      </c>
      <c r="N8" s="9" t="s">
        <v>10</v>
      </c>
      <c r="O8" s="9" t="s">
        <v>11</v>
      </c>
    </row>
    <row r="9" spans="1:15" ht="13.5" x14ac:dyDescent="0.25">
      <c r="A9" s="48">
        <v>8</v>
      </c>
      <c r="B9" s="40">
        <v>40555</v>
      </c>
      <c r="C9" s="6" t="s">
        <v>13</v>
      </c>
      <c r="D9" s="35" t="str">
        <f>VLOOKUP(C9,BANG_DO,2,FALSE)</f>
        <v>Pipe 3/4" L-Shape</v>
      </c>
      <c r="E9" s="36" t="s">
        <v>22</v>
      </c>
      <c r="F9" s="36"/>
      <c r="G9" s="37">
        <v>99.99</v>
      </c>
      <c r="H9" s="38">
        <v>2</v>
      </c>
      <c r="I9" s="55">
        <f t="shared" si="0"/>
        <v>199.98</v>
      </c>
      <c r="J9" s="39">
        <f t="shared" si="1"/>
        <v>0</v>
      </c>
      <c r="M9" s="9" t="s">
        <v>13</v>
      </c>
      <c r="N9" s="9" t="s">
        <v>14</v>
      </c>
      <c r="O9" s="9" t="s">
        <v>15</v>
      </c>
    </row>
    <row r="10" spans="1:15" ht="13.5" x14ac:dyDescent="0.25">
      <c r="A10" s="48">
        <v>9</v>
      </c>
      <c r="B10" s="40">
        <v>40555</v>
      </c>
      <c r="C10" s="6" t="s">
        <v>17</v>
      </c>
      <c r="D10" s="35" t="str">
        <f>VLOOKUP(C10,BANG_DO,2,FALSE)</f>
        <v>Pipe 1/2" L-Shape</v>
      </c>
      <c r="E10" s="36" t="s">
        <v>22</v>
      </c>
      <c r="F10" s="36"/>
      <c r="G10" s="37">
        <v>1.99</v>
      </c>
      <c r="H10" s="38">
        <v>250</v>
      </c>
      <c r="I10" s="55">
        <f t="shared" si="0"/>
        <v>497.5</v>
      </c>
      <c r="J10" s="39">
        <f t="shared" si="1"/>
        <v>0</v>
      </c>
      <c r="M10" s="9" t="s">
        <v>17</v>
      </c>
      <c r="N10" s="9" t="s">
        <v>18</v>
      </c>
      <c r="O10" s="9" t="s">
        <v>15</v>
      </c>
    </row>
    <row r="11" spans="1:15" ht="13.5" x14ac:dyDescent="0.25">
      <c r="A11" s="48">
        <v>10</v>
      </c>
      <c r="B11" s="41">
        <v>40556</v>
      </c>
      <c r="C11" s="6" t="s">
        <v>1</v>
      </c>
      <c r="D11" s="35" t="str">
        <f>VLOOKUP(C11,BANG_DO,2,FALSE)</f>
        <v>Cement - PreMix</v>
      </c>
      <c r="E11" s="36" t="s">
        <v>23</v>
      </c>
      <c r="F11" s="36"/>
      <c r="G11" s="37">
        <v>6.99</v>
      </c>
      <c r="H11" s="38">
        <v>225</v>
      </c>
      <c r="I11" s="55">
        <f t="shared" si="0"/>
        <v>1572.75</v>
      </c>
      <c r="J11" s="39">
        <f t="shared" si="1"/>
        <v>0</v>
      </c>
      <c r="M11" s="9" t="s">
        <v>19</v>
      </c>
      <c r="N11" s="9" t="s">
        <v>20</v>
      </c>
      <c r="O11" s="9" t="s">
        <v>15</v>
      </c>
    </row>
    <row r="12" spans="1:15" ht="13.5" x14ac:dyDescent="0.25">
      <c r="A12" s="48">
        <v>11</v>
      </c>
      <c r="B12" s="41">
        <v>40557</v>
      </c>
      <c r="C12" s="6" t="s">
        <v>5</v>
      </c>
      <c r="D12" s="35" t="str">
        <f>VLOOKUP(C12,BANG_DO,2,FALSE)</f>
        <v>Electric Pump 300 amps</v>
      </c>
      <c r="E12" s="36" t="s">
        <v>23</v>
      </c>
      <c r="F12" s="36"/>
      <c r="G12" s="37">
        <v>2.4900000000000002</v>
      </c>
      <c r="H12" s="38">
        <v>75</v>
      </c>
      <c r="I12" s="55">
        <f t="shared" si="0"/>
        <v>186.75000000000003</v>
      </c>
      <c r="J12" s="39">
        <f t="shared" si="1"/>
        <v>0</v>
      </c>
      <c r="M12" s="5"/>
      <c r="N12" s="6"/>
      <c r="O12" s="7"/>
    </row>
    <row r="13" spans="1:15" ht="13.5" hidden="1" x14ac:dyDescent="0.25">
      <c r="A13" s="48">
        <v>12</v>
      </c>
      <c r="B13" s="41">
        <v>40557</v>
      </c>
      <c r="C13" s="6" t="s">
        <v>13</v>
      </c>
      <c r="D13" s="35" t="str">
        <f>VLOOKUP(C13,BANG_DO,2,FALSE)</f>
        <v>Pipe 3/4" L-Shape</v>
      </c>
      <c r="E13" s="36" t="s">
        <v>24</v>
      </c>
      <c r="F13" s="36"/>
      <c r="G13" s="37">
        <v>4.99</v>
      </c>
      <c r="H13" s="38">
        <v>500</v>
      </c>
      <c r="I13" s="55">
        <f t="shared" si="0"/>
        <v>2495</v>
      </c>
      <c r="J13" s="39">
        <f t="shared" si="1"/>
        <v>74.849999999999994</v>
      </c>
      <c r="M13" s="6"/>
      <c r="N13" s="6"/>
      <c r="O13" s="6"/>
    </row>
    <row r="14" spans="1:15" ht="13.5" hidden="1" x14ac:dyDescent="0.25">
      <c r="A14" s="48">
        <v>13</v>
      </c>
      <c r="B14" s="41">
        <v>40558</v>
      </c>
      <c r="C14" s="6" t="s">
        <v>17</v>
      </c>
      <c r="D14" s="35" t="str">
        <f>VLOOKUP(C14,BANG_DO,2,FALSE)</f>
        <v>Pipe 1/2" L-Shape</v>
      </c>
      <c r="E14" s="36" t="s">
        <v>24</v>
      </c>
      <c r="F14" s="36"/>
      <c r="G14" s="37">
        <v>8.99</v>
      </c>
      <c r="H14" s="38">
        <v>500</v>
      </c>
      <c r="I14" s="55">
        <f t="shared" si="0"/>
        <v>4495</v>
      </c>
      <c r="J14" s="39">
        <f t="shared" si="1"/>
        <v>134.85</v>
      </c>
      <c r="M14" s="6"/>
      <c r="N14" s="6"/>
      <c r="O14" s="6"/>
    </row>
    <row r="15" spans="1:15" ht="13.5" hidden="1" x14ac:dyDescent="0.25">
      <c r="A15" s="48">
        <v>14</v>
      </c>
      <c r="B15" s="41">
        <v>40559</v>
      </c>
      <c r="C15" s="6" t="s">
        <v>1</v>
      </c>
      <c r="D15" s="35" t="str">
        <f>VLOOKUP(C15,BANG_DO,2,FALSE)</f>
        <v>Cement - PreMix</v>
      </c>
      <c r="E15" s="36" t="s">
        <v>25</v>
      </c>
      <c r="F15" s="36"/>
      <c r="G15" s="37">
        <v>5.99</v>
      </c>
      <c r="H15" s="38">
        <v>1000</v>
      </c>
      <c r="I15" s="55">
        <f t="shared" si="0"/>
        <v>5990</v>
      </c>
      <c r="J15" s="39">
        <f t="shared" si="1"/>
        <v>299.5</v>
      </c>
      <c r="M15" s="6"/>
      <c r="N15" s="6"/>
      <c r="O15" s="6"/>
    </row>
    <row r="16" spans="1:15" ht="13.5" x14ac:dyDescent="0.25">
      <c r="A16" s="48">
        <v>15</v>
      </c>
      <c r="B16" s="41">
        <v>40562</v>
      </c>
      <c r="C16" s="6" t="s">
        <v>13</v>
      </c>
      <c r="D16" s="35" t="str">
        <f>VLOOKUP(C16,BANG_DO,2,FALSE)</f>
        <v>Pipe 3/4" L-Shape</v>
      </c>
      <c r="E16" s="36" t="s">
        <v>23</v>
      </c>
      <c r="F16" s="36"/>
      <c r="G16" s="37">
        <v>7.99</v>
      </c>
      <c r="H16" s="38">
        <v>300</v>
      </c>
      <c r="I16" s="55">
        <f t="shared" si="0"/>
        <v>2397</v>
      </c>
      <c r="J16" s="39">
        <f t="shared" si="1"/>
        <v>0</v>
      </c>
      <c r="M16" s="6"/>
      <c r="N16" s="6"/>
      <c r="O16" s="6"/>
    </row>
    <row r="17" spans="1:15" ht="13.5" hidden="1" x14ac:dyDescent="0.25">
      <c r="A17" s="48">
        <v>16</v>
      </c>
      <c r="B17" s="34">
        <v>40565</v>
      </c>
      <c r="C17" s="6" t="s">
        <v>17</v>
      </c>
      <c r="D17" s="35" t="str">
        <f>VLOOKUP(C17,BANG_DO,2,FALSE)</f>
        <v>Pipe 1/2" L-Shape</v>
      </c>
      <c r="E17" s="36" t="s">
        <v>0</v>
      </c>
      <c r="F17" s="36"/>
      <c r="G17" s="37">
        <v>3.99</v>
      </c>
      <c r="H17" s="38">
        <v>2000</v>
      </c>
      <c r="I17" s="55">
        <f t="shared" si="0"/>
        <v>7980</v>
      </c>
      <c r="J17" s="39">
        <f t="shared" si="1"/>
        <v>399</v>
      </c>
      <c r="M17" s="6"/>
      <c r="N17" s="6"/>
      <c r="O17" s="6"/>
    </row>
    <row r="18" spans="1:15" ht="14" thickBot="1" x14ac:dyDescent="0.3">
      <c r="A18" s="49">
        <v>17</v>
      </c>
      <c r="B18" s="50">
        <v>40565</v>
      </c>
      <c r="C18" s="51" t="s">
        <v>9</v>
      </c>
      <c r="D18" s="35" t="str">
        <f>VLOOKUP(C18,BANG_DO,2,FALSE)</f>
        <v>Electric Pump 750 amps</v>
      </c>
      <c r="E18" s="52" t="s">
        <v>12</v>
      </c>
      <c r="F18" s="52"/>
      <c r="G18" s="53">
        <v>450</v>
      </c>
      <c r="H18" s="54">
        <v>15</v>
      </c>
      <c r="I18" s="55">
        <f t="shared" si="0"/>
        <v>6750</v>
      </c>
      <c r="J18" s="39">
        <f t="shared" si="1"/>
        <v>0</v>
      </c>
      <c r="M18" s="6"/>
      <c r="N18" s="6"/>
      <c r="O18" s="6"/>
    </row>
    <row r="19" spans="1:15" ht="14" thickTop="1" x14ac:dyDescent="0.25">
      <c r="B19" s="11"/>
      <c r="C19" s="5"/>
      <c r="D19" s="3"/>
      <c r="E19" s="4"/>
      <c r="F19" s="4"/>
      <c r="G19" s="3"/>
      <c r="H19" s="3"/>
      <c r="I19" s="3"/>
      <c r="M19" s="6"/>
      <c r="N19" s="6"/>
      <c r="O19" s="6"/>
    </row>
    <row r="20" spans="1:15" x14ac:dyDescent="0.25">
      <c r="B20" s="11"/>
      <c r="C20" s="2"/>
      <c r="M20" s="6"/>
      <c r="N20" s="6"/>
      <c r="O20" s="6"/>
    </row>
    <row r="21" spans="1:15" x14ac:dyDescent="0.25">
      <c r="B21" s="11"/>
      <c r="D21">
        <f ca="1">SUMIF(C2:H18,"PH****",H2:H18)</f>
        <v>2850</v>
      </c>
      <c r="M21" s="6"/>
      <c r="N21" s="6"/>
      <c r="O21" s="6"/>
    </row>
    <row r="22" spans="1:15" x14ac:dyDescent="0.25">
      <c r="B22" s="11"/>
      <c r="D22" t="s">
        <v>144</v>
      </c>
      <c r="M22" s="6"/>
      <c r="N22" s="6"/>
      <c r="O22" s="6"/>
    </row>
    <row r="23" spans="1:15" x14ac:dyDescent="0.25">
      <c r="B23" s="11"/>
    </row>
    <row r="24" spans="1:15" x14ac:dyDescent="0.25">
      <c r="B24" s="11"/>
    </row>
    <row r="25" spans="1:15" x14ac:dyDescent="0.25">
      <c r="B25" s="11"/>
    </row>
    <row r="26" spans="1:15" x14ac:dyDescent="0.25">
      <c r="B26" s="11"/>
    </row>
    <row r="27" spans="1:15" x14ac:dyDescent="0.25">
      <c r="B27" s="11"/>
    </row>
    <row r="28" spans="1:15" x14ac:dyDescent="0.25">
      <c r="B28" s="11"/>
    </row>
    <row r="29" spans="1:15" x14ac:dyDescent="0.25">
      <c r="B29" s="11"/>
    </row>
    <row r="30" spans="1:15" x14ac:dyDescent="0.25">
      <c r="B30" s="11"/>
    </row>
    <row r="31" spans="1:15" x14ac:dyDescent="0.25">
      <c r="B31" s="11"/>
    </row>
    <row r="32" spans="1:15" x14ac:dyDescent="0.25">
      <c r="B32" s="11"/>
    </row>
    <row r="33" spans="2:2" x14ac:dyDescent="0.25">
      <c r="B33" s="11"/>
    </row>
    <row r="34" spans="2:2" x14ac:dyDescent="0.25">
      <c r="B34" s="11"/>
    </row>
    <row r="35" spans="2:2" x14ac:dyDescent="0.25">
      <c r="B35" s="11"/>
    </row>
    <row r="36" spans="2:2" x14ac:dyDescent="0.25">
      <c r="B36" s="11"/>
    </row>
    <row r="37" spans="2:2" x14ac:dyDescent="0.25">
      <c r="B37" s="11"/>
    </row>
    <row r="38" spans="2:2" x14ac:dyDescent="0.25">
      <c r="B38" s="11"/>
    </row>
    <row r="39" spans="2:2" x14ac:dyDescent="0.25">
      <c r="B39" s="11"/>
    </row>
    <row r="40" spans="2:2" x14ac:dyDescent="0.25">
      <c r="B40" s="11"/>
    </row>
    <row r="41" spans="2:2" x14ac:dyDescent="0.25">
      <c r="B41" s="11"/>
    </row>
    <row r="42" spans="2:2" x14ac:dyDescent="0.25">
      <c r="B42" s="11"/>
    </row>
    <row r="43" spans="2:2" x14ac:dyDescent="0.25">
      <c r="B43" s="11"/>
    </row>
    <row r="44" spans="2:2" x14ac:dyDescent="0.25">
      <c r="B44" s="11"/>
    </row>
    <row r="45" spans="2:2" x14ac:dyDescent="0.25">
      <c r="B45" s="11"/>
    </row>
    <row r="46" spans="2:2" x14ac:dyDescent="0.25">
      <c r="B46" s="11"/>
    </row>
    <row r="47" spans="2:2" x14ac:dyDescent="0.25">
      <c r="B47" s="11"/>
    </row>
    <row r="48" spans="2:2" x14ac:dyDescent="0.25">
      <c r="B48" s="11"/>
    </row>
    <row r="49" spans="2:2" x14ac:dyDescent="0.25">
      <c r="B49" s="11"/>
    </row>
    <row r="50" spans="2:2" x14ac:dyDescent="0.25">
      <c r="B50" s="11"/>
    </row>
    <row r="51" spans="2:2" x14ac:dyDescent="0.25">
      <c r="B51" s="11"/>
    </row>
    <row r="52" spans="2:2" x14ac:dyDescent="0.25">
      <c r="B52" s="11"/>
    </row>
  </sheetData>
  <autoFilter ref="A1:J18" xr:uid="{00000000-0001-0000-0000-000000000000}">
    <filterColumn colId="7">
      <customFilters>
        <customFilter operator="lessThan" val="500"/>
      </customFilters>
    </filterColumn>
  </autoFilter>
  <conditionalFormatting sqref="H2:H18">
    <cfRule type="cellIs" dxfId="2" priority="1" operator="greaterThanOrEqual">
      <formula>1000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229C9-1FD4-4E5F-A2A1-FE09F759DA4C}">
  <dimension ref="A1:I12"/>
  <sheetViews>
    <sheetView workbookViewId="0">
      <selection sqref="A1:XFD1"/>
    </sheetView>
  </sheetViews>
  <sheetFormatPr defaultRowHeight="12.5" x14ac:dyDescent="0.25"/>
  <cols>
    <col min="4" max="4" width="23.36328125" bestFit="1" customWidth="1"/>
    <col min="5" max="5" width="11.90625" bestFit="1" customWidth="1"/>
    <col min="9" max="9" width="10.36328125" bestFit="1" customWidth="1"/>
  </cols>
  <sheetData>
    <row r="1" spans="1:9" ht="15" thickTop="1" x14ac:dyDescent="0.25">
      <c r="A1" s="45" t="s">
        <v>150</v>
      </c>
      <c r="B1" s="46" t="s">
        <v>35</v>
      </c>
      <c r="C1" s="46" t="s">
        <v>34</v>
      </c>
      <c r="D1" s="46" t="s">
        <v>26</v>
      </c>
      <c r="E1" s="46" t="s">
        <v>27</v>
      </c>
      <c r="F1" s="46" t="s">
        <v>28</v>
      </c>
      <c r="G1" s="46" t="s">
        <v>30</v>
      </c>
      <c r="H1" s="46" t="s">
        <v>29</v>
      </c>
      <c r="I1" s="47" t="s">
        <v>36</v>
      </c>
    </row>
    <row r="2" spans="1:9" ht="13.5" x14ac:dyDescent="0.25">
      <c r="A2" s="48">
        <v>3</v>
      </c>
      <c r="B2" s="40">
        <v>40549</v>
      </c>
      <c r="C2" s="6" t="s">
        <v>9</v>
      </c>
      <c r="D2" s="35" t="s">
        <v>10</v>
      </c>
      <c r="E2" s="36" t="s">
        <v>8</v>
      </c>
      <c r="F2" s="36"/>
      <c r="G2" s="37">
        <v>59.99</v>
      </c>
      <c r="H2" s="38">
        <v>100</v>
      </c>
      <c r="I2" s="55">
        <v>5999</v>
      </c>
    </row>
    <row r="3" spans="1:9" ht="13.5" x14ac:dyDescent="0.25">
      <c r="A3" s="48">
        <v>4</v>
      </c>
      <c r="B3" s="40">
        <v>40549</v>
      </c>
      <c r="C3" s="6" t="s">
        <v>13</v>
      </c>
      <c r="D3" s="35" t="s">
        <v>14</v>
      </c>
      <c r="E3" s="36" t="s">
        <v>12</v>
      </c>
      <c r="F3" s="36"/>
      <c r="G3" s="37">
        <v>149.99</v>
      </c>
      <c r="H3" s="38">
        <v>2</v>
      </c>
      <c r="I3" s="55">
        <v>299.98</v>
      </c>
    </row>
    <row r="4" spans="1:9" ht="13.5" x14ac:dyDescent="0.25">
      <c r="A4" s="48">
        <v>5</v>
      </c>
      <c r="B4" s="41">
        <v>40551</v>
      </c>
      <c r="C4" s="6" t="s">
        <v>17</v>
      </c>
      <c r="D4" s="35" t="s">
        <v>18</v>
      </c>
      <c r="E4" s="36" t="s">
        <v>16</v>
      </c>
      <c r="F4" s="36"/>
      <c r="G4" s="37">
        <v>8.99</v>
      </c>
      <c r="H4" s="38">
        <v>100</v>
      </c>
      <c r="I4" s="55">
        <v>899</v>
      </c>
    </row>
    <row r="5" spans="1:9" ht="13.5" x14ac:dyDescent="0.25">
      <c r="A5" s="48">
        <v>7</v>
      </c>
      <c r="B5" s="40">
        <v>40555</v>
      </c>
      <c r="C5" s="6" t="s">
        <v>9</v>
      </c>
      <c r="D5" s="35" t="s">
        <v>10</v>
      </c>
      <c r="E5" s="36" t="s">
        <v>21</v>
      </c>
      <c r="F5" s="36"/>
      <c r="G5" s="37">
        <v>15.49</v>
      </c>
      <c r="H5" s="38">
        <v>50</v>
      </c>
      <c r="I5" s="55">
        <v>774.5</v>
      </c>
    </row>
    <row r="6" spans="1:9" ht="13.5" x14ac:dyDescent="0.25">
      <c r="A6" s="48">
        <v>8</v>
      </c>
      <c r="B6" s="40">
        <v>40555</v>
      </c>
      <c r="C6" s="6" t="s">
        <v>13</v>
      </c>
      <c r="D6" s="35" t="s">
        <v>14</v>
      </c>
      <c r="E6" s="36" t="s">
        <v>22</v>
      </c>
      <c r="F6" s="36"/>
      <c r="G6" s="37">
        <v>99.99</v>
      </c>
      <c r="H6" s="38">
        <v>2</v>
      </c>
      <c r="I6" s="55">
        <v>199.98</v>
      </c>
    </row>
    <row r="7" spans="1:9" ht="13.5" x14ac:dyDescent="0.25">
      <c r="A7" s="48">
        <v>9</v>
      </c>
      <c r="B7" s="40">
        <v>40555</v>
      </c>
      <c r="C7" s="6" t="s">
        <v>17</v>
      </c>
      <c r="D7" s="35" t="s">
        <v>18</v>
      </c>
      <c r="E7" s="36" t="s">
        <v>22</v>
      </c>
      <c r="F7" s="36"/>
      <c r="G7" s="37">
        <v>1.99</v>
      </c>
      <c r="H7" s="38">
        <v>250</v>
      </c>
      <c r="I7" s="55">
        <v>497.5</v>
      </c>
    </row>
    <row r="8" spans="1:9" ht="13.5" x14ac:dyDescent="0.25">
      <c r="A8" s="48">
        <v>10</v>
      </c>
      <c r="B8" s="41">
        <v>40556</v>
      </c>
      <c r="C8" s="6" t="s">
        <v>1</v>
      </c>
      <c r="D8" s="35" t="s">
        <v>2</v>
      </c>
      <c r="E8" s="36" t="s">
        <v>23</v>
      </c>
      <c r="F8" s="36"/>
      <c r="G8" s="37">
        <v>6.99</v>
      </c>
      <c r="H8" s="38">
        <v>225</v>
      </c>
      <c r="I8" s="55">
        <v>1572.75</v>
      </c>
    </row>
    <row r="9" spans="1:9" ht="13.5" x14ac:dyDescent="0.25">
      <c r="A9" s="48">
        <v>11</v>
      </c>
      <c r="B9" s="41">
        <v>40557</v>
      </c>
      <c r="C9" s="6" t="s">
        <v>5</v>
      </c>
      <c r="D9" s="35" t="s">
        <v>6</v>
      </c>
      <c r="E9" s="36" t="s">
        <v>23</v>
      </c>
      <c r="F9" s="36"/>
      <c r="G9" s="37">
        <v>2.4900000000000002</v>
      </c>
      <c r="H9" s="38">
        <v>75</v>
      </c>
      <c r="I9" s="55">
        <v>186.75000000000003</v>
      </c>
    </row>
    <row r="10" spans="1:9" ht="13.5" x14ac:dyDescent="0.25">
      <c r="A10" s="48">
        <v>15</v>
      </c>
      <c r="B10" s="41">
        <v>40562</v>
      </c>
      <c r="C10" s="6" t="s">
        <v>13</v>
      </c>
      <c r="D10" s="35" t="s">
        <v>14</v>
      </c>
      <c r="E10" s="36" t="s">
        <v>23</v>
      </c>
      <c r="F10" s="36"/>
      <c r="G10" s="37">
        <v>7.99</v>
      </c>
      <c r="H10" s="38">
        <v>300</v>
      </c>
      <c r="I10" s="55">
        <v>2397</v>
      </c>
    </row>
    <row r="11" spans="1:9" ht="14" thickBot="1" x14ac:dyDescent="0.3">
      <c r="A11" s="49">
        <v>17</v>
      </c>
      <c r="B11" s="50">
        <v>40565</v>
      </c>
      <c r="C11" s="51" t="s">
        <v>9</v>
      </c>
      <c r="D11" s="35" t="s">
        <v>10</v>
      </c>
      <c r="E11" s="52" t="s">
        <v>12</v>
      </c>
      <c r="F11" s="52"/>
      <c r="G11" s="53">
        <v>450</v>
      </c>
      <c r="H11" s="54">
        <v>15</v>
      </c>
      <c r="I11" s="55">
        <v>6750</v>
      </c>
    </row>
    <row r="12" spans="1:9" ht="13" thickTop="1" x14ac:dyDescent="0.25"/>
  </sheetData>
  <conditionalFormatting sqref="H2:H11">
    <cfRule type="cellIs" dxfId="0" priority="2" operator="greaterThanOrEqual">
      <formula>1000</formula>
    </cfRule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headerFooter>
    <oddHeader>&amp;L&amp;P&amp;C&amp;F&amp;R&amp;D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zoomScaleNormal="100" workbookViewId="0">
      <selection activeCell="G8" sqref="G8"/>
    </sheetView>
  </sheetViews>
  <sheetFormatPr defaultRowHeight="12.5" outlineLevelRow="2" x14ac:dyDescent="0.25"/>
  <cols>
    <col min="1" max="1" width="10.453125" customWidth="1"/>
    <col min="2" max="2" width="14" bestFit="1" customWidth="1"/>
    <col min="3" max="3" width="9.26953125" customWidth="1"/>
    <col min="4" max="4" width="18.1796875" customWidth="1"/>
    <col min="5" max="5" width="12.81640625" bestFit="1" customWidth="1"/>
    <col min="6" max="6" width="14.26953125" bestFit="1" customWidth="1"/>
  </cols>
  <sheetData>
    <row r="1" spans="1:6" s="1" customFormat="1" ht="15.5" x14ac:dyDescent="0.35">
      <c r="A1" s="22" t="s">
        <v>58</v>
      </c>
      <c r="B1" s="23" t="s">
        <v>59</v>
      </c>
      <c r="C1" s="22" t="s">
        <v>60</v>
      </c>
      <c r="D1" s="22" t="s">
        <v>61</v>
      </c>
      <c r="E1" s="22" t="s">
        <v>62</v>
      </c>
      <c r="F1" s="24" t="s">
        <v>63</v>
      </c>
    </row>
    <row r="2" spans="1:6" ht="15.5" outlineLevel="2" x14ac:dyDescent="0.35">
      <c r="A2" s="26" t="s">
        <v>91</v>
      </c>
      <c r="B2" s="30" t="s">
        <v>92</v>
      </c>
      <c r="C2" s="31" t="s">
        <v>93</v>
      </c>
      <c r="D2" s="28" t="s">
        <v>71</v>
      </c>
      <c r="E2" s="29" t="s">
        <v>68</v>
      </c>
      <c r="F2" s="25">
        <v>120545</v>
      </c>
    </row>
    <row r="3" spans="1:6" ht="15.5" outlineLevel="2" x14ac:dyDescent="0.35">
      <c r="A3" s="26" t="s">
        <v>97</v>
      </c>
      <c r="B3" s="30" t="s">
        <v>98</v>
      </c>
      <c r="C3" s="31" t="s">
        <v>99</v>
      </c>
      <c r="D3" s="28" t="s">
        <v>71</v>
      </c>
      <c r="E3" s="29" t="s">
        <v>75</v>
      </c>
      <c r="F3" s="25">
        <v>182878</v>
      </c>
    </row>
    <row r="4" spans="1:6" ht="15.5" outlineLevel="2" x14ac:dyDescent="0.35">
      <c r="A4" s="26" t="s">
        <v>126</v>
      </c>
      <c r="B4" s="30" t="s">
        <v>127</v>
      </c>
      <c r="C4" s="31" t="s">
        <v>128</v>
      </c>
      <c r="D4" s="28" t="s">
        <v>71</v>
      </c>
      <c r="E4" s="28" t="s">
        <v>87</v>
      </c>
      <c r="F4" s="25">
        <v>153652</v>
      </c>
    </row>
    <row r="5" spans="1:6" ht="15.5" outlineLevel="2" x14ac:dyDescent="0.35">
      <c r="A5" s="26" t="s">
        <v>119</v>
      </c>
      <c r="B5" s="27" t="s">
        <v>117</v>
      </c>
      <c r="C5" s="27" t="s">
        <v>120</v>
      </c>
      <c r="D5" s="28" t="s">
        <v>71</v>
      </c>
      <c r="E5" s="28" t="s">
        <v>87</v>
      </c>
      <c r="F5" s="25">
        <v>98900</v>
      </c>
    </row>
    <row r="6" spans="1:6" ht="15.5" outlineLevel="2" x14ac:dyDescent="0.35">
      <c r="A6" s="26" t="s">
        <v>85</v>
      </c>
      <c r="B6" s="27" t="s">
        <v>86</v>
      </c>
      <c r="C6" s="27" t="s">
        <v>83</v>
      </c>
      <c r="D6" s="28" t="s">
        <v>71</v>
      </c>
      <c r="E6" s="28" t="s">
        <v>68</v>
      </c>
      <c r="F6" s="25">
        <v>99800</v>
      </c>
    </row>
    <row r="7" spans="1:6" ht="15.5" outlineLevel="2" x14ac:dyDescent="0.35">
      <c r="A7" s="26" t="s">
        <v>124</v>
      </c>
      <c r="B7" s="27" t="s">
        <v>122</v>
      </c>
      <c r="C7" s="27" t="s">
        <v>125</v>
      </c>
      <c r="D7" s="28" t="s">
        <v>71</v>
      </c>
      <c r="E7" s="28" t="s">
        <v>87</v>
      </c>
      <c r="F7" s="25">
        <v>79200</v>
      </c>
    </row>
    <row r="8" spans="1:6" ht="15.5" outlineLevel="2" x14ac:dyDescent="0.35">
      <c r="A8" s="26" t="s">
        <v>94</v>
      </c>
      <c r="B8" s="27" t="s">
        <v>95</v>
      </c>
      <c r="C8" s="27" t="s">
        <v>96</v>
      </c>
      <c r="D8" s="28" t="s">
        <v>71</v>
      </c>
      <c r="E8" s="32" t="s">
        <v>75</v>
      </c>
      <c r="F8" s="25">
        <v>119722</v>
      </c>
    </row>
    <row r="9" spans="1:6" ht="15.5" outlineLevel="2" x14ac:dyDescent="0.35">
      <c r="A9" s="26" t="s">
        <v>134</v>
      </c>
      <c r="B9" s="27" t="s">
        <v>114</v>
      </c>
      <c r="C9" s="27" t="s">
        <v>133</v>
      </c>
      <c r="D9" s="28" t="s">
        <v>71</v>
      </c>
      <c r="E9" s="29" t="s">
        <v>84</v>
      </c>
      <c r="F9" s="25">
        <v>128506</v>
      </c>
    </row>
    <row r="10" spans="1:6" ht="15.5" outlineLevel="2" x14ac:dyDescent="0.35">
      <c r="A10" s="26" t="s">
        <v>69</v>
      </c>
      <c r="B10" s="27" t="s">
        <v>70</v>
      </c>
      <c r="C10" s="27" t="s">
        <v>66</v>
      </c>
      <c r="D10" s="28" t="s">
        <v>71</v>
      </c>
      <c r="E10" s="28" t="s">
        <v>68</v>
      </c>
      <c r="F10" s="25">
        <v>92840</v>
      </c>
    </row>
    <row r="11" spans="1:6" ht="15.5" outlineLevel="1" x14ac:dyDescent="0.35">
      <c r="A11" s="26"/>
      <c r="B11" s="27"/>
      <c r="C11" s="27"/>
      <c r="D11" s="44" t="s">
        <v>146</v>
      </c>
      <c r="E11" s="28"/>
      <c r="F11" s="25">
        <f>SUBTOTAL(9,F2:F10)</f>
        <v>1076043</v>
      </c>
    </row>
    <row r="12" spans="1:6" ht="15.5" outlineLevel="2" x14ac:dyDescent="0.35">
      <c r="A12" s="26" t="s">
        <v>81</v>
      </c>
      <c r="B12" s="30" t="s">
        <v>82</v>
      </c>
      <c r="C12" s="31" t="s">
        <v>83</v>
      </c>
      <c r="D12" s="28" t="s">
        <v>67</v>
      </c>
      <c r="E12" s="29" t="s">
        <v>68</v>
      </c>
      <c r="F12" s="25">
        <v>97324</v>
      </c>
    </row>
    <row r="13" spans="1:6" ht="15.5" outlineLevel="2" x14ac:dyDescent="0.35">
      <c r="A13" s="26" t="s">
        <v>129</v>
      </c>
      <c r="B13" s="30" t="s">
        <v>130</v>
      </c>
      <c r="C13" s="31" t="s">
        <v>131</v>
      </c>
      <c r="D13" s="28" t="s">
        <v>67</v>
      </c>
      <c r="E13" s="29" t="s">
        <v>87</v>
      </c>
      <c r="F13" s="25">
        <v>85217</v>
      </c>
    </row>
    <row r="14" spans="1:6" ht="15.5" outlineLevel="2" x14ac:dyDescent="0.35">
      <c r="A14" s="26" t="s">
        <v>72</v>
      </c>
      <c r="B14" s="30" t="s">
        <v>73</v>
      </c>
      <c r="C14" s="31" t="s">
        <v>74</v>
      </c>
      <c r="D14" s="28" t="s">
        <v>67</v>
      </c>
      <c r="E14" s="28" t="s">
        <v>68</v>
      </c>
      <c r="F14" s="25">
        <v>61215</v>
      </c>
    </row>
    <row r="15" spans="1:6" ht="15.5" outlineLevel="2" x14ac:dyDescent="0.35">
      <c r="A15" s="26" t="s">
        <v>88</v>
      </c>
      <c r="B15" s="30" t="s">
        <v>89</v>
      </c>
      <c r="C15" s="31" t="s">
        <v>90</v>
      </c>
      <c r="D15" s="28" t="s">
        <v>67</v>
      </c>
      <c r="E15" s="28" t="s">
        <v>68</v>
      </c>
      <c r="F15" s="25">
        <v>88040</v>
      </c>
    </row>
    <row r="16" spans="1:6" ht="15.5" outlineLevel="2" x14ac:dyDescent="0.35">
      <c r="A16" s="26" t="s">
        <v>64</v>
      </c>
      <c r="B16" s="27" t="s">
        <v>65</v>
      </c>
      <c r="C16" s="27" t="s">
        <v>66</v>
      </c>
      <c r="D16" s="28" t="s">
        <v>67</v>
      </c>
      <c r="E16" s="29" t="s">
        <v>68</v>
      </c>
      <c r="F16" s="25">
        <v>99100</v>
      </c>
    </row>
    <row r="17" spans="1:6" ht="15.5" outlineLevel="2" x14ac:dyDescent="0.35">
      <c r="A17" s="26" t="s">
        <v>105</v>
      </c>
      <c r="B17" s="27" t="s">
        <v>95</v>
      </c>
      <c r="C17" s="27" t="s">
        <v>106</v>
      </c>
      <c r="D17" s="28" t="s">
        <v>67</v>
      </c>
      <c r="E17" s="29" t="s">
        <v>75</v>
      </c>
      <c r="F17" s="25">
        <v>187150</v>
      </c>
    </row>
    <row r="18" spans="1:6" ht="15.5" outlineLevel="2" x14ac:dyDescent="0.35">
      <c r="A18" s="26" t="s">
        <v>113</v>
      </c>
      <c r="B18" s="27" t="s">
        <v>114</v>
      </c>
      <c r="C18" s="27" t="s">
        <v>115</v>
      </c>
      <c r="D18" s="28" t="s">
        <v>67</v>
      </c>
      <c r="E18" s="28" t="s">
        <v>87</v>
      </c>
      <c r="F18" s="25">
        <v>173838</v>
      </c>
    </row>
    <row r="19" spans="1:6" ht="15.5" outlineLevel="2" x14ac:dyDescent="0.35">
      <c r="A19" s="26" t="s">
        <v>100</v>
      </c>
      <c r="B19" s="27" t="s">
        <v>92</v>
      </c>
      <c r="C19" s="27" t="s">
        <v>99</v>
      </c>
      <c r="D19" s="28" t="s">
        <v>67</v>
      </c>
      <c r="E19" s="32" t="s">
        <v>75</v>
      </c>
      <c r="F19" s="25">
        <v>101100</v>
      </c>
    </row>
    <row r="20" spans="1:6" ht="15.5" outlineLevel="2" x14ac:dyDescent="0.35">
      <c r="A20" s="26" t="s">
        <v>103</v>
      </c>
      <c r="B20" s="27" t="s">
        <v>70</v>
      </c>
      <c r="C20" s="27" t="s">
        <v>104</v>
      </c>
      <c r="D20" s="28" t="s">
        <v>67</v>
      </c>
      <c r="E20" s="28" t="s">
        <v>75</v>
      </c>
      <c r="F20" s="25">
        <v>87600</v>
      </c>
    </row>
    <row r="21" spans="1:6" ht="15.5" outlineLevel="2" x14ac:dyDescent="0.35">
      <c r="A21" s="26" t="s">
        <v>132</v>
      </c>
      <c r="B21" s="27" t="s">
        <v>65</v>
      </c>
      <c r="C21" s="27" t="s">
        <v>133</v>
      </c>
      <c r="D21" s="28" t="s">
        <v>67</v>
      </c>
      <c r="E21" s="28" t="s">
        <v>87</v>
      </c>
      <c r="F21" s="25">
        <v>76200</v>
      </c>
    </row>
    <row r="22" spans="1:6" ht="15.5" outlineLevel="2" x14ac:dyDescent="0.35">
      <c r="A22" s="26" t="s">
        <v>107</v>
      </c>
      <c r="B22" s="27" t="s">
        <v>92</v>
      </c>
      <c r="C22" s="27" t="s">
        <v>108</v>
      </c>
      <c r="D22" s="28" t="s">
        <v>67</v>
      </c>
      <c r="E22" s="29" t="s">
        <v>75</v>
      </c>
      <c r="F22" s="25">
        <v>101300</v>
      </c>
    </row>
    <row r="23" spans="1:6" ht="15.5" outlineLevel="2" x14ac:dyDescent="0.35">
      <c r="A23" s="26" t="s">
        <v>79</v>
      </c>
      <c r="B23" s="27" t="s">
        <v>80</v>
      </c>
      <c r="C23" s="27" t="s">
        <v>74</v>
      </c>
      <c r="D23" s="28" t="s">
        <v>67</v>
      </c>
      <c r="E23" s="28" t="s">
        <v>68</v>
      </c>
      <c r="F23" s="25">
        <v>91100</v>
      </c>
    </row>
    <row r="24" spans="1:6" ht="15.5" outlineLevel="2" x14ac:dyDescent="0.35">
      <c r="A24" s="26" t="s">
        <v>116</v>
      </c>
      <c r="B24" s="27" t="s">
        <v>117</v>
      </c>
      <c r="C24" s="27" t="s">
        <v>118</v>
      </c>
      <c r="D24" s="28" t="s">
        <v>67</v>
      </c>
      <c r="E24" s="29" t="s">
        <v>87</v>
      </c>
      <c r="F24" s="25">
        <v>143203</v>
      </c>
    </row>
    <row r="25" spans="1:6" ht="15.5" outlineLevel="1" x14ac:dyDescent="0.35">
      <c r="A25" s="26"/>
      <c r="B25" s="27"/>
      <c r="C25" s="27"/>
      <c r="D25" s="44" t="s">
        <v>147</v>
      </c>
      <c r="E25" s="29"/>
      <c r="F25" s="25">
        <f>SUBTOTAL(9,F12:F24)</f>
        <v>1392387</v>
      </c>
    </row>
    <row r="26" spans="1:6" ht="15.5" outlineLevel="2" x14ac:dyDescent="0.35">
      <c r="A26" s="26" t="s">
        <v>109</v>
      </c>
      <c r="B26" s="30" t="s">
        <v>110</v>
      </c>
      <c r="C26" s="31" t="s">
        <v>111</v>
      </c>
      <c r="D26" s="28" t="s">
        <v>78</v>
      </c>
      <c r="E26" s="28" t="s">
        <v>75</v>
      </c>
      <c r="F26" s="25">
        <v>115000</v>
      </c>
    </row>
    <row r="27" spans="1:6" ht="15.5" outlineLevel="2" x14ac:dyDescent="0.35">
      <c r="A27" s="26" t="s">
        <v>76</v>
      </c>
      <c r="B27" s="30" t="s">
        <v>77</v>
      </c>
      <c r="C27" s="31" t="s">
        <v>74</v>
      </c>
      <c r="D27" s="28" t="s">
        <v>78</v>
      </c>
      <c r="E27" s="32" t="s">
        <v>68</v>
      </c>
      <c r="F27" s="25">
        <v>129000</v>
      </c>
    </row>
    <row r="28" spans="1:6" ht="15.5" outlineLevel="2" x14ac:dyDescent="0.35">
      <c r="A28" s="26" t="s">
        <v>135</v>
      </c>
      <c r="B28" s="30" t="s">
        <v>136</v>
      </c>
      <c r="C28" s="31" t="s">
        <v>137</v>
      </c>
      <c r="D28" s="28" t="s">
        <v>78</v>
      </c>
      <c r="E28" s="32" t="s">
        <v>84</v>
      </c>
      <c r="F28" s="25">
        <v>95640</v>
      </c>
    </row>
    <row r="29" spans="1:6" ht="15.5" outlineLevel="2" x14ac:dyDescent="0.35">
      <c r="A29" s="26" t="s">
        <v>112</v>
      </c>
      <c r="B29" s="27" t="s">
        <v>86</v>
      </c>
      <c r="C29" s="27" t="s">
        <v>111</v>
      </c>
      <c r="D29" s="28" t="s">
        <v>78</v>
      </c>
      <c r="E29" s="28" t="s">
        <v>75</v>
      </c>
      <c r="F29" s="25">
        <v>111619</v>
      </c>
    </row>
    <row r="30" spans="1:6" ht="15.5" outlineLevel="2" x14ac:dyDescent="0.35">
      <c r="A30" s="26" t="s">
        <v>121</v>
      </c>
      <c r="B30" s="27" t="s">
        <v>122</v>
      </c>
      <c r="C30" s="27" t="s">
        <v>123</v>
      </c>
      <c r="D30" s="28" t="s">
        <v>78</v>
      </c>
      <c r="E30" s="28" t="s">
        <v>87</v>
      </c>
      <c r="F30" s="25">
        <v>96613</v>
      </c>
    </row>
    <row r="31" spans="1:6" ht="15.5" outlineLevel="2" x14ac:dyDescent="0.35">
      <c r="A31" s="26" t="s">
        <v>101</v>
      </c>
      <c r="B31" s="27" t="s">
        <v>80</v>
      </c>
      <c r="C31" s="27" t="s">
        <v>102</v>
      </c>
      <c r="D31" s="28" t="s">
        <v>78</v>
      </c>
      <c r="E31" s="28" t="s">
        <v>75</v>
      </c>
      <c r="F31" s="25">
        <v>56795</v>
      </c>
    </row>
    <row r="32" spans="1:6" ht="15.5" outlineLevel="2" x14ac:dyDescent="0.35">
      <c r="A32" s="26" t="s">
        <v>138</v>
      </c>
      <c r="B32" s="27" t="s">
        <v>139</v>
      </c>
      <c r="C32" s="27" t="s">
        <v>140</v>
      </c>
      <c r="D32" s="28" t="s">
        <v>78</v>
      </c>
      <c r="E32" s="32" t="s">
        <v>84</v>
      </c>
      <c r="F32" s="25">
        <v>76200</v>
      </c>
    </row>
    <row r="33" spans="1:6" ht="15.5" outlineLevel="1" x14ac:dyDescent="0.35">
      <c r="A33" s="26"/>
      <c r="B33" s="27"/>
      <c r="C33" s="27"/>
      <c r="D33" s="44" t="s">
        <v>148</v>
      </c>
      <c r="E33" s="32"/>
      <c r="F33" s="25">
        <f>SUBTOTAL(9,F26:F32)</f>
        <v>680867</v>
      </c>
    </row>
    <row r="34" spans="1:6" ht="15.5" x14ac:dyDescent="0.35">
      <c r="A34" s="26"/>
      <c r="B34" s="27"/>
      <c r="C34" s="27"/>
      <c r="D34" s="44" t="s">
        <v>149</v>
      </c>
      <c r="E34" s="32"/>
      <c r="F34" s="25">
        <f>SUBTOTAL(9,F2:F32)</f>
        <v>3149297</v>
      </c>
    </row>
    <row r="35" spans="1:6" x14ac:dyDescent="0.25">
      <c r="B35" s="10"/>
    </row>
    <row r="36" spans="1:6" x14ac:dyDescent="0.25">
      <c r="B36" s="10"/>
    </row>
    <row r="37" spans="1:6" x14ac:dyDescent="0.25">
      <c r="B37" s="10"/>
    </row>
    <row r="38" spans="1:6" x14ac:dyDescent="0.25">
      <c r="B38" s="10"/>
    </row>
    <row r="39" spans="1:6" x14ac:dyDescent="0.25">
      <c r="B39" s="10"/>
    </row>
    <row r="40" spans="1:6" x14ac:dyDescent="0.25">
      <c r="B40" s="10"/>
    </row>
    <row r="41" spans="1:6" x14ac:dyDescent="0.25">
      <c r="B41" s="10"/>
    </row>
    <row r="42" spans="1:6" x14ac:dyDescent="0.25">
      <c r="B42" s="10"/>
    </row>
    <row r="43" spans="1:6" x14ac:dyDescent="0.25">
      <c r="B43" s="10"/>
    </row>
    <row r="44" spans="1:6" x14ac:dyDescent="0.25">
      <c r="B44" s="10"/>
    </row>
    <row r="45" spans="1:6" x14ac:dyDescent="0.25">
      <c r="B45" s="10"/>
    </row>
  </sheetData>
  <sheetProtection sheet="1" objects="1" scenarios="1"/>
  <sortState xmlns:xlrd2="http://schemas.microsoft.com/office/spreadsheetml/2017/richdata2" ref="A2:F32">
    <sortCondition ref="D1:D32"/>
  </sortState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22"/>
  <sheetViews>
    <sheetView topLeftCell="A3" workbookViewId="0">
      <selection activeCell="A3" sqref="A3:C21"/>
    </sheetView>
  </sheetViews>
  <sheetFormatPr defaultColWidth="9.1796875" defaultRowHeight="14.5" x14ac:dyDescent="0.35"/>
  <cols>
    <col min="1" max="1" width="23.26953125" style="14" bestFit="1" customWidth="1"/>
    <col min="2" max="3" width="10.453125" style="14" bestFit="1" customWidth="1"/>
    <col min="4" max="5" width="10.26953125" style="14" bestFit="1" customWidth="1"/>
    <col min="6" max="6" width="12.7265625" style="14" customWidth="1"/>
    <col min="7" max="16384" width="9.1796875" style="14"/>
  </cols>
  <sheetData>
    <row r="3" spans="1:6" ht="15" thickBot="1" x14ac:dyDescent="0.4">
      <c r="A3" s="12" t="s">
        <v>57</v>
      </c>
      <c r="B3" s="13" t="s">
        <v>55</v>
      </c>
      <c r="C3" s="13" t="s">
        <v>56</v>
      </c>
      <c r="D3" s="13" t="s">
        <v>141</v>
      </c>
      <c r="E3" s="13" t="s">
        <v>142</v>
      </c>
      <c r="F3" s="14" t="s">
        <v>145</v>
      </c>
    </row>
    <row r="4" spans="1:6" ht="15" thickTop="1" x14ac:dyDescent="0.35">
      <c r="A4" s="15" t="s">
        <v>37</v>
      </c>
      <c r="B4" s="16">
        <v>376.5</v>
      </c>
      <c r="C4" s="16">
        <f>B4*0.9</f>
        <v>338.85</v>
      </c>
      <c r="D4" s="14">
        <f>C4*1.25</f>
        <v>423.5625</v>
      </c>
      <c r="E4" s="14">
        <f>B4*0.75</f>
        <v>282.375</v>
      </c>
    </row>
    <row r="5" spans="1:6" x14ac:dyDescent="0.35">
      <c r="A5" s="17" t="s">
        <v>38</v>
      </c>
      <c r="B5" s="16">
        <v>175.4</v>
      </c>
      <c r="C5" s="16">
        <f t="shared" ref="C5:C21" si="0">B5*0.9</f>
        <v>157.86000000000001</v>
      </c>
      <c r="D5" s="14">
        <f t="shared" ref="D5:D21" si="1">C5*1.25</f>
        <v>197.32500000000002</v>
      </c>
      <c r="E5" s="14">
        <f t="shared" ref="E5:E21" si="2">B5*0.75</f>
        <v>131.55000000000001</v>
      </c>
    </row>
    <row r="6" spans="1:6" x14ac:dyDescent="0.35">
      <c r="A6" s="17" t="s">
        <v>39</v>
      </c>
      <c r="B6" s="16">
        <v>1595.09</v>
      </c>
      <c r="C6" s="16">
        <f t="shared" si="0"/>
        <v>1435.5809999999999</v>
      </c>
      <c r="D6" s="14">
        <f t="shared" si="1"/>
        <v>1794.4762499999999</v>
      </c>
      <c r="E6" s="14">
        <f t="shared" si="2"/>
        <v>1196.3174999999999</v>
      </c>
    </row>
    <row r="7" spans="1:6" x14ac:dyDescent="0.35">
      <c r="A7" s="17" t="s">
        <v>40</v>
      </c>
      <c r="B7" s="16">
        <v>119</v>
      </c>
      <c r="C7" s="16">
        <f t="shared" si="0"/>
        <v>107.10000000000001</v>
      </c>
      <c r="D7" s="14">
        <f t="shared" si="1"/>
        <v>133.875</v>
      </c>
      <c r="E7" s="14">
        <f t="shared" si="2"/>
        <v>89.25</v>
      </c>
    </row>
    <row r="8" spans="1:6" x14ac:dyDescent="0.35">
      <c r="A8" s="17" t="s">
        <v>41</v>
      </c>
      <c r="B8" s="16">
        <v>134.30000000000001</v>
      </c>
      <c r="C8" s="16">
        <f t="shared" si="0"/>
        <v>120.87000000000002</v>
      </c>
      <c r="D8" s="14">
        <f t="shared" si="1"/>
        <v>151.08750000000003</v>
      </c>
      <c r="E8" s="14">
        <f t="shared" si="2"/>
        <v>100.72500000000001</v>
      </c>
    </row>
    <row r="9" spans="1:6" x14ac:dyDescent="0.35">
      <c r="A9" s="17" t="s">
        <v>42</v>
      </c>
      <c r="B9" s="16">
        <v>321.64999999999998</v>
      </c>
      <c r="C9" s="16">
        <f t="shared" si="0"/>
        <v>289.48500000000001</v>
      </c>
      <c r="D9" s="14">
        <f t="shared" si="1"/>
        <v>361.85625000000005</v>
      </c>
      <c r="E9" s="14">
        <f t="shared" si="2"/>
        <v>241.23749999999998</v>
      </c>
    </row>
    <row r="10" spans="1:6" x14ac:dyDescent="0.35">
      <c r="A10" s="17" t="s">
        <v>43</v>
      </c>
      <c r="B10" s="16">
        <v>1188.25</v>
      </c>
      <c r="C10" s="16">
        <f t="shared" si="0"/>
        <v>1069.425</v>
      </c>
      <c r="D10" s="14">
        <f t="shared" si="1"/>
        <v>1336.78125</v>
      </c>
      <c r="E10" s="14">
        <f t="shared" si="2"/>
        <v>891.1875</v>
      </c>
    </row>
    <row r="11" spans="1:6" x14ac:dyDescent="0.35">
      <c r="A11" s="17" t="s">
        <v>44</v>
      </c>
      <c r="B11" s="16">
        <v>335.9</v>
      </c>
      <c r="C11" s="16">
        <f t="shared" si="0"/>
        <v>302.31</v>
      </c>
      <c r="D11" s="14">
        <f t="shared" si="1"/>
        <v>377.88749999999999</v>
      </c>
      <c r="E11" s="14">
        <f t="shared" si="2"/>
        <v>251.92499999999998</v>
      </c>
    </row>
    <row r="12" spans="1:6" x14ac:dyDescent="0.35">
      <c r="A12" s="17" t="s">
        <v>45</v>
      </c>
      <c r="B12" s="16">
        <v>426.55</v>
      </c>
      <c r="C12" s="16">
        <f t="shared" si="0"/>
        <v>383.89500000000004</v>
      </c>
      <c r="D12" s="14">
        <f t="shared" si="1"/>
        <v>479.86875000000003</v>
      </c>
      <c r="E12" s="14">
        <f t="shared" si="2"/>
        <v>319.91250000000002</v>
      </c>
    </row>
    <row r="13" spans="1:6" x14ac:dyDescent="0.35">
      <c r="A13" s="17" t="s">
        <v>46</v>
      </c>
      <c r="B13" s="16">
        <v>709.05</v>
      </c>
      <c r="C13" s="16">
        <f t="shared" si="0"/>
        <v>638.14499999999998</v>
      </c>
      <c r="D13" s="14">
        <f t="shared" si="1"/>
        <v>797.68124999999998</v>
      </c>
      <c r="E13" s="14">
        <f t="shared" si="2"/>
        <v>531.78749999999991</v>
      </c>
    </row>
    <row r="14" spans="1:6" x14ac:dyDescent="0.35">
      <c r="A14" s="17" t="s">
        <v>47</v>
      </c>
      <c r="B14" s="16">
        <v>1422.13</v>
      </c>
      <c r="C14" s="16">
        <f t="shared" si="0"/>
        <v>1279.9170000000001</v>
      </c>
      <c r="D14" s="14">
        <f t="shared" si="1"/>
        <v>1599.8962500000002</v>
      </c>
      <c r="E14" s="14">
        <f t="shared" si="2"/>
        <v>1066.5975000000001</v>
      </c>
    </row>
    <row r="15" spans="1:6" x14ac:dyDescent="0.35">
      <c r="A15" s="17" t="s">
        <v>48</v>
      </c>
      <c r="B15" s="16">
        <v>579.02</v>
      </c>
      <c r="C15" s="16">
        <f t="shared" si="0"/>
        <v>521.11800000000005</v>
      </c>
      <c r="D15" s="14">
        <f t="shared" si="1"/>
        <v>651.39750000000004</v>
      </c>
      <c r="E15" s="14">
        <f t="shared" si="2"/>
        <v>434.26499999999999</v>
      </c>
    </row>
    <row r="16" spans="1:6" x14ac:dyDescent="0.35">
      <c r="A16" s="17" t="s">
        <v>49</v>
      </c>
      <c r="B16" s="16">
        <v>639.86</v>
      </c>
      <c r="C16" s="16">
        <f t="shared" si="0"/>
        <v>575.87400000000002</v>
      </c>
      <c r="D16" s="14">
        <f t="shared" si="1"/>
        <v>719.84249999999997</v>
      </c>
      <c r="E16" s="14">
        <f t="shared" si="2"/>
        <v>479.89499999999998</v>
      </c>
    </row>
    <row r="17" spans="1:5" x14ac:dyDescent="0.35">
      <c r="A17" s="17" t="s">
        <v>50</v>
      </c>
      <c r="B17" s="16">
        <v>1164.9000000000001</v>
      </c>
      <c r="C17" s="16">
        <f t="shared" si="0"/>
        <v>1048.4100000000001</v>
      </c>
      <c r="D17" s="14">
        <f t="shared" si="1"/>
        <v>1310.5125</v>
      </c>
      <c r="E17" s="14">
        <f t="shared" si="2"/>
        <v>873.67500000000007</v>
      </c>
    </row>
    <row r="18" spans="1:5" x14ac:dyDescent="0.35">
      <c r="A18" s="17" t="s">
        <v>51</v>
      </c>
      <c r="B18" s="16">
        <v>1361.4</v>
      </c>
      <c r="C18" s="16">
        <f t="shared" si="0"/>
        <v>1225.2600000000002</v>
      </c>
      <c r="D18" s="14">
        <f t="shared" si="1"/>
        <v>1531.5750000000003</v>
      </c>
      <c r="E18" s="14">
        <f t="shared" si="2"/>
        <v>1021.0500000000001</v>
      </c>
    </row>
    <row r="19" spans="1:5" x14ac:dyDescent="0.35">
      <c r="A19" s="17" t="s">
        <v>52</v>
      </c>
      <c r="B19" s="16">
        <v>1949.22</v>
      </c>
      <c r="C19" s="16">
        <f t="shared" si="0"/>
        <v>1754.298</v>
      </c>
      <c r="D19" s="14">
        <f t="shared" si="1"/>
        <v>2192.8724999999999</v>
      </c>
      <c r="E19" s="14">
        <f t="shared" si="2"/>
        <v>1461.915</v>
      </c>
    </row>
    <row r="20" spans="1:5" x14ac:dyDescent="0.35">
      <c r="A20" s="17" t="s">
        <v>53</v>
      </c>
      <c r="B20" s="16">
        <v>2159.2399999999998</v>
      </c>
      <c r="C20" s="16">
        <f t="shared" si="0"/>
        <v>1943.3159999999998</v>
      </c>
      <c r="D20" s="14">
        <f t="shared" si="1"/>
        <v>2429.1449999999995</v>
      </c>
      <c r="E20" s="14">
        <f t="shared" si="2"/>
        <v>1619.4299999999998</v>
      </c>
    </row>
    <row r="21" spans="1:5" x14ac:dyDescent="0.35">
      <c r="A21" s="18" t="s">
        <v>54</v>
      </c>
      <c r="B21" s="19">
        <v>148</v>
      </c>
      <c r="C21" s="16">
        <f t="shared" si="0"/>
        <v>133.20000000000002</v>
      </c>
      <c r="D21" s="14">
        <f t="shared" si="1"/>
        <v>166.50000000000003</v>
      </c>
      <c r="E21" s="14">
        <f t="shared" si="2"/>
        <v>111</v>
      </c>
    </row>
    <row r="22" spans="1:5" x14ac:dyDescent="0.35">
      <c r="A22" s="20"/>
      <c r="B22" s="21"/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E91953B8-BC14-49C2-B3AC-A2520E903B1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'Sheet 3'!B4:E4</xm:f>
              <xm:sqref>F4</xm:sqref>
            </x14:sparkline>
            <x14:sparkline>
              <xm:f>'Sheet 3'!B6:E6</xm:f>
              <xm:sqref>F6</xm:sqref>
            </x14:sparkline>
            <x14:sparkline>
              <xm:f>'Sheet 3'!B7:E7</xm:f>
              <xm:sqref>F7</xm:sqref>
            </x14:sparkline>
            <x14:sparkline>
              <xm:f>'Sheet 3'!B8:E8</xm:f>
              <xm:sqref>F8</xm:sqref>
            </x14:sparkline>
            <x14:sparkline>
              <xm:f>'Sheet 3'!B9:E9</xm:f>
              <xm:sqref>F9</xm:sqref>
            </x14:sparkline>
            <x14:sparkline>
              <xm:f>'Sheet 3'!B10:E10</xm:f>
              <xm:sqref>F10</xm:sqref>
            </x14:sparkline>
            <x14:sparkline>
              <xm:f>'Sheet 3'!B11:E11</xm:f>
              <xm:sqref>F11</xm:sqref>
            </x14:sparkline>
            <x14:sparkline>
              <xm:f>'Sheet 3'!B12:E12</xm:f>
              <xm:sqref>F12</xm:sqref>
            </x14:sparkline>
            <x14:sparkline>
              <xm:f>'Sheet 3'!B13:E13</xm:f>
              <xm:sqref>F13</xm:sqref>
            </x14:sparkline>
            <x14:sparkline>
              <xm:f>'Sheet 3'!B14:E14</xm:f>
              <xm:sqref>F14</xm:sqref>
            </x14:sparkline>
            <x14:sparkline>
              <xm:f>'Sheet 3'!B15:E15</xm:f>
              <xm:sqref>F15</xm:sqref>
            </x14:sparkline>
            <x14:sparkline>
              <xm:f>'Sheet 3'!B16:E16</xm:f>
              <xm:sqref>F16</xm:sqref>
            </x14:sparkline>
            <x14:sparkline>
              <xm:f>'Sheet 3'!B17:E17</xm:f>
              <xm:sqref>F17</xm:sqref>
            </x14:sparkline>
            <x14:sparkline>
              <xm:f>'Sheet 3'!B18:E18</xm:f>
              <xm:sqref>F18</xm:sqref>
            </x14:sparkline>
            <x14:sparkline>
              <xm:f>'Sheet 3'!B19:E19</xm:f>
              <xm:sqref>F19</xm:sqref>
            </x14:sparkline>
            <x14:sparkline>
              <xm:f>'Sheet 3'!B20:E20</xm:f>
              <xm:sqref>F20</xm:sqref>
            </x14:sparkline>
            <x14:sparkline>
              <xm:f>'Sheet 3'!B21:E21</xm:f>
              <xm:sqref>F21</xm:sqref>
            </x14:sparkline>
            <x14:sparkline>
              <xm:f>'Sheet 3'!B5:E5</xm:f>
              <xm:sqref>F5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TRICH_LOC</vt:lpstr>
      <vt:lpstr>Sheet2</vt:lpstr>
      <vt:lpstr>Sheet 3</vt:lpstr>
      <vt:lpstr>SheetChartMoi</vt:lpstr>
      <vt:lpstr>BANG_DO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user09</dc:creator>
  <cp:lastModifiedBy>Keios Starqua</cp:lastModifiedBy>
  <dcterms:created xsi:type="dcterms:W3CDTF">2018-10-15T14:44:44Z</dcterms:created>
  <dcterms:modified xsi:type="dcterms:W3CDTF">2021-08-22T07:28:17Z</dcterms:modified>
</cp:coreProperties>
</file>