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cf9fb8f937025db/Documents/BVU/from Tuan Den/"/>
    </mc:Choice>
  </mc:AlternateContent>
  <xr:revisionPtr revIDLastSave="18" documentId="13_ncr:1_{BAC44873-DF73-4E03-B40B-65C99435EF95}" xr6:coauthVersionLast="47" xr6:coauthVersionMax="47" xr10:uidLastSave="{67A0D100-53F2-4A52-B4B3-9879481CF9C7}"/>
  <bookViews>
    <workbookView xWindow="-110" yWindow="-110" windowWidth="19420" windowHeight="10300" activeTab="1" xr2:uid="{00000000-000D-0000-FFFF-FFFF00000000}"/>
  </bookViews>
  <sheets>
    <sheet name="Staffs" sheetId="7" r:id="rId1"/>
    <sheet name="Annual Sales" sheetId="1" r:id="rId2"/>
    <sheet name="Filter" sheetId="9" r:id="rId3"/>
    <sheet name="Chart" sheetId="8" r:id="rId4"/>
  </sheets>
  <definedNames>
    <definedName name="_xlnm.Print_Area" localSheetId="1">'Annual Sales'!$A$1:$G$15</definedName>
    <definedName name="Quarter1">Table1[Q1]</definedName>
    <definedName name="Quarter2">Table1[Q2]</definedName>
    <definedName name="Quarter3">Table1[Q3]</definedName>
    <definedName name="Quarter4">Table1[Q4]</definedName>
    <definedName name="Total">Table1[Total]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C19" i="1"/>
  <c r="D18" i="1"/>
  <c r="E18" i="1"/>
  <c r="F18" i="1"/>
  <c r="D17" i="1"/>
  <c r="E17" i="1"/>
  <c r="F17" i="1"/>
  <c r="D16" i="1"/>
  <c r="E16" i="1"/>
  <c r="F16" i="1"/>
  <c r="C18" i="1"/>
  <c r="C17" i="1"/>
  <c r="C16" i="1"/>
  <c r="B6" i="1"/>
  <c r="B7" i="1"/>
  <c r="B8" i="1"/>
  <c r="B9" i="1"/>
  <c r="B10" i="1"/>
  <c r="B11" i="1"/>
  <c r="B12" i="1"/>
  <c r="B13" i="1"/>
  <c r="B14" i="1"/>
  <c r="B15" i="1"/>
  <c r="G7" i="1"/>
  <c r="G8" i="1"/>
  <c r="G9" i="1"/>
  <c r="G10" i="1"/>
  <c r="G11" i="1"/>
  <c r="G12" i="1"/>
  <c r="G13" i="1"/>
  <c r="G14" i="1"/>
  <c r="G15" i="1"/>
  <c r="G6" i="1"/>
  <c r="G19" i="1" l="1"/>
  <c r="G18" i="1"/>
  <c r="G17" i="1"/>
  <c r="G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GMX</author>
  </authors>
  <commentList>
    <comment ref="D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GMX:</t>
        </r>
        <r>
          <rPr>
            <sz val="9"/>
            <color indexed="81"/>
            <rFont val="Tahoma"/>
            <family val="2"/>
          </rPr>
          <t xml:space="preserve">
Great Quarter.</t>
        </r>
      </text>
    </comment>
    <comment ref="G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GMX:</t>
        </r>
        <r>
          <rPr>
            <sz val="9"/>
            <color indexed="81"/>
            <rFont val="Tahoma"/>
            <family val="2"/>
          </rPr>
          <t xml:space="preserve">
Trouble.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GMX</author>
  </authors>
  <commentList>
    <comment ref="D3" authorId="0" shapeId="0" xr:uid="{7FA29B00-0CAE-4FB1-9980-B29D42867E21}">
      <text>
        <r>
          <rPr>
            <b/>
            <sz val="9"/>
            <color indexed="81"/>
            <rFont val="Tahoma"/>
            <family val="2"/>
          </rPr>
          <t>GMX:</t>
        </r>
        <r>
          <rPr>
            <sz val="9"/>
            <color indexed="81"/>
            <rFont val="Tahoma"/>
            <family val="2"/>
          </rPr>
          <t xml:space="preserve">
Great Quarter.</t>
        </r>
      </text>
    </comment>
  </commentList>
</comments>
</file>

<file path=xl/sharedStrings.xml><?xml version="1.0" encoding="utf-8"?>
<sst xmlns="http://schemas.openxmlformats.org/spreadsheetml/2006/main" count="64" uniqueCount="37">
  <si>
    <t>Total</t>
  </si>
  <si>
    <t>1111 East Main Street, Gainesville, FL 32605</t>
  </si>
  <si>
    <t>TEL: 555-485-6252 FAX: 555-485-6556</t>
  </si>
  <si>
    <t>FusionTomo Inc.</t>
  </si>
  <si>
    <t>Q1</t>
  </si>
  <si>
    <t>Q2</t>
  </si>
  <si>
    <t>Q3</t>
  </si>
  <si>
    <t>Q4</t>
  </si>
  <si>
    <t>Software Sales</t>
  </si>
  <si>
    <t>Staff Name</t>
  </si>
  <si>
    <t>Staff Code</t>
  </si>
  <si>
    <t>Sale1001</t>
  </si>
  <si>
    <t>Sale1002</t>
  </si>
  <si>
    <t>Sale1003</t>
  </si>
  <si>
    <t>Sale1004</t>
  </si>
  <si>
    <t>Sale1005</t>
  </si>
  <si>
    <t>Sale1006</t>
  </si>
  <si>
    <t>Sale1007</t>
  </si>
  <si>
    <t>Sale1008</t>
  </si>
  <si>
    <t>Sale1009</t>
  </si>
  <si>
    <t>Sale1010</t>
  </si>
  <si>
    <t>Max</t>
  </si>
  <si>
    <t>Min</t>
  </si>
  <si>
    <t>Countif</t>
  </si>
  <si>
    <t>See chart</t>
  </si>
  <si>
    <t>Sales Reports</t>
  </si>
  <si>
    <t>Staff code</t>
  </si>
  <si>
    <t>Adrian Parmalee</t>
  </si>
  <si>
    <t>Elroy Carter</t>
  </si>
  <si>
    <t>Emil Emilsson</t>
  </si>
  <si>
    <t>Emerson Finch</t>
  </si>
  <si>
    <t>Hubie Huber</t>
  </si>
  <si>
    <t>Liliana Umberton</t>
  </si>
  <si>
    <t>Mandrake Wilson</t>
  </si>
  <si>
    <t>Oscar Miller</t>
  </si>
  <si>
    <t>Patricia Marconi</t>
  </si>
  <si>
    <t>Víctor French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</si>
</sst>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0\ &quot;$&quot;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43" fontId="2" fillId="0" borderId="0" xfId="1" applyFont="1"/>
    <xf numFmtId="164" fontId="0" fillId="0" borderId="0" xfId="1" applyNumberFormat="1" applyFont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2" fillId="0" borderId="1" xfId="0" applyNumberFormat="1" applyFont="1" applyFill="1" applyBorder="1" applyAlignment="1">
      <alignment horizontal="left"/>
    </xf>
    <xf numFmtId="164" fontId="0" fillId="0" borderId="1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NumberFormat="1" applyFont="1" applyFill="1" applyBorder="1" applyAlignment="1">
      <alignment horizontal="left"/>
    </xf>
    <xf numFmtId="43" fontId="2" fillId="0" borderId="12" xfId="1" applyFont="1" applyFill="1" applyBorder="1" applyAlignment="1">
      <alignment horizontal="center"/>
    </xf>
    <xf numFmtId="43" fontId="2" fillId="0" borderId="13" xfId="1" applyFont="1" applyFill="1" applyBorder="1" applyAlignment="1">
      <alignment horizontal="center"/>
    </xf>
    <xf numFmtId="43" fontId="2" fillId="0" borderId="14" xfId="1" applyFont="1" applyFill="1" applyBorder="1" applyAlignment="1">
      <alignment horizontal="center"/>
    </xf>
    <xf numFmtId="0" fontId="2" fillId="0" borderId="15" xfId="0" applyNumberFormat="1" applyFont="1" applyFill="1" applyBorder="1" applyAlignment="1">
      <alignment horizontal="left"/>
    </xf>
    <xf numFmtId="0" fontId="2" fillId="0" borderId="16" xfId="0" applyNumberFormat="1" applyFont="1" applyFill="1" applyBorder="1" applyAlignment="1">
      <alignment horizontal="left"/>
    </xf>
    <xf numFmtId="165" fontId="0" fillId="0" borderId="1" xfId="2" applyNumberFormat="1" applyFont="1" applyFill="1" applyBorder="1"/>
    <xf numFmtId="165" fontId="0" fillId="0" borderId="11" xfId="0" applyNumberFormat="1" applyFill="1" applyBorder="1"/>
    <xf numFmtId="165" fontId="0" fillId="0" borderId="16" xfId="2" applyNumberFormat="1" applyFont="1" applyFill="1" applyBorder="1"/>
    <xf numFmtId="165" fontId="0" fillId="0" borderId="17" xfId="0" applyNumberFormat="1" applyFill="1" applyBorder="1"/>
    <xf numFmtId="0" fontId="0" fillId="0" borderId="1" xfId="0" applyNumberFormat="1" applyBorder="1"/>
    <xf numFmtId="0" fontId="2" fillId="0" borderId="0" xfId="0" applyFont="1" applyAlignment="1">
      <alignment horizontal="center"/>
    </xf>
    <xf numFmtId="0" fontId="10" fillId="0" borderId="3" xfId="4" applyAlignment="1">
      <alignment horizontal="left" indent="2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0" xfId="3" applyAlignment="1">
      <alignment horizontal="center" vertical="center"/>
    </xf>
    <xf numFmtId="43" fontId="11" fillId="2" borderId="1" xfId="1" applyNumberFormat="1" applyFont="1" applyFill="1" applyBorder="1" applyAlignment="1">
      <alignment horizontal="center"/>
    </xf>
    <xf numFmtId="0" fontId="12" fillId="0" borderId="1" xfId="0" applyNumberFormat="1" applyFont="1" applyBorder="1" applyAlignment="1">
      <alignment horizontal="left"/>
    </xf>
    <xf numFmtId="165" fontId="13" fillId="0" borderId="1" xfId="2" applyNumberFormat="1" applyFont="1" applyBorder="1"/>
    <xf numFmtId="165" fontId="13" fillId="0" borderId="1" xfId="0" applyNumberFormat="1" applyFont="1" applyBorder="1"/>
    <xf numFmtId="0" fontId="14" fillId="0" borderId="0" xfId="5" applyAlignment="1">
      <alignment horizontal="center"/>
    </xf>
  </cellXfs>
  <cellStyles count="6">
    <cellStyle name="Comma" xfId="1" builtinId="3"/>
    <cellStyle name="Currency" xfId="2" builtinId="4"/>
    <cellStyle name="Hyperlink" xfId="5" builtinId="8"/>
    <cellStyle name="Normal" xfId="0" builtinId="0"/>
    <cellStyle name="Title" xfId="3" builtinId="15"/>
    <cellStyle name="Total" xfId="4" builtinId="25"/>
  </cellStyles>
  <dxfs count="12">
    <dxf>
      <numFmt numFmtId="165" formatCode="#,##0.00\ &quot;$&quot;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$&quot;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$&quot;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$&quot;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$&quot;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'Annual Sales'!$C$5</c:f>
              <c:strCache>
                <c:ptCount val="1"/>
                <c:pt idx="0">
                  <c:v> Q1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'Annual Sales'!$B$6:$B$14</c:f>
              <c:strCache>
                <c:ptCount val="4"/>
                <c:pt idx="0">
                  <c:v>Emerson Finch</c:v>
                </c:pt>
                <c:pt idx="1">
                  <c:v>Emil Emilsson</c:v>
                </c:pt>
                <c:pt idx="2">
                  <c:v>Mandrake Wilson</c:v>
                </c:pt>
                <c:pt idx="3">
                  <c:v>Hubie Huber</c:v>
                </c:pt>
              </c:strCache>
            </c:strRef>
          </c:cat>
          <c:val>
            <c:numRef>
              <c:f>'Annual Sales'!$C$6:$C$15</c:f>
              <c:numCache>
                <c:formatCode>#,##0.00\ "$"</c:formatCode>
                <c:ptCount val="4"/>
                <c:pt idx="0">
                  <c:v>5550</c:v>
                </c:pt>
                <c:pt idx="1">
                  <c:v>9890</c:v>
                </c:pt>
                <c:pt idx="2">
                  <c:v>5650</c:v>
                </c:pt>
                <c:pt idx="3">
                  <c:v>9780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A-4DEA-AF1B-A76E238DAE75}"/>
            </c:ext>
          </c:extLst>
        </c:ser>
        <c:ser>
          <c:idx val="1"/>
          <c:order val="1"/>
          <c:tx>
            <c:strRef>
              <c:f>'Annual Sales'!$D$5</c:f>
              <c:strCache>
                <c:ptCount val="1"/>
                <c:pt idx="0">
                  <c:v> Q2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'Annual Sales'!$B$6:$B$14</c:f>
              <c:strCache>
                <c:ptCount val="4"/>
                <c:pt idx="0">
                  <c:v>Emerson Finch</c:v>
                </c:pt>
                <c:pt idx="1">
                  <c:v>Emil Emilsson</c:v>
                </c:pt>
                <c:pt idx="2">
                  <c:v>Mandrake Wilson</c:v>
                </c:pt>
                <c:pt idx="3">
                  <c:v>Hubie Huber</c:v>
                </c:pt>
              </c:strCache>
            </c:strRef>
          </c:cat>
          <c:val>
            <c:numRef>
              <c:f>'Annual Sales'!$D$6:$D$15</c:f>
              <c:numCache>
                <c:formatCode>#,##0.00\ "$"</c:formatCode>
                <c:ptCount val="4"/>
                <c:pt idx="0">
                  <c:v>8999</c:v>
                </c:pt>
                <c:pt idx="1">
                  <c:v>12000</c:v>
                </c:pt>
                <c:pt idx="2">
                  <c:v>5550</c:v>
                </c:pt>
                <c:pt idx="3">
                  <c:v>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A-4DEA-AF1B-A76E238DAE75}"/>
            </c:ext>
          </c:extLst>
        </c:ser>
        <c:ser>
          <c:idx val="2"/>
          <c:order val="2"/>
          <c:tx>
            <c:strRef>
              <c:f>'Annual Sales'!$E$5</c:f>
              <c:strCache>
                <c:ptCount val="1"/>
                <c:pt idx="0">
                  <c:v> Q3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'Annual Sales'!$B$6:$B$14</c:f>
              <c:strCache>
                <c:ptCount val="4"/>
                <c:pt idx="0">
                  <c:v>Emerson Finch</c:v>
                </c:pt>
                <c:pt idx="1">
                  <c:v>Emil Emilsson</c:v>
                </c:pt>
                <c:pt idx="2">
                  <c:v>Mandrake Wilson</c:v>
                </c:pt>
                <c:pt idx="3">
                  <c:v>Hubie Huber</c:v>
                </c:pt>
              </c:strCache>
            </c:strRef>
          </c:cat>
          <c:val>
            <c:numRef>
              <c:f>'Annual Sales'!$E$6:$E$15</c:f>
              <c:numCache>
                <c:formatCode>#,##0.00\ "$"</c:formatCode>
                <c:ptCount val="4"/>
                <c:pt idx="0">
                  <c:v>6850</c:v>
                </c:pt>
                <c:pt idx="1">
                  <c:v>6520</c:v>
                </c:pt>
                <c:pt idx="2">
                  <c:v>9890</c:v>
                </c:pt>
                <c:pt idx="3">
                  <c:v>5650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A-4DEA-AF1B-A76E238DAE75}"/>
            </c:ext>
          </c:extLst>
        </c:ser>
        <c:ser>
          <c:idx val="3"/>
          <c:order val="3"/>
          <c:tx>
            <c:strRef>
              <c:f>'Annual Sales'!$F$5</c:f>
              <c:strCache>
                <c:ptCount val="1"/>
                <c:pt idx="0">
                  <c:v> Q4 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'Annual Sales'!$B$6:$B$14</c:f>
              <c:strCache>
                <c:ptCount val="4"/>
                <c:pt idx="0">
                  <c:v>Emerson Finch</c:v>
                </c:pt>
                <c:pt idx="1">
                  <c:v>Emil Emilsson</c:v>
                </c:pt>
                <c:pt idx="2">
                  <c:v>Mandrake Wilson</c:v>
                </c:pt>
                <c:pt idx="3">
                  <c:v>Hubie Huber</c:v>
                </c:pt>
              </c:strCache>
            </c:strRef>
          </c:cat>
          <c:val>
            <c:numRef>
              <c:f>'Annual Sales'!$F$6:$F$15</c:f>
              <c:numCache>
                <c:formatCode>#,##0.00\ "$"</c:formatCode>
                <c:ptCount val="4"/>
                <c:pt idx="0">
                  <c:v>7895</c:v>
                </c:pt>
                <c:pt idx="1">
                  <c:v>5478</c:v>
                </c:pt>
                <c:pt idx="2">
                  <c:v>9770</c:v>
                </c:pt>
                <c:pt idx="3">
                  <c:v>9540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6A-4DEA-AF1B-A76E238D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64476688"/>
        <c:axId val="564479640"/>
        <c:axId val="0"/>
      </c:bar3DChart>
      <c:catAx>
        <c:axId val="5644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79640"/>
        <c:crosses val="autoZero"/>
        <c:auto val="1"/>
        <c:lblAlgn val="ctr"/>
        <c:lblOffset val="100"/>
        <c:noMultiLvlLbl val="0"/>
      </c:catAx>
      <c:valAx>
        <c:axId val="5644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$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7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157162</xdr:rowOff>
    </xdr:from>
    <xdr:to>
      <xdr:col>10</xdr:col>
      <xdr:colOff>581025</xdr:colOff>
      <xdr:row>22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EF07D9-270B-4F49-84B7-16ECAE91F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0CC1F-2CE6-4BB5-8D19-D85F6CD34070}" name="Table1" displayName="Table1" ref="A5:G15" totalsRowShown="0" headerRowDxfId="11" dataDxfId="9" headerRowBorderDxfId="10" tableBorderDxfId="8" totalsRowBorderDxfId="7" headerRowCellStyle="Comma" dataCellStyle="Currency">
  <autoFilter ref="A5:G15" xr:uid="{6F40CC1F-2CE6-4BB5-8D19-D85F6CD34070}">
    <filterColumn colId="2">
      <customFilters>
        <customFilter operator="greaterThan" val="5000"/>
      </customFilters>
    </filterColumn>
    <filterColumn colId="3">
      <customFilters>
        <customFilter operator="greaterThan" val="5000"/>
      </customFilters>
    </filterColumn>
  </autoFilter>
  <tableColumns count="7">
    <tableColumn id="1" xr3:uid="{D6F8F483-2C06-4BD4-9C39-30FB1A2DF4E4}" name="Staff Code" dataDxfId="6"/>
    <tableColumn id="2" xr3:uid="{81151CC0-44E5-4B3A-9887-51DF2B45D8C8}" name="Staff Name" dataDxfId="5">
      <calculatedColumnFormula>VLOOKUP(Table1[[#This Row],[Staff Code]], Staffs!$A$1:$B$11, 2,FALSE)</calculatedColumnFormula>
    </tableColumn>
    <tableColumn id="3" xr3:uid="{98783757-34E9-4F9E-9252-811EAE70AF2F}" name="Q1" dataDxfId="4" dataCellStyle="Currency"/>
    <tableColumn id="4" xr3:uid="{72EDD0E4-1726-4F8F-9E43-1964D6B4F839}" name="Q2" dataDxfId="3" dataCellStyle="Currency"/>
    <tableColumn id="5" xr3:uid="{142C417A-5FBB-4314-909C-32480279F60F}" name="Q3" dataDxfId="2" dataCellStyle="Currency"/>
    <tableColumn id="6" xr3:uid="{CAB4C84A-8C52-418F-9C18-580F203FF636}" name="Q4" dataDxfId="1" dataCellStyle="Currency"/>
    <tableColumn id="7" xr3:uid="{02928855-7595-448A-86D9-899A4D8501B1}" name="Total" dataDxfId="0">
      <calculatedColumnFormula>SUM(C6:F6)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8117-55FC-4023-8694-A54B068F23CB}">
  <dimension ref="A1:B12"/>
  <sheetViews>
    <sheetView workbookViewId="0">
      <selection sqref="A1:B11"/>
    </sheetView>
  </sheetViews>
  <sheetFormatPr defaultRowHeight="12.5" x14ac:dyDescent="0.25"/>
  <cols>
    <col min="1" max="1" width="20.6328125" customWidth="1"/>
    <col min="2" max="2" width="30.6328125" customWidth="1"/>
  </cols>
  <sheetData>
    <row r="1" spans="1:2" ht="13" thickTop="1" x14ac:dyDescent="0.25">
      <c r="A1" s="9" t="s">
        <v>26</v>
      </c>
      <c r="B1" s="10" t="s">
        <v>9</v>
      </c>
    </row>
    <row r="2" spans="1:2" x14ac:dyDescent="0.25">
      <c r="A2" s="11" t="s">
        <v>11</v>
      </c>
      <c r="B2" s="12" t="s">
        <v>27</v>
      </c>
    </row>
    <row r="3" spans="1:2" x14ac:dyDescent="0.25">
      <c r="A3" s="11" t="s">
        <v>12</v>
      </c>
      <c r="B3" s="12" t="s">
        <v>28</v>
      </c>
    </row>
    <row r="4" spans="1:2" x14ac:dyDescent="0.25">
      <c r="A4" s="11" t="s">
        <v>13</v>
      </c>
      <c r="B4" s="12" t="s">
        <v>29</v>
      </c>
    </row>
    <row r="5" spans="1:2" x14ac:dyDescent="0.25">
      <c r="A5" s="11" t="s">
        <v>14</v>
      </c>
      <c r="B5" s="12" t="s">
        <v>30</v>
      </c>
    </row>
    <row r="6" spans="1:2" x14ac:dyDescent="0.25">
      <c r="A6" s="11" t="s">
        <v>15</v>
      </c>
      <c r="B6" s="12" t="s">
        <v>31</v>
      </c>
    </row>
    <row r="7" spans="1:2" x14ac:dyDescent="0.25">
      <c r="A7" s="11" t="s">
        <v>16</v>
      </c>
      <c r="B7" s="12" t="s">
        <v>32</v>
      </c>
    </row>
    <row r="8" spans="1:2" x14ac:dyDescent="0.25">
      <c r="A8" s="11" t="s">
        <v>17</v>
      </c>
      <c r="B8" s="12" t="s">
        <v>33</v>
      </c>
    </row>
    <row r="9" spans="1:2" x14ac:dyDescent="0.25">
      <c r="A9" s="11" t="s">
        <v>18</v>
      </c>
      <c r="B9" s="12" t="s">
        <v>34</v>
      </c>
    </row>
    <row r="10" spans="1:2" x14ac:dyDescent="0.25">
      <c r="A10" s="11" t="s">
        <v>19</v>
      </c>
      <c r="B10" s="12" t="s">
        <v>35</v>
      </c>
    </row>
    <row r="11" spans="1:2" ht="13" thickBot="1" x14ac:dyDescent="0.3">
      <c r="A11" s="13" t="s">
        <v>20</v>
      </c>
      <c r="B11" s="14" t="s">
        <v>36</v>
      </c>
    </row>
    <row r="12" spans="1:2" ht="13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23"/>
  <sheetViews>
    <sheetView tabSelected="1" zoomScale="115" zoomScaleNormal="115" workbookViewId="0">
      <selection activeCell="A21" sqref="A21:G21"/>
    </sheetView>
  </sheetViews>
  <sheetFormatPr defaultColWidth="9.1796875" defaultRowHeight="13" x14ac:dyDescent="0.3"/>
  <cols>
    <col min="1" max="1" width="13.1796875" customWidth="1"/>
    <col min="2" max="2" width="17.54296875" style="1" customWidth="1"/>
    <col min="3" max="3" width="12.81640625" customWidth="1"/>
    <col min="4" max="4" width="12.7265625" customWidth="1"/>
    <col min="5" max="6" width="12.54296875" customWidth="1"/>
    <col min="7" max="7" width="13.54296875" customWidth="1"/>
    <col min="8" max="8" width="10.26953125" bestFit="1" customWidth="1"/>
    <col min="9" max="12" width="11.26953125" bestFit="1" customWidth="1"/>
  </cols>
  <sheetData>
    <row r="1" spans="1:9" ht="15.5" x14ac:dyDescent="0.35">
      <c r="A1" s="28" t="s">
        <v>3</v>
      </c>
      <c r="B1" s="28"/>
      <c r="C1" s="28"/>
      <c r="D1" s="28"/>
      <c r="E1" s="28"/>
      <c r="F1" s="28"/>
      <c r="G1" s="28"/>
    </row>
    <row r="2" spans="1:9" ht="12.5" x14ac:dyDescent="0.25">
      <c r="A2" s="29" t="s">
        <v>8</v>
      </c>
      <c r="B2" s="29"/>
      <c r="C2" s="29"/>
      <c r="D2" s="29"/>
      <c r="E2" s="29"/>
      <c r="F2" s="29"/>
      <c r="G2" s="29"/>
    </row>
    <row r="3" spans="1:9" ht="12.5" x14ac:dyDescent="0.25">
      <c r="A3" s="30" t="s">
        <v>1</v>
      </c>
      <c r="B3" s="30"/>
      <c r="C3" s="30"/>
      <c r="D3" s="30"/>
      <c r="E3" s="30"/>
      <c r="F3" s="30"/>
      <c r="G3" s="30"/>
    </row>
    <row r="4" spans="1:9" ht="12.5" x14ac:dyDescent="0.25">
      <c r="A4" s="31" t="s">
        <v>2</v>
      </c>
      <c r="B4" s="31"/>
      <c r="C4" s="31"/>
      <c r="D4" s="31"/>
      <c r="E4" s="31"/>
      <c r="F4" s="31"/>
      <c r="G4" s="31"/>
    </row>
    <row r="5" spans="1:9" s="2" customFormat="1" x14ac:dyDescent="0.3">
      <c r="A5" s="16" t="s">
        <v>10</v>
      </c>
      <c r="B5" s="17" t="s">
        <v>9</v>
      </c>
      <c r="C5" s="17" t="s">
        <v>4</v>
      </c>
      <c r="D5" s="17" t="s">
        <v>5</v>
      </c>
      <c r="E5" s="17" t="s">
        <v>6</v>
      </c>
      <c r="F5" s="17" t="s">
        <v>7</v>
      </c>
      <c r="G5" s="18" t="s">
        <v>0</v>
      </c>
    </row>
    <row r="6" spans="1:9" x14ac:dyDescent="0.3">
      <c r="A6" s="15" t="s">
        <v>14</v>
      </c>
      <c r="B6" s="7" t="str">
        <f>VLOOKUP(Table1[[#This Row],[Staff Code]], Staffs!$A$1:$B$11, 2,FALSE)</f>
        <v>Emerson Finch</v>
      </c>
      <c r="C6" s="21">
        <v>5550</v>
      </c>
      <c r="D6" s="21">
        <v>8999</v>
      </c>
      <c r="E6" s="21">
        <v>6850</v>
      </c>
      <c r="F6" s="21">
        <v>7895</v>
      </c>
      <c r="G6" s="22">
        <f t="shared" ref="G6:G15" si="0">SUM(C6:F6)</f>
        <v>29294</v>
      </c>
      <c r="I6" s="5"/>
    </row>
    <row r="7" spans="1:9" x14ac:dyDescent="0.3">
      <c r="A7" s="15" t="s">
        <v>13</v>
      </c>
      <c r="B7" s="7" t="str">
        <f>VLOOKUP(Table1[[#This Row],[Staff Code]], Staffs!$A$1:$B$11, 2,FALSE)</f>
        <v>Emil Emilsson</v>
      </c>
      <c r="C7" s="21">
        <v>9890</v>
      </c>
      <c r="D7" s="21">
        <v>12000</v>
      </c>
      <c r="E7" s="21">
        <v>6520</v>
      </c>
      <c r="F7" s="21">
        <v>5478</v>
      </c>
      <c r="G7" s="22">
        <f t="shared" si="0"/>
        <v>33888</v>
      </c>
    </row>
    <row r="8" spans="1:9" x14ac:dyDescent="0.3">
      <c r="A8" s="15" t="s">
        <v>17</v>
      </c>
      <c r="B8" s="7" t="str">
        <f>VLOOKUP(Table1[[#This Row],[Staff Code]], Staffs!$A$1:$B$11, 2,FALSE)</f>
        <v>Mandrake Wilson</v>
      </c>
      <c r="C8" s="21">
        <v>5650</v>
      </c>
      <c r="D8" s="21">
        <v>5550</v>
      </c>
      <c r="E8" s="21">
        <v>9890</v>
      </c>
      <c r="F8" s="21">
        <v>9770</v>
      </c>
      <c r="G8" s="22">
        <f t="shared" si="0"/>
        <v>30860</v>
      </c>
    </row>
    <row r="9" spans="1:9" hidden="1" x14ac:dyDescent="0.3">
      <c r="A9" s="15" t="s">
        <v>11</v>
      </c>
      <c r="B9" s="7" t="str">
        <f>VLOOKUP(Table1[[#This Row],[Staff Code]], Staffs!$A$1:$B$11, 2,FALSE)</f>
        <v>Adrian Parmalee</v>
      </c>
      <c r="C9" s="21">
        <v>4580</v>
      </c>
      <c r="D9" s="21">
        <v>9890</v>
      </c>
      <c r="E9" s="21">
        <v>9780</v>
      </c>
      <c r="F9" s="21">
        <v>9550</v>
      </c>
      <c r="G9" s="22">
        <f t="shared" si="0"/>
        <v>33800</v>
      </c>
    </row>
    <row r="10" spans="1:9" hidden="1" x14ac:dyDescent="0.3">
      <c r="A10" s="15" t="s">
        <v>19</v>
      </c>
      <c r="B10" s="7" t="str">
        <f>VLOOKUP(Table1[[#This Row],[Staff Code]], Staffs!$A$1:$B$11, 2,FALSE)</f>
        <v>Patricia Marconi</v>
      </c>
      <c r="C10" s="21">
        <v>4580</v>
      </c>
      <c r="D10" s="21">
        <v>5650</v>
      </c>
      <c r="E10" s="21">
        <v>9680</v>
      </c>
      <c r="F10" s="21">
        <v>9850</v>
      </c>
      <c r="G10" s="22">
        <f t="shared" si="0"/>
        <v>29760</v>
      </c>
    </row>
    <row r="11" spans="1:9" hidden="1" x14ac:dyDescent="0.3">
      <c r="A11" s="15" t="s">
        <v>20</v>
      </c>
      <c r="B11" s="7" t="str">
        <f>VLOOKUP(Table1[[#This Row],[Staff Code]], Staffs!$A$1:$B$11, 2,FALSE)</f>
        <v>Víctor French</v>
      </c>
      <c r="C11" s="21">
        <v>9680</v>
      </c>
      <c r="D11" s="21">
        <v>4580</v>
      </c>
      <c r="E11" s="21">
        <v>8999</v>
      </c>
      <c r="F11" s="21">
        <v>9230</v>
      </c>
      <c r="G11" s="22">
        <f t="shared" si="0"/>
        <v>32489</v>
      </c>
    </row>
    <row r="12" spans="1:9" hidden="1" x14ac:dyDescent="0.3">
      <c r="A12" s="15" t="s">
        <v>16</v>
      </c>
      <c r="B12" s="7" t="str">
        <f>VLOOKUP(Table1[[#This Row],[Staff Code]], Staffs!$A$1:$B$11, 2,FALSE)</f>
        <v>Liliana Umberton</v>
      </c>
      <c r="C12" s="21">
        <v>5960</v>
      </c>
      <c r="D12" s="21">
        <v>4580</v>
      </c>
      <c r="E12" s="21">
        <v>7800</v>
      </c>
      <c r="F12" s="21">
        <v>9630</v>
      </c>
      <c r="G12" s="22">
        <f t="shared" si="0"/>
        <v>27970</v>
      </c>
    </row>
    <row r="13" spans="1:9" hidden="1" x14ac:dyDescent="0.3">
      <c r="A13" s="15" t="s">
        <v>12</v>
      </c>
      <c r="B13" s="7" t="str">
        <f>VLOOKUP(Table1[[#This Row],[Staff Code]], Staffs!$A$1:$B$11, 2,FALSE)</f>
        <v>Elroy Carter</v>
      </c>
      <c r="C13" s="21">
        <v>3650</v>
      </c>
      <c r="D13" s="21">
        <v>9680</v>
      </c>
      <c r="E13" s="21">
        <v>5960</v>
      </c>
      <c r="F13" s="21">
        <v>9510</v>
      </c>
      <c r="G13" s="22">
        <f t="shared" si="0"/>
        <v>28800</v>
      </c>
    </row>
    <row r="14" spans="1:9" x14ac:dyDescent="0.3">
      <c r="A14" s="15" t="s">
        <v>15</v>
      </c>
      <c r="B14" s="7" t="str">
        <f>VLOOKUP(Table1[[#This Row],[Staff Code]], Staffs!$A$1:$B$11, 2,FALSE)</f>
        <v>Hubie Huber</v>
      </c>
      <c r="C14" s="21">
        <v>9780</v>
      </c>
      <c r="D14" s="21">
        <v>5960</v>
      </c>
      <c r="E14" s="21">
        <v>5650</v>
      </c>
      <c r="F14" s="21">
        <v>9540</v>
      </c>
      <c r="G14" s="22">
        <f t="shared" si="0"/>
        <v>30930</v>
      </c>
    </row>
    <row r="15" spans="1:9" hidden="1" x14ac:dyDescent="0.3">
      <c r="A15" s="19" t="s">
        <v>18</v>
      </c>
      <c r="B15" s="20" t="str">
        <f>VLOOKUP(Table1[[#This Row],[Staff Code]], Staffs!$A$1:$B$11, 2,FALSE)</f>
        <v>Oscar Miller</v>
      </c>
      <c r="C15" s="23">
        <v>7800</v>
      </c>
      <c r="D15" s="23">
        <v>3650</v>
      </c>
      <c r="E15" s="23">
        <v>4580</v>
      </c>
      <c r="F15" s="23">
        <v>3360</v>
      </c>
      <c r="G15" s="24">
        <f t="shared" si="0"/>
        <v>19390</v>
      </c>
    </row>
    <row r="16" spans="1:9" ht="15" thickBot="1" x14ac:dyDescent="0.4">
      <c r="A16" s="27" t="s">
        <v>0</v>
      </c>
      <c r="B16" s="27"/>
      <c r="C16" s="25">
        <f>SUM(Table1[Q1])</f>
        <v>67120</v>
      </c>
      <c r="D16" s="25">
        <f>SUM(Table1[Q2])</f>
        <v>70539</v>
      </c>
      <c r="E16" s="25">
        <f>SUM(Table1[Q3])</f>
        <v>75709</v>
      </c>
      <c r="F16" s="25">
        <f>SUM(Table1[Q4])</f>
        <v>83813</v>
      </c>
      <c r="G16" s="25">
        <f>SUM(Table1[Total])</f>
        <v>297181</v>
      </c>
    </row>
    <row r="17" spans="1:10" ht="15.5" thickTop="1" thickBot="1" x14ac:dyDescent="0.4">
      <c r="A17" s="27" t="s">
        <v>21</v>
      </c>
      <c r="B17" s="27"/>
      <c r="C17" s="8">
        <f>MAX(Table1[Q1])</f>
        <v>9890</v>
      </c>
      <c r="D17" s="8">
        <f>MAX(Table1[Q2])</f>
        <v>12000</v>
      </c>
      <c r="E17" s="8">
        <f>MAX(Table1[Q3])</f>
        <v>9890</v>
      </c>
      <c r="F17" s="8">
        <f>MAX(Table1[Q4])</f>
        <v>9850</v>
      </c>
      <c r="G17" s="8">
        <f>MAX(Table1[Total])</f>
        <v>33888</v>
      </c>
      <c r="H17" s="3"/>
    </row>
    <row r="18" spans="1:10" ht="15.5" thickTop="1" thickBot="1" x14ac:dyDescent="0.4">
      <c r="A18" s="27" t="s">
        <v>22</v>
      </c>
      <c r="B18" s="27"/>
      <c r="C18" s="8">
        <f>MIN(Table1[Q1])</f>
        <v>3650</v>
      </c>
      <c r="D18" s="8">
        <f>MIN(Table1[Q2])</f>
        <v>3650</v>
      </c>
      <c r="E18" s="8">
        <f>MIN(Table1[Q3])</f>
        <v>4580</v>
      </c>
      <c r="F18" s="8">
        <f>MIN(Table1[Q4])</f>
        <v>3360</v>
      </c>
      <c r="G18" s="8">
        <f>MIN(Table1[Total])</f>
        <v>19390</v>
      </c>
      <c r="H18" s="3"/>
      <c r="I18" s="3"/>
      <c r="J18" s="3"/>
    </row>
    <row r="19" spans="1:10" ht="15.5" thickTop="1" thickBot="1" x14ac:dyDescent="0.4">
      <c r="A19" s="27" t="s">
        <v>23</v>
      </c>
      <c r="B19" s="27"/>
      <c r="C19" s="4">
        <f>COUNTIF(Table1[Q1],"&gt;8000")</f>
        <v>3</v>
      </c>
      <c r="D19" s="4">
        <f>COUNTIF(Table1[Q2],"&gt;8000")</f>
        <v>4</v>
      </c>
      <c r="E19" s="4">
        <f>COUNTIF(Table1[Q3],"&gt;8000")</f>
        <v>4</v>
      </c>
      <c r="F19" s="4">
        <f>COUNTIF(Table1[Q4],"&gt;8000")</f>
        <v>7</v>
      </c>
      <c r="G19" s="4">
        <f>COUNTIF(Table1[Total],"&gt;8000")</f>
        <v>10</v>
      </c>
    </row>
    <row r="20" spans="1:10" ht="13.5" thickTop="1" x14ac:dyDescent="0.3">
      <c r="A20" s="26"/>
      <c r="B20" s="26"/>
    </row>
    <row r="21" spans="1:10" ht="12.5" x14ac:dyDescent="0.25">
      <c r="A21" s="37" t="s">
        <v>24</v>
      </c>
      <c r="B21" s="37"/>
      <c r="C21" s="37"/>
      <c r="D21" s="37"/>
      <c r="E21" s="37"/>
      <c r="F21" s="37"/>
      <c r="G21" s="37"/>
    </row>
    <row r="23" spans="1:10" x14ac:dyDescent="0.3">
      <c r="B23" s="6"/>
    </row>
  </sheetData>
  <sheetProtection sheet="1" objects="1" scenarios="1"/>
  <mergeCells count="10">
    <mergeCell ref="A1:G1"/>
    <mergeCell ref="A2:G2"/>
    <mergeCell ref="A3:G3"/>
    <mergeCell ref="A4:G4"/>
    <mergeCell ref="A16:B16"/>
    <mergeCell ref="A21:G21"/>
    <mergeCell ref="A19:B19"/>
    <mergeCell ref="A20:B20"/>
    <mergeCell ref="A17:B17"/>
    <mergeCell ref="A18:B18"/>
  </mergeCells>
  <phoneticPr fontId="4" type="noConversion"/>
  <hyperlinks>
    <hyperlink ref="A21:G21" location="Chart!A1" tooltip="Go to chart" display="See chart" xr:uid="{42E2B527-5A99-4913-8B0C-EB5F3637FA3E}"/>
  </hyperlinks>
  <pageMargins left="0.75" right="0.75" top="1" bottom="1" header="0.5" footer="0.5"/>
  <pageSetup orientation="portrait" horizontalDpi="4294967294" r:id="rId1"/>
  <headerFooter alignWithMargins="0">
    <oddFooter>&amp;CAnnual Sales</oddFooter>
  </headerFooter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9FFFB09-7511-4F6B-9306-AF54A0C68F6A}">
            <x14:iconSet iconSet="3TrafficLights2" custom="1">
              <x14:cfvo type="percent">
                <xm:f>0</xm:f>
              </x14:cfvo>
              <x14:cfvo type="percent">
                <xm:f>40</xm:f>
              </x14:cfvo>
              <x14:cfvo type="percent">
                <xm:f>60</xm:f>
              </x14:cfvo>
              <x14:cfIcon iconSet="3TrafficLights2" iconId="1"/>
              <x14:cfIcon iconSet="3TrafficLights2" iconId="2"/>
              <x14:cfIcon iconSet="3TrafficLights2" iconId="0"/>
            </x14:iconSet>
          </x14:cfRule>
          <xm:sqref>G6:G15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38A8-6393-4A6A-896A-995F6D43E971}">
  <dimension ref="A1:G5"/>
  <sheetViews>
    <sheetView workbookViewId="0">
      <selection activeCell="G1" sqref="G1:G1048576"/>
    </sheetView>
  </sheetViews>
  <sheetFormatPr defaultRowHeight="12.5" x14ac:dyDescent="0.25"/>
  <cols>
    <col min="1" max="1" width="11.1796875" bestFit="1" customWidth="1"/>
    <col min="2" max="2" width="15.7265625" bestFit="1" customWidth="1"/>
    <col min="3" max="3" width="9.453125" bestFit="1" customWidth="1"/>
    <col min="4" max="4" width="10.453125" bestFit="1" customWidth="1"/>
    <col min="5" max="6" width="9.453125" bestFit="1" customWidth="1"/>
    <col min="7" max="7" width="12.36328125" bestFit="1" customWidth="1"/>
  </cols>
  <sheetData>
    <row r="1" spans="1:7" ht="13" x14ac:dyDescent="0.3">
      <c r="A1" s="33" t="s">
        <v>10</v>
      </c>
      <c r="B1" s="33" t="s">
        <v>9</v>
      </c>
      <c r="C1" s="33" t="s">
        <v>4</v>
      </c>
      <c r="D1" s="33" t="s">
        <v>5</v>
      </c>
      <c r="E1" s="33" t="s">
        <v>6</v>
      </c>
      <c r="F1" s="33" t="s">
        <v>7</v>
      </c>
      <c r="G1" s="33" t="s">
        <v>0</v>
      </c>
    </row>
    <row r="2" spans="1:7" ht="13" x14ac:dyDescent="0.3">
      <c r="A2" s="34" t="s">
        <v>14</v>
      </c>
      <c r="B2" s="34" t="s">
        <v>30</v>
      </c>
      <c r="C2" s="35">
        <v>5550</v>
      </c>
      <c r="D2" s="35">
        <v>8999</v>
      </c>
      <c r="E2" s="35">
        <v>6850</v>
      </c>
      <c r="F2" s="35">
        <v>7895</v>
      </c>
      <c r="G2" s="36">
        <v>29294</v>
      </c>
    </row>
    <row r="3" spans="1:7" ht="13" x14ac:dyDescent="0.3">
      <c r="A3" s="34" t="s">
        <v>13</v>
      </c>
      <c r="B3" s="34" t="s">
        <v>29</v>
      </c>
      <c r="C3" s="35">
        <v>9890</v>
      </c>
      <c r="D3" s="35">
        <v>12000</v>
      </c>
      <c r="E3" s="35">
        <v>6520</v>
      </c>
      <c r="F3" s="35">
        <v>5478</v>
      </c>
      <c r="G3" s="36">
        <v>33888</v>
      </c>
    </row>
    <row r="4" spans="1:7" ht="13" x14ac:dyDescent="0.3">
      <c r="A4" s="34" t="s">
        <v>17</v>
      </c>
      <c r="B4" s="34" t="s">
        <v>33</v>
      </c>
      <c r="C4" s="35">
        <v>5650</v>
      </c>
      <c r="D4" s="35">
        <v>5550</v>
      </c>
      <c r="E4" s="35">
        <v>9890</v>
      </c>
      <c r="F4" s="35">
        <v>9770</v>
      </c>
      <c r="G4" s="36">
        <v>30860</v>
      </c>
    </row>
    <row r="5" spans="1:7" ht="13" x14ac:dyDescent="0.3">
      <c r="A5" s="34" t="s">
        <v>15</v>
      </c>
      <c r="B5" s="34" t="s">
        <v>31</v>
      </c>
      <c r="C5" s="35">
        <v>9780</v>
      </c>
      <c r="D5" s="35">
        <v>5960</v>
      </c>
      <c r="E5" s="35">
        <v>5650</v>
      </c>
      <c r="F5" s="35">
        <v>9540</v>
      </c>
      <c r="G5" s="36">
        <v>30930</v>
      </c>
    </row>
  </sheetData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3BF528C-1C99-4E00-A710-4DF16F41B865}">
            <x14:iconSet iconSet="3TrafficLights2" custom="1">
              <x14:cfvo type="percent">
                <xm:f>0</xm:f>
              </x14:cfvo>
              <x14:cfvo type="percent">
                <xm:f>40</xm:f>
              </x14:cfvo>
              <x14:cfvo type="percent">
                <xm:f>60</xm:f>
              </x14:cfvo>
              <x14:cfIcon iconSet="3TrafficLights2" iconId="1"/>
              <x14:cfIcon iconSet="3TrafficLights2" iconId="2"/>
              <x14:cfIcon iconSet="3TrafficLights2" iconId="0"/>
            </x14:iconSet>
          </x14:cfRule>
          <xm:sqref>G2:G5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4985-7930-45A7-B2F2-CF6E602F91C3}">
  <dimension ref="A1:K5"/>
  <sheetViews>
    <sheetView workbookViewId="0">
      <selection sqref="A1:K5"/>
    </sheetView>
  </sheetViews>
  <sheetFormatPr defaultRowHeight="12.5" x14ac:dyDescent="0.25"/>
  <sheetData>
    <row r="1" spans="1:11" x14ac:dyDescent="0.25">
      <c r="A1" s="32" t="s">
        <v>25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</row>
  </sheetData>
  <mergeCells count="1">
    <mergeCell ref="A1:K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G 4 y T P V Z J D 6 n A A A A + A A A A B I A H A B D b 2 5 m a W c v U G F j a 2 F n Z S 5 4 b W w g o h g A K K A U A A A A A A A A A A A A A A A A A A A A A A A A A A A A h Y + x D o I w G I R f h X S n L V U T J D 9 l c J X E h G h c m 1 K h E Y q h x f J u D j 6 S r y C J o m 6 O d / d d c v e 4 3 S E b 2 y a 4 q t 7 q z q Q o w h Q F y s i u 1 K Z K 0 e B O Y Y w y D j s h z 6 J S w Q Q b m 4 x W p 6 h 2 7 p I Q 4 r 3 H f o G 7 v i K M 0 o g c 8 2 0 h a 9 W K U B v r h J E K f V r l / x b i c H i N 4 Q y v G F 6 u W Y S j m A G Z b c i 1 + S J T S j E F 8 m P C Z m j c 0 C u u T L g v g M w S y P s F f w J Q S w M E F A A C A A g A U G 4 y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B u M k w o i k e 4 D g A A A B E A A A A T A B w A R m 9 y b X V s Y X M v U 2 V j d G l v b j E u b S C i G A A o o B Q A A A A A A A A A A A A A A A A A A A A A A A A A A A A r T k 0 u y c z P U w i G 0 I b W A F B L A Q I t A B Q A A g A I A F B u M k z 1 W S Q + p w A A A P g A A A A S A A A A A A A A A A A A A A A A A A A A A A B D b 2 5 m a W c v U G F j a 2 F n Z S 5 4 b W x Q S w E C L Q A U A A I A C A B Q b j J M D 8 r p q 6 Q A A A D p A A A A E w A A A A A A A A A A A A A A A A D z A A A A W 0 N v b n R l b n R f V H l w Z X N d L n h t b F B L A Q I t A B Q A A g A I A F B u M k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/ X O f m U y k T a 4 y B Q 2 w M b P U A A A A A A I A A A A A A A N m A A D A A A A A E A A A A L + j g 3 c I b H n b K Z / v 9 g h e E U k A A A A A B I A A A K A A A A A Q A A A A T 8 h j Z c y o h w s P j e x d z F e E D V A A A A C Q s E G U k H j v T 1 b L V k i s h l A h k o 3 V p T A / 0 z Y 6 o V G h 5 a K g b / 1 7 p D 4 s + S 5 / s R z A 5 5 P H u b U i o T 6 8 h g N s U P Z x 9 l U 7 d H n L f X K h m P i u k O I u R 2 u s G 3 5 K F R Q A A A B Z 0 0 y F Q O V n 4 t w Y 1 / 2 / o v l Z R x A R C A = = < / D a t a M a s h u p > 
</file>

<file path=customXml/itemProps1.xml><?xml version="1.0" encoding="utf-8"?>
<ds:datastoreItem xmlns:ds="http://schemas.openxmlformats.org/officeDocument/2006/customXml" ds:itemID="{E76053A9-89AB-43D2-B2B6-9C06B8927F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Staffs</vt:lpstr>
      <vt:lpstr>Annual Sales</vt:lpstr>
      <vt:lpstr>Filter</vt:lpstr>
      <vt:lpstr>Chart</vt:lpstr>
      <vt:lpstr>'Annual Sales'!Print_Area</vt:lpstr>
      <vt:lpstr>Quarter1</vt:lpstr>
      <vt:lpstr>Quarter2</vt:lpstr>
      <vt:lpstr>Quarter3</vt:lpstr>
      <vt:lpstr>Quarter4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Annual Sales</dc:title>
  <dc:creator>Thor</dc:creator>
  <cp:lastModifiedBy>Khôi Tạ</cp:lastModifiedBy>
  <cp:lastPrinted>2021-07-13T09:26:50Z</cp:lastPrinted>
  <dcterms:created xsi:type="dcterms:W3CDTF">2000-12-19T21:59:58Z</dcterms:created>
  <dcterms:modified xsi:type="dcterms:W3CDTF">2021-07-13T09:49:42Z</dcterms:modified>
  <cp:category>Report</cp:category>
</cp:coreProperties>
</file>