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Versions\GMS_Pro_2.1\Szenario\"/>
    </mc:Choice>
  </mc:AlternateContent>
  <xr:revisionPtr revIDLastSave="0" documentId="13_ncr:1_{18CC287C-597A-46AC-9D09-869AE54C1005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KonjunkturAusblick P01" sheetId="77" r:id="rId1"/>
    <sheet name="KonjunkturAusblick P02" sheetId="78" r:id="rId2"/>
    <sheet name="KonjunkturAusblick P03" sheetId="79" r:id="rId3"/>
    <sheet name="KonjunkturAusblick P04" sheetId="80" r:id="rId4"/>
    <sheet name="KonjunkturAusblick P05" sheetId="81" r:id="rId5"/>
    <sheet name="KonjunkturAusblick P06" sheetId="82" r:id="rId6"/>
    <sheet name="KonjunkturAusblick P07" sheetId="83" r:id="rId7"/>
    <sheet name="KonjunkturAusblick P08" sheetId="84" r:id="rId8"/>
    <sheet name="KonjunkturAusblick P09" sheetId="85" r:id="rId9"/>
    <sheet name="Aktuelle Wirtschaftsdaten" sheetId="71" r:id="rId10"/>
    <sheet name="Branchenbericht" sheetId="36" r:id="rId11"/>
    <sheet name="Marktbericht SOLID" sheetId="60" r:id="rId12"/>
    <sheet name="Marktbericht IDEAL" sheetId="7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1" l="1"/>
  <c r="F29" i="85"/>
  <c r="B2" i="85"/>
  <c r="N42" i="71"/>
  <c r="B2" i="78"/>
  <c r="F29" i="84"/>
  <c r="B2" i="84" l="1"/>
  <c r="F35" i="83"/>
  <c r="B2" i="83"/>
  <c r="F40" i="82"/>
  <c r="B2" i="82"/>
  <c r="F38" i="81" l="1"/>
  <c r="B2" i="81"/>
  <c r="F46" i="80"/>
  <c r="B2" i="80"/>
  <c r="F45" i="79" l="1"/>
  <c r="B2" i="79"/>
  <c r="F60" i="78"/>
  <c r="F31" i="77"/>
  <c r="B2" i="77"/>
  <c r="B2" i="71" l="1"/>
  <c r="B2" i="60" l="1"/>
  <c r="B2" i="70"/>
  <c r="N35" i="70"/>
  <c r="N37" i="60"/>
  <c r="N66" i="36"/>
  <c r="M1" i="36" l="1"/>
  <c r="M1" i="60"/>
  <c r="M1" i="70"/>
  <c r="M2" i="70" l="1"/>
  <c r="M2" i="60"/>
  <c r="M2" i="36"/>
  <c r="B2" i="36" s="1"/>
  <c r="I35" i="71"/>
  <c r="N28" i="71"/>
  <c r="I27" i="71"/>
  <c r="D18" i="71"/>
  <c r="N5" i="71"/>
  <c r="M17" i="70"/>
  <c r="L17" i="70"/>
  <c r="K17" i="70"/>
  <c r="J17" i="70"/>
  <c r="I17" i="70"/>
  <c r="H17" i="70"/>
  <c r="G17" i="70"/>
  <c r="F17" i="70"/>
  <c r="E17" i="70"/>
  <c r="D17" i="70"/>
  <c r="M34" i="70"/>
  <c r="L34" i="70"/>
  <c r="K34" i="70"/>
  <c r="J34" i="70"/>
  <c r="I34" i="70"/>
  <c r="H34" i="70"/>
  <c r="G34" i="70"/>
  <c r="F34" i="70"/>
  <c r="E34" i="70"/>
  <c r="D34" i="70"/>
  <c r="M28" i="70"/>
  <c r="L28" i="70"/>
  <c r="K28" i="70"/>
  <c r="J28" i="70"/>
  <c r="I28" i="70"/>
  <c r="H28" i="70"/>
  <c r="G28" i="70"/>
  <c r="F28" i="70"/>
  <c r="E28" i="70"/>
  <c r="D28" i="70"/>
  <c r="M36" i="60"/>
  <c r="L36" i="60"/>
  <c r="K36" i="60"/>
  <c r="J36" i="60"/>
  <c r="I36" i="60"/>
  <c r="H36" i="60"/>
  <c r="G36" i="60"/>
  <c r="F36" i="60"/>
  <c r="E36" i="60"/>
  <c r="D36" i="60"/>
  <c r="D39" i="71" l="1"/>
  <c r="D5" i="71"/>
  <c r="I22" i="71"/>
  <c r="N31" i="71"/>
  <c r="I40" i="71"/>
  <c r="I9" i="71"/>
  <c r="N19" i="71"/>
  <c r="I5" i="71"/>
  <c r="N12" i="71"/>
  <c r="D25" i="71"/>
  <c r="D32" i="71"/>
  <c r="M17" i="60"/>
  <c r="L17" i="60"/>
  <c r="K17" i="60"/>
  <c r="J17" i="60"/>
  <c r="I17" i="60"/>
  <c r="H17" i="60"/>
  <c r="G17" i="60"/>
  <c r="F17" i="60"/>
  <c r="E17" i="60"/>
  <c r="D17" i="60"/>
  <c r="M28" i="60" l="1"/>
  <c r="L28" i="60"/>
  <c r="K28" i="60"/>
  <c r="J28" i="60"/>
  <c r="I28" i="60"/>
  <c r="H28" i="60"/>
  <c r="G28" i="60"/>
  <c r="F28" i="60"/>
  <c r="E28" i="60"/>
  <c r="D28" i="60"/>
  <c r="M42" i="36"/>
  <c r="L42" i="36"/>
  <c r="K42" i="36"/>
  <c r="J42" i="36"/>
  <c r="I42" i="36"/>
  <c r="H42" i="36"/>
  <c r="G42" i="36"/>
  <c r="F42" i="36"/>
  <c r="E42" i="36"/>
  <c r="M38" i="36"/>
  <c r="L38" i="36"/>
  <c r="K38" i="36"/>
  <c r="J38" i="36"/>
  <c r="I38" i="36"/>
  <c r="H38" i="36"/>
  <c r="G38" i="36"/>
  <c r="F38" i="36"/>
  <c r="E38" i="36"/>
  <c r="M32" i="36"/>
  <c r="L32" i="36"/>
  <c r="K32" i="36"/>
  <c r="J32" i="36"/>
  <c r="I32" i="36"/>
  <c r="H32" i="36"/>
  <c r="G32" i="36"/>
  <c r="F32" i="36"/>
  <c r="E32" i="36"/>
  <c r="M27" i="36"/>
  <c r="M44" i="36" s="1"/>
  <c r="L27" i="36"/>
  <c r="K27" i="36"/>
  <c r="K44" i="36" s="1"/>
  <c r="J27" i="36"/>
  <c r="I27" i="36"/>
  <c r="I44" i="36" s="1"/>
  <c r="H27" i="36"/>
  <c r="G27" i="36"/>
  <c r="G44" i="36" s="1"/>
  <c r="F27" i="36"/>
  <c r="F44" i="36" s="1"/>
  <c r="E27" i="36"/>
  <c r="E44" i="36" s="1"/>
  <c r="M8" i="36"/>
  <c r="M13" i="36" s="1"/>
  <c r="M17" i="36" s="1"/>
  <c r="M19" i="36" s="1"/>
  <c r="L8" i="36"/>
  <c r="L13" i="36" s="1"/>
  <c r="L17" i="36" s="1"/>
  <c r="L19" i="36" s="1"/>
  <c r="K8" i="36"/>
  <c r="K13" i="36" s="1"/>
  <c r="K17" i="36" s="1"/>
  <c r="K19" i="36" s="1"/>
  <c r="J8" i="36"/>
  <c r="J13" i="36" s="1"/>
  <c r="J17" i="36" s="1"/>
  <c r="J19" i="36" s="1"/>
  <c r="I8" i="36"/>
  <c r="I13" i="36" s="1"/>
  <c r="I17" i="36" s="1"/>
  <c r="I19" i="36" s="1"/>
  <c r="H8" i="36"/>
  <c r="H13" i="36" s="1"/>
  <c r="H17" i="36" s="1"/>
  <c r="H19" i="36" s="1"/>
  <c r="G8" i="36"/>
  <c r="G13" i="36" s="1"/>
  <c r="G17" i="36" s="1"/>
  <c r="G19" i="36" s="1"/>
  <c r="F8" i="36"/>
  <c r="F13" i="36" s="1"/>
  <c r="F17" i="36" s="1"/>
  <c r="F19" i="36" s="1"/>
  <c r="E8" i="36"/>
  <c r="E13" i="36" s="1"/>
  <c r="E17" i="36" s="1"/>
  <c r="E19" i="36" s="1"/>
  <c r="D42" i="36"/>
  <c r="D38" i="36"/>
  <c r="D32" i="36"/>
  <c r="D27" i="36"/>
  <c r="D8" i="36"/>
  <c r="D13" i="36" s="1"/>
  <c r="D17" i="36" s="1"/>
  <c r="D19" i="36" s="1"/>
  <c r="J44" i="36" l="1"/>
  <c r="D44" i="36"/>
  <c r="H44" i="36"/>
  <c r="L44" i="36"/>
</calcChain>
</file>

<file path=xl/sharedStrings.xml><?xml version="1.0" encoding="utf-8"?>
<sst xmlns="http://schemas.openxmlformats.org/spreadsheetml/2006/main" count="833" uniqueCount="443">
  <si>
    <t>Anlagevermögen</t>
  </si>
  <si>
    <t>EUR/Stk.</t>
  </si>
  <si>
    <t>Aktiva</t>
  </si>
  <si>
    <t>Umlaufvermögen</t>
  </si>
  <si>
    <t>Forderungen</t>
  </si>
  <si>
    <t>Kasse und Bankguthaben</t>
  </si>
  <si>
    <t>Gehaltsaufschlag / bAV</t>
  </si>
  <si>
    <t>Grundstücke und Gebäude</t>
  </si>
  <si>
    <t>Betriebs- und Geschäftsausstattung</t>
  </si>
  <si>
    <t>Bilanzsumme</t>
  </si>
  <si>
    <t>Passiva</t>
  </si>
  <si>
    <t>gezeichnetes Kapital / Kapitalrücklage</t>
  </si>
  <si>
    <t>Gewinn- / Verlustvortrag</t>
  </si>
  <si>
    <t>Periodenüberschuss / -fehlbetrag</t>
  </si>
  <si>
    <t>Eigenkapital</t>
  </si>
  <si>
    <t>Verbindlichkeiten</t>
  </si>
  <si>
    <t>Bilanz</t>
  </si>
  <si>
    <t>GuV</t>
  </si>
  <si>
    <t xml:space="preserve">   Umsatzerlöse</t>
  </si>
  <si>
    <t>– F&amp;E-Aufwand</t>
  </si>
  <si>
    <t>– Zinsen und ähnliche Aufwendungen</t>
  </si>
  <si>
    <t>= Betriebsergebnis</t>
  </si>
  <si>
    <t>= Periodenüberschuss / -fehlbetrag</t>
  </si>
  <si>
    <t>= Bruttoergebnis vom Umsatz</t>
  </si>
  <si>
    <t>– Vertriebskosten</t>
  </si>
  <si>
    <t>– Allgemeine Verwaltungskosten</t>
  </si>
  <si>
    <t>FCU/Stk.</t>
  </si>
  <si>
    <t>Tsd. EUR</t>
  </si>
  <si>
    <t>Anzahl MA</t>
  </si>
  <si>
    <t>Stk.</t>
  </si>
  <si>
    <t>Öffentlichkeitsarbeit / PR</t>
  </si>
  <si>
    <t>= Ergebnis vor Steuern</t>
  </si>
  <si>
    <t>Umsatzkostenverfahren</t>
  </si>
  <si>
    <t>U01</t>
  </si>
  <si>
    <t>langfristige Kredite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</si>
  <si>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</si>
  <si>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</si>
  <si>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</si>
  <si>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</si>
  <si>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</si>
  <si>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</si>
  <si>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</si>
  <si>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</si>
  <si>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</si>
  <si>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– Umsatzkosten</t>
  </si>
  <si>
    <t>Verkaufspreis</t>
  </si>
  <si>
    <t>Inland</t>
  </si>
  <si>
    <t>Produktwerbung</t>
  </si>
  <si>
    <t>Vertriebspersonal</t>
  </si>
  <si>
    <t>Index</t>
  </si>
  <si>
    <t>Ausland</t>
  </si>
  <si>
    <t>Tsd. FCU</t>
  </si>
  <si>
    <t>Kundenzufriedenheit</t>
  </si>
  <si>
    <t>potenzielle Absatzmenge</t>
  </si>
  <si>
    <t>tatsächliche Absatzmenge</t>
  </si>
  <si>
    <t>Ausgaben für F&amp;E</t>
  </si>
  <si>
    <t>Mitarbeitermotivation</t>
  </si>
  <si>
    <t>%</t>
  </si>
  <si>
    <t>Mitarbeiterproduktivität</t>
  </si>
  <si>
    <t>Aus-/Weiterbildung</t>
  </si>
  <si>
    <t>Fertigungspersonal</t>
  </si>
  <si>
    <t>KE</t>
  </si>
  <si>
    <t>Fertigungskapazität</t>
  </si>
  <si>
    <t>Personalauslastung</t>
  </si>
  <si>
    <t>+ Zinserträge</t>
  </si>
  <si>
    <t>Sonstiges</t>
  </si>
  <si>
    <t>Investitionen in BGA</t>
  </si>
  <si>
    <t>± sonstige betriebliche Erträge / Aufwendungen</t>
  </si>
  <si>
    <t>– Steuern vom Einkommen und vom Ertrag</t>
  </si>
  <si>
    <t>± außerordentliche Erträge / Aufwendungen</t>
  </si>
  <si>
    <t>Selbst geschaffene Schutzrechte</t>
  </si>
  <si>
    <t>Technische Anlagen und Maschinen</t>
  </si>
  <si>
    <t>Vorräte</t>
  </si>
  <si>
    <t>Festgeldanlagen</t>
  </si>
  <si>
    <t>Kontokorrentkredite (fällig)</t>
  </si>
  <si>
    <t>Weitere Unternehmensdaten</t>
  </si>
  <si>
    <t>Personalpolitik</t>
  </si>
  <si>
    <t>Investitionspolitik</t>
  </si>
  <si>
    <t>Produktqualität</t>
  </si>
  <si>
    <t>Liefermenge: Sondermarkt</t>
  </si>
  <si>
    <t>Sonstige relevante Daten</t>
  </si>
  <si>
    <t>Produkt-Markenstärke</t>
  </si>
  <si>
    <t>Volkswirtschaftliche Nachrichten</t>
  </si>
  <si>
    <t>Die konkreten Wachstumsprognosen lauten:</t>
  </si>
  <si>
    <t>Branchennachrichten</t>
  </si>
  <si>
    <t>Die wirtschaftliche Erholung lässt mittelfristig eine kräftige Nachfrage nach SOLID-Produkten erwarten.</t>
  </si>
  <si>
    <t>Für die aktuelle Periode wird jedoch nur mit einem Marktwachstum von ca. 2-3% gerechnet.</t>
  </si>
  <si>
    <t>Der Zentraleinkäufer eines west-afrikanischen Handelsunternehmen hat großes Interesse an dem SOLID-Produkt bekundet.</t>
  </si>
  <si>
    <t>Ein Anlagenbauer bietet für diese Periode eine Sonderaktion:</t>
  </si>
  <si>
    <t>dass bei ihnen ebenfalls Sonderaktionen in Vorbereitung sind.</t>
  </si>
  <si>
    <t>Unternehmensnachrichten</t>
  </si>
  <si>
    <t>Der vor 2 Perioden eingeschlagene Sparkurs scheint sich nicht auszuzahlen.</t>
  </si>
  <si>
    <t>Da der bisherige Vorstand die Aktionäre mit seiner konservativen Unternehmenspolitik nicht mehr überzeugen konnte,</t>
  </si>
  <si>
    <t>Erlös</t>
  </si>
  <si>
    <t xml:space="preserve">Mit weiteren Angeboten ist laut Nachfrage in den nächsten 2-3 Perioden allerdings nicht zu rechnen. </t>
  </si>
  <si>
    <t>Absatzmärkte</t>
  </si>
  <si>
    <t>Fertigungskoeffizienten</t>
  </si>
  <si>
    <t>Sondermarkt</t>
  </si>
  <si>
    <t>Vorperiode</t>
  </si>
  <si>
    <t>SOLID</t>
  </si>
  <si>
    <t>Basis-Zinssätze</t>
  </si>
  <si>
    <t>SOLID: Großabnehmer - Preis</t>
  </si>
  <si>
    <t>Stk./Stk.</t>
  </si>
  <si>
    <t>EZB-Leitzins</t>
  </si>
  <si>
    <t>% p.a.</t>
  </si>
  <si>
    <t>SOLID: Großabnehmer - Menge</t>
  </si>
  <si>
    <t>Transportkosten - Fertigerzeugnisse</t>
  </si>
  <si>
    <t>MA/1000 Stk.</t>
  </si>
  <si>
    <t>Kontokorrentkredit</t>
  </si>
  <si>
    <t>SOLID: Inland</t>
  </si>
  <si>
    <t>Kapazitätsbedarf: Technische Anlagen</t>
  </si>
  <si>
    <t>KE/1000 Stk.</t>
  </si>
  <si>
    <t>SOLID: Ausland</t>
  </si>
  <si>
    <t>IDEAL</t>
  </si>
  <si>
    <t>IDEAL: Inland</t>
  </si>
  <si>
    <t>IDEAL: Ausland</t>
  </si>
  <si>
    <t>weitere Finanzwerte</t>
  </si>
  <si>
    <t>Lagerkosten - Fertigerzeugnisse</t>
  </si>
  <si>
    <t>EUR/FCU</t>
  </si>
  <si>
    <t>Tsd. EUR/Lager</t>
  </si>
  <si>
    <t>Zahlungseingang</t>
  </si>
  <si>
    <t>% Erlöse</t>
  </si>
  <si>
    <t>Ertragsteuersatz</t>
  </si>
  <si>
    <t>Fertigung</t>
  </si>
  <si>
    <t>EUR p.a.</t>
  </si>
  <si>
    <t>Vertrieb</t>
  </si>
  <si>
    <t>Verwaltung</t>
  </si>
  <si>
    <t>Express-Lieferung</t>
  </si>
  <si>
    <t>Nebenkosten</t>
  </si>
  <si>
    <t>Personalnebenkosten</t>
  </si>
  <si>
    <t>% Gehalt</t>
  </si>
  <si>
    <t>Anschaffungskosten</t>
  </si>
  <si>
    <t>(bilanzielle) Nutzungsdauer</t>
  </si>
  <si>
    <t>Perioden</t>
  </si>
  <si>
    <t>Überstunden: Obergrenze</t>
  </si>
  <si>
    <t>sonstige Fixkosten</t>
  </si>
  <si>
    <t>EUR/MA</t>
  </si>
  <si>
    <t>Fertigungskapazitäten</t>
  </si>
  <si>
    <t>KE p.a.</t>
  </si>
  <si>
    <t>% RBW</t>
  </si>
  <si>
    <t>mindestens 100.000</t>
  </si>
  <si>
    <t>Investitionen in Gebäude / Betriebs- und Geschäftsausstattung</t>
  </si>
  <si>
    <t>notwendige Ersatz-Investitionen</t>
  </si>
  <si>
    <t>Erhaltungsaufwendungen</t>
  </si>
  <si>
    <t>Abschreibungen</t>
  </si>
  <si>
    <t>Grundgehalt</t>
  </si>
  <si>
    <t>Gesamt-Erlös</t>
  </si>
  <si>
    <t>mindestens 120.000</t>
  </si>
  <si>
    <t>Kapazitätsbedarf: Personal (Basis)</t>
  </si>
  <si>
    <t>Entlassungen: Obergrenze</t>
  </si>
  <si>
    <t>Einstellungen: Obergrenze</t>
  </si>
  <si>
    <t xml:space="preserve">      80.000 - 119.999</t>
  </si>
  <si>
    <t xml:space="preserve">      40.000 -   79.999</t>
  </si>
  <si>
    <t xml:space="preserve">      75.000 -   99.999</t>
  </si>
  <si>
    <t xml:space="preserve">      50.000 -   74.999</t>
  </si>
  <si>
    <t xml:space="preserve">      25.000 -   49.999</t>
  </si>
  <si>
    <t xml:space="preserve">      45.000 -   59.999</t>
  </si>
  <si>
    <t>mindestens   60.000</t>
  </si>
  <si>
    <t xml:space="preserve">      30.000 -   44.999</t>
  </si>
  <si>
    <t xml:space="preserve">      15.000 -   29.999</t>
  </si>
  <si>
    <t>Finanzmärkte</t>
  </si>
  <si>
    <t>Beschaffungsmärkte:  Technische Anlagen</t>
  </si>
  <si>
    <t>Beschaffungsmärkte:  Roh-/Hilfs- und Betriebsstoffe</t>
  </si>
  <si>
    <t>Arbeitsmarkt / Betriebsrat</t>
  </si>
  <si>
    <t>Kapazitätsbedarf: Personal  (Basis)</t>
  </si>
  <si>
    <t>Einstellungskosten  (Recruiting)</t>
  </si>
  <si>
    <t>Entlassungskosten  (Outplacement)</t>
  </si>
  <si>
    <t>Festgeldanlagen  (kurzfristig: 1 Periode)</t>
  </si>
  <si>
    <t>Verkaufserlös  (% vom Restbuchwert)</t>
  </si>
  <si>
    <t>Wechselkurs  (EUR/FCU)</t>
  </si>
  <si>
    <t>Verkaufspreis: Sondermarkt</t>
  </si>
  <si>
    <t>Auslastung der Technischen Anlagen und Maschinen</t>
  </si>
  <si>
    <t>Investitionen in Technische Anlagen und Maschinen</t>
  </si>
  <si>
    <t>Arbeitgeber-Image</t>
  </si>
  <si>
    <t>kurzfristige Kredite    (fällig)</t>
  </si>
  <si>
    <t>%-Punkte</t>
  </si>
  <si>
    <t>Index-Punkte</t>
  </si>
  <si>
    <t>Rating:  Kategorie</t>
  </si>
  <si>
    <t>Rating:  Zinsaufschlag</t>
  </si>
  <si>
    <t>Lagerbestand - Inland</t>
  </si>
  <si>
    <t>Lagerbestand - Ausland</t>
  </si>
  <si>
    <t>Lagerbestand - Gesamt</t>
  </si>
  <si>
    <t>Kategorie</t>
  </si>
  <si>
    <t>Mit dem Betriebsrat wurde eine Anpassung aller Grund-Gehälter um 2,5-2,8% vereinbart.</t>
  </si>
  <si>
    <t>Zu einem Stückpreis von 1.450 EUR ist er bereit, jede Stückzahl zwischen 1 und maximal 5.000 pro Unternehmen abzunehmen.</t>
  </si>
  <si>
    <t>Der Kaufpreis für eine Anlage Typ 'M' wurde um 10% auf nur noch 18.000 Tsd.EUR gesenkt.</t>
  </si>
  <si>
    <t xml:space="preserve">  Kaufpreis für die Anlage Typ 'M': nur 18 Tsd.EUR!</t>
  </si>
  <si>
    <t xml:space="preserve">  Kaufpreis für die Anlage Typ 'L':   nur 33 Tsd.EUR!</t>
  </si>
  <si>
    <t>Die konkurrierenden Anlagenhersteller für Maschinen der Typen 'S' und 'L' erklärten auf Nachfrage,</t>
  </si>
  <si>
    <t>Der Aufschwung übertrifft alle Erwartungen. Die heimische Wirtschaft befindet sich in einer Hochkonjunktur.</t>
  </si>
  <si>
    <t xml:space="preserve">Die konkreten Wachstumsprognosen lauten: </t>
  </si>
  <si>
    <t>Für die nahe Zukunft rechnet man mit konjunkturpolitischen Gegenmaßnahmen seitens Zentralbank und Regierung.</t>
  </si>
  <si>
    <t>Um teure Aufschläge für kurzfristige Express-Transporte zu vermeiden, sollte vorab auch über eine für den Auslandsmarkt</t>
  </si>
  <si>
    <t>bestimmte Liefermenge entschieden werden. Bei einem Nachfrageüberhang im Inland werden die im Ausland nicht verkauften</t>
  </si>
  <si>
    <t>Die Sonderaktionen aller Anlagenhersteller wurden - wie angekündigt - eingestellt.</t>
  </si>
  <si>
    <t>Diese Periode ist ein Importeur aus Zentralasien an SOLID interessiert. Er ist bereit, sogar bis zu 9.000 Stück von SOLID</t>
  </si>
  <si>
    <t>abzunehmen. Der Preis ist aber mit 1.400 EUR pro Stück geringer als in der Vorperiode.</t>
  </si>
  <si>
    <t>Die nach wie vor hohe Arbeitslosigkeit führte bei den Tarifverhandlungen zu einem Beschäftigungspakt.</t>
  </si>
  <si>
    <t>Im Gegenzug verpflichten sich aber die Arbeitgeber, in der Fertigung keine Mitarbeiter zu entlassen.</t>
  </si>
  <si>
    <t>von knapp 10% gerechnet werden.</t>
  </si>
  <si>
    <t>Typ 'S' (Small: 8.000 Stk. / 10 Perioden)</t>
  </si>
  <si>
    <t>Typ 'M' (Medium: 15.000 Stk. / 10 Perioden)</t>
  </si>
  <si>
    <t>Typ 'L' (Large: 30.000 Stk. / 12 Perioden)</t>
  </si>
  <si>
    <t>SOLID: Ausland (Zentrallager)</t>
  </si>
  <si>
    <t>SOLID: Ausland (Endkunde)</t>
  </si>
  <si>
    <t>IDEAL: Ausland (Zentrallager)</t>
  </si>
  <si>
    <t>IDEAL: Ausland (Endkunde)</t>
  </si>
  <si>
    <t>Das Produkt ist erst marktreif, wenn sowohl der Technik- als auch der Haptik-Index einen Wert von mindestens 100,0 aufweisen.</t>
  </si>
  <si>
    <t>Da eine Markteinführung fertigungstechnisch sowieso frühestens in der übernächsten Periode möglich ist,</t>
  </si>
  <si>
    <t>sollten diese Investitionen auch gleichmäßig über (mindestens) diese drei Perioden (einschließlich der übernächsten Periode)</t>
  </si>
  <si>
    <t>verteilt werden (z.B.: Technik: 3 x 1.000 Tsd.EUR / Haptik: 3 x 800 Tsd.EUR).</t>
  </si>
  <si>
    <t>Einkaufspreise - Hilfsstoffe 'H'</t>
  </si>
  <si>
    <t>Hilfsstoffe 'H'</t>
  </si>
  <si>
    <t>Materialbedarf:    Hilfsstoffe 'H'</t>
  </si>
  <si>
    <t>Instandhaltungskosten  (Basis: erste 7 Jahre)</t>
  </si>
  <si>
    <t>SOLID: Inland    (Zentrallager)</t>
  </si>
  <si>
    <t>SOLID: Inland    (Endkunde)</t>
  </si>
  <si>
    <t>IDEAL: Inland    (Zentrallager)</t>
  </si>
  <si>
    <t>IDEAL: Inland    (Endkunde)</t>
  </si>
  <si>
    <t>SOLID: Express-Transporte (Zentrallager)</t>
  </si>
  <si>
    <t>IDEAL: Express-Transporte (Zentrallager)</t>
  </si>
  <si>
    <t>Einkaufspreise - Vorprodukt 'S' ( SOLID)</t>
  </si>
  <si>
    <t>Einkaufspreise - Vorprodukt 'I' (IDEAL)</t>
  </si>
  <si>
    <t>Lagerkosten - Vorprodukte</t>
  </si>
  <si>
    <t>Vorprodukt 'S' (SOLID)</t>
  </si>
  <si>
    <t>Vorprodukt 'I'  (IDEAL)</t>
  </si>
  <si>
    <t>Materialbedarf:    Vorprodukt 'S' (SOLID)</t>
  </si>
  <si>
    <t>Materialbedarf:    Vorprodukt 'I' (IDEAL)</t>
  </si>
  <si>
    <t>Technik - Index</t>
  </si>
  <si>
    <t>Haptik -  Index</t>
  </si>
  <si>
    <t>Haptik - Index</t>
  </si>
  <si>
    <t>Anschaffungskosten: Werkstätte</t>
  </si>
  <si>
    <t>Herstellkosten</t>
  </si>
  <si>
    <t>Selbstkosten</t>
  </si>
  <si>
    <t>Kürzere Entwicklungszeiten sind aber ebenfalls - auch später noch -  realisierbar, allerdings steigt dabei der notwendige</t>
  </si>
  <si>
    <t>• Technik-Index:  ca. 92,4</t>
  </si>
  <si>
    <t>• Haptik-Index:    ca. 93,9</t>
  </si>
  <si>
    <t>jeweils 740 Tsd.EUR in Technik und von jeweils 590 Tsd.EUR in Haptik erreichbar.</t>
  </si>
  <si>
    <t>MK_GMS_Pro 2.10</t>
  </si>
  <si>
    <t xml:space="preserve"> • Bruttoinlandsprodukt (real):  +0,5% bis +1,0%</t>
  </si>
  <si>
    <t xml:space="preserve"> • Inflationsrate:                        +1,0% bis +1,5%</t>
  </si>
  <si>
    <t>Ihr Unternehmen droht in ernste Schwierigkeiten abzugleiten. Die Gewinne sind in den letzten Perioden spürbar geschrumpft.</t>
  </si>
  <si>
    <t>wurde das gesamte Vorstandsgremium ausgetauscht und verjüngt. In das neue Team werden große Hoffnungen  gesetzt.</t>
  </si>
  <si>
    <t>Ihre Hausbank gibt die Zinssenkung an ihre Kunden weiter. Die Darlehens-Zinsen für neu abzuschließende Kredite werden</t>
  </si>
  <si>
    <t>um 0,5% reduziert.</t>
  </si>
  <si>
    <t>Die anziehenden Rohstoffpreise werden im Einkauf spürbar. Die Preise für Hilfsstoffe 'H' steigen um ca. 2%.</t>
  </si>
  <si>
    <t>Die konjunkturelle Erholung setzt sich nach allgemeiner Meinung kräftig fort.</t>
  </si>
  <si>
    <t xml:space="preserve"> • Bruttoinlandsprodukt (real):  +1,5% bis +2,0%</t>
  </si>
  <si>
    <t xml:space="preserve"> • Inflationsrate:                        +2,0% bis +2,5%</t>
  </si>
  <si>
    <t>Für das SOLID-Produkt zeichnet sich eine erfreuliche Nachfragesteigerung ab.</t>
  </si>
  <si>
    <t>Nach dem Investitionsstau der letzten Perioden kann mit einem Marktwachstum von ca. 8% gerechnet werden.</t>
  </si>
  <si>
    <t>Eine kürzlich veröffentlichte Branchenanalyse sieht große Chancen in einem zweiten Marktsegment.</t>
  </si>
  <si>
    <t>Der Zentraleinkäufer der west-afrikanischen Handelskette verlängert sein Angebot und erweitet es noch.  Er würde nun sogar</t>
  </si>
  <si>
    <t>bis zu 8.000 Stück SOLID pro Unternehmen abnehmen. Der Abnahmepreis liegt wie in der Vorperiode bei 1.450 EUR pro Stück.</t>
  </si>
  <si>
    <t>Als Reaktion auf die letztjährige Sonderaktion für Fertigungsanlagen vom Typ 'M' bieten in dieser Periode nun auch die</t>
  </si>
  <si>
    <t>Hersteller der Typen 'S' und 'L' ihre Anlagen günstiger an. Hersteller 'M' hat seine Sonderaktion daher nochmals verlängert.</t>
  </si>
  <si>
    <t xml:space="preserve">  Kaufpreis für die Anlage Typ 'S':   nur   9 Tsd.EUR!</t>
  </si>
  <si>
    <t>(Diese tariflichen Lohn- bzw. Gehaltsanpassungen müssen Sie nicht eingeben. Sie werden automatisch vom Programm umgesetzt.)</t>
  </si>
  <si>
    <t>Auf Druck des Aufsichtsrates müssen die Räume des Verwaltungsgebäudes modernisiert werden.</t>
  </si>
  <si>
    <t>Die Erhaltungsausgaben für Gebäude betragen daher in dieser Periode einmalig 400 Tsd.EUR.</t>
  </si>
  <si>
    <t>Die Bedienung eines neuen Marktsegmentes wird auch in ihrem Unternehmen intensiv diskutiert.</t>
  </si>
  <si>
    <t>In der Vergangenheit wurden bereits erste F&amp;E-Studien durchgeführt, die eine mögliche Sortiments-Ausweitung analysierten.</t>
  </si>
  <si>
    <t>Die Geschäftsführung muss nun entscheiden, ob bzw. wann neben dem Standardprodukt 'SOLID' auch ein Zweit-Produkt 'IDEAL'</t>
  </si>
  <si>
    <t>zur Marktreife entwickelt werden soll.</t>
  </si>
  <si>
    <t>Die aktuelle Situation für die Entwicklung des neuen 'IDEAL'-Produktes lautet:</t>
  </si>
  <si>
    <t>Eine in Auftrag gegebene Marktstudie prognostiziert für das neue Marktsegment erzielbare Verkaufspreise von 2.500 - 3.000 EUR</t>
  </si>
  <si>
    <t>gering sein, in der Folge werden aber Wachstumsraten von über 50% pro Periode prognostiziert.</t>
  </si>
  <si>
    <t>Die notwendigen Investitionsausgaben für die Errichtung einer zusätzlichen Werkstätte erhöhen sich auf 8.800 Tsd.EUR.</t>
  </si>
  <si>
    <t>auf 8 Tsd.EUR an.</t>
  </si>
  <si>
    <t>die durchschnittlichen Recruiting-Kosten für die Einstellung eines Mitarbeiters steigen von 3 Tsd.EUR</t>
  </si>
  <si>
    <t>250 Fertigungsmitarbeitern je Unternehmen könnte bereits zu Engpässen in der Personalbeschaffung führen,</t>
  </si>
  <si>
    <t>Mit dem Aufschwung wird auch der Fachkräftemangel wieder spürbarer. Das aktuelle Arbeitsmarktangebot von etwa</t>
  </si>
  <si>
    <t>Forderungen nach Arbeitszeitverkürzungen sowie Überstunden-Stopps werden immer lauter.</t>
  </si>
  <si>
    <t>Insgesamt versprechen die Verhandlungen mit dem Betriebsrat in den folgenden Perioden schwieriger zu werden.</t>
  </si>
  <si>
    <t>Trotz hoher Inflation verzichten Gewerkschaften und Betriebsrat diese Periode auf Lohnsteigerungen.</t>
  </si>
  <si>
    <t>Um den Auslandsmarkt ernsthaft zu bearbeiten, empfiehlt es sich noch ein eigenes Werbebudget (ebenfalls in FCU)</t>
  </si>
  <si>
    <t>führen zu einem Transportkostenaufschlag von 60% (24 EUR/Stk.).</t>
  </si>
  <si>
    <t>Die Transportkosten ins Zentrallager (Ausland) betragen regulär 15 EUR/Stk., kurzfristige Express-Lieferungen dagegen</t>
  </si>
  <si>
    <t>Produkte automatisch per Express zurückbeordert. Das Entsprechende gilt auch für die andere Richtung.</t>
  </si>
  <si>
    <t>Der Wechselkurs beträgt aktuell 1,50 EUR pro 1 FCU (bzw. umgekehrt: 1 EUR = 0,67 FCU).</t>
  </si>
  <si>
    <t>Zur Bedienung des Auslandes muss zumindest ein Verkaufspreis (in Fremdwährung: FCU) festgelegt werden.</t>
  </si>
  <si>
    <t>Das potenzielle Exportvolumen wird für diese Periode bei ca. 5-10% des Inlandmarktes gesehen.</t>
  </si>
  <si>
    <t>Der Industrieverband macht aber auf den neuen Auslandsmarkt aufmerksam.</t>
  </si>
  <si>
    <t xml:space="preserve"> • Inflationsrate:                        +2,5% bis +3,0%</t>
  </si>
  <si>
    <t xml:space="preserve"> • Bruttoinlandsprodukt (real):  +3,0% bis +3,5%</t>
  </si>
  <si>
    <t>'Aktuelle Wirtschaftsdaten' entnommen werden.</t>
  </si>
  <si>
    <t>Die Informationen über aktuelle Fertigungskoeffizienten sowie Einkaufskonditionen können dem Bericht</t>
  </si>
  <si>
    <t>neben 1 Einheit eines produktspezifischen Vorproduktes (Material 'I').</t>
  </si>
  <si>
    <t>Auch benötigt man zur Herstellung einer Einheit IDEAL 2 Einheiten Hilfsstoffe 'H' (statt 1 bei SOLID)</t>
  </si>
  <si>
    <t>Entsprechend benötigt man (rechnerisch) 12,0 Fertigungsmitarbeiter pro 1.000 Stück IDEAL (statt 8,0 bei SOLID).</t>
  </si>
  <si>
    <t>aber nur 5.000 Stück von IDEAL produzieren könnte.</t>
  </si>
  <si>
    <t>im Vergleich zu 1,0 bei SOLID. Das bedeutet, dass man mit einer Anlagenkapazität von 10.000 (KE) zwar 10.000 Stück SOLID,</t>
  </si>
  <si>
    <t>Hinsichtlich der Fertigungsplanung ist zu beachten, dass das IDEAL-Produkt 2,0 Maschinenkapazitäten je Einheit benötigt,</t>
  </si>
  <si>
    <t>Da die aktuellen F&amp;E-Ausgaben aber rückwirkend (bereits ab Periodenbeginn) wirken, werden sie miteingerechnet.</t>
  </si>
  <si>
    <t>Ihr Produkt ist marktreif, wenn sowohl der Technik- als auch der Haptik-Index einen Wert von mindestens 100,0 aufweisen.</t>
  </si>
  <si>
    <t>Die Markteinführung Ihres Zweit-Produktes IDEAL ist bei entsprechendem Entwicklungsstand möglich.</t>
  </si>
  <si>
    <t>Der letztjährige Beschäftigungspakt wurde nicht verlängert. Bis zu 80 Entlassungen sind in der Fertigung wieder möglich.</t>
  </si>
  <si>
    <t>unverändert bei 1.400 EUR.</t>
  </si>
  <si>
    <t>Der Importeur aus Zentralasien will diese Periode nochmals bis zu 6.000 Stück SOLID übernehmen. Der Ankaufspreis liegt</t>
  </si>
  <si>
    <t>Marktstudien lassen ein Branchenvolumen (Umsatzerlöse) in Höhe von ca. 10-15% des Standardsegmentes</t>
  </si>
  <si>
    <t>Die Markteinführung eines Zweit-Produktes IDEAL ist bei entsprechendem Entwicklungsstand möglich.</t>
  </si>
  <si>
    <t>steigerung um mehr als 30% gerechnet werden.</t>
  </si>
  <si>
    <t>Aus dem Ausland kommen jedoch positive Signale. Das Exportvolumen nimmt deutlich Fahrt auf. Es kann mit einer Absatz-</t>
  </si>
  <si>
    <t>ist mit einem leichten Nachfragerückgang von etwa 2-3% zu rechnen.</t>
  </si>
  <si>
    <t>Die unsicheren Konjunkturaussichten führen zu einem vorsichtigeren Konsumentenverhalten. Auf dem Inlandsmarkt</t>
  </si>
  <si>
    <t xml:space="preserve"> • Bruttoinlandsprodukt (real):  ±0,0% bis +0,5%</t>
  </si>
  <si>
    <t>im 3. Quartal voraus.</t>
  </si>
  <si>
    <t>Die Forschungsinstitute kritisieren die Maßnahmen als überzogen und sagen ein deutliches Umkippen der Konjunktur</t>
  </si>
  <si>
    <t>Gleichzeitig kündigt die öffentliche Hand Zurückhaltung bei ihren Ausgaben an.</t>
  </si>
  <si>
    <t>Um der hohen Inflationsrate und der konjunkturellen Überhitzung entgegen zu wirken, wechselt die Zentralbank zu einer</t>
  </si>
  <si>
    <t>Der Wechelkurs sinkt auf 1,43 EUR pro 1 FCU (bzw. umgekehrt: 1 EUR = 0,70 FCU).</t>
  </si>
  <si>
    <t>werden noch in der gleichen Periode liquiditätswirksam.</t>
  </si>
  <si>
    <t>Die Rezession hat auch Auswirkungen auf die Zahlungsmoral der Kunden. Nur mehr 70% der Umsätze (statt bisher 80%)</t>
  </si>
  <si>
    <t>beträgt nun 350 Fertigungsmitarbeiter je Unternehmen. Die Einstellungskosten reduzieren sich auf 3 Tsd.EUR.</t>
  </si>
  <si>
    <t>Der Konjunkturabschwung hat die Beschaffungslage am Arbeitsmarkt deutlich entschärft. Das aktuelle Arbeitsmarktangebot</t>
  </si>
  <si>
    <t>durchsetzen. Die wöchentliche Arbeitszeit in der Fertigung wurde auf 37 Stunden (statt bisher 38,9 Stunden) herabgesetzt.</t>
  </si>
  <si>
    <t>um ca. 2,5% abgerungen werden. Allerdings konnte sich die Gegenseite bei Ihrer Forderung nach Arbeitszeitverkürzungen</t>
  </si>
  <si>
    <t>Nach zähen Verhandlungen konnte den Gewerkschaften ein Tarifvertrag mit nur moderaten Lohn- und Gehaltsanpassungen</t>
  </si>
  <si>
    <t xml:space="preserve">  Kaufpreis für die Anlage Typ 'L':   nur 31.000 Tsd.EUR!</t>
  </si>
  <si>
    <t xml:space="preserve">  Kaufpreis für die Anlage Typ 'M': nur 17.000 Tsd.EUR!</t>
  </si>
  <si>
    <t xml:space="preserve">  Kaufpreis für die Anlage Typ 'S':   nur   8.000 Tsd.EUR!</t>
  </si>
  <si>
    <t xml:space="preserve">Alle Hersteller von Technischen Anlagen versuchen, ihre Maschinen durch Sonderangebote abzusetzen: </t>
  </si>
  <si>
    <t>Der Konjunktureinbruch trifft auch den Maschinenbau.</t>
  </si>
  <si>
    <t>Anfragen ausländischer Großabnehmer bleiben in dieser Periode aus.</t>
  </si>
  <si>
    <t>IDEAL:  Das neue Marktsegment nimmt deutlich Fahrt auf. Das Marktvolumen dürfte sich mehr als verdoppeln.</t>
  </si>
  <si>
    <t xml:space="preserve">             Das Auslandsgeschäft erweist sich aber als sehr robust. Das Marktwachstum dürfte in dieser Periode ca. 15% betragen.</t>
  </si>
  <si>
    <t>SOLID:  Die Inlandsnachfrage bricht um etwa 6% ein.</t>
  </si>
  <si>
    <t>Nachdem die Lkw-Maut eingeführt wurde, hat der Verband der Spediteure drastische Preiserhöhungen angekündigt.</t>
  </si>
  <si>
    <t xml:space="preserve"> • Inflationsrate:                        +1,5% bis +2,5%</t>
  </si>
  <si>
    <t xml:space="preserve"> • Bruttoinlandsprodukt (real):  -1,0% bis ±0,0%</t>
  </si>
  <si>
    <t>Der Wechelkurs steigt wieder leicht auf 1,45 EUR pro 1 FCU (bzw. umgekehrt: 1 EUR = 0,69 FCU).</t>
  </si>
  <si>
    <t>In der letzten Periode hat der befürchtete konjunkturelle Abschwung tatsächlich eingesetzt.</t>
  </si>
  <si>
    <t>Daher fallen in dieser Periode einmalige Investitionen in Grundstücke und Gebäude in Höhe von 500 Tsd.EUR an.</t>
  </si>
  <si>
    <t>Das Umweltbundesamt erhöht die Auflagen für die Abwasserklärung.</t>
  </si>
  <si>
    <t>Der Überstunden-Stopp bleibt bestehen. Auch das Outplacement-Programm wurde verlängert.</t>
  </si>
  <si>
    <t>Dadurch steigen die Personalnebenkosten auf 27%.</t>
  </si>
  <si>
    <t>Zudem wurde mit dem Betriebsrat eine Anhebung der betrieblichen Altersversorgung um 2 Prozentpunkte ausgehandelt.</t>
  </si>
  <si>
    <t>Der aktuelle Tarifvertrag sieht eine Anhebung aller Löhne und Gehälter um 2,5% vor.</t>
  </si>
  <si>
    <t>und die freigestellten Mitarbeiter müssen mit einem umfangreichen Outplacement-Programm betreut und unterstützt werden.</t>
  </si>
  <si>
    <t>Die vereinbarten Arbeitszeitverkürzungen wurden jedoch dauerhaft bestätigt. Im Gegenzug werden vom Betriebsrat</t>
  </si>
  <si>
    <t>Angesichts der angespannten Wirtschaftslage verzichten Gewerkschaften und Betriebsrat auf Lohnsteigerungen.</t>
  </si>
  <si>
    <t xml:space="preserve">  Kaufpreis für die Anlage Typ 'L':   jetzt 34 Tsd.EUR!</t>
  </si>
  <si>
    <t xml:space="preserve">  Kaufpreis für die Anlage Typ 'M': jetzt 19 Tsd.EUR!</t>
  </si>
  <si>
    <t xml:space="preserve">  Kaufpreis für die Anlage Typ 'S':   jetzt   9 Tsd.EUR!</t>
  </si>
  <si>
    <t>bis zu 5.000 Stücke SOLID abzunehmen.</t>
  </si>
  <si>
    <t>Der west-afrikanische Zentraleinkäufer hat sich wieder gemeldet. Zu einem Stückpreis von 1.450 EUR ist er bereit,</t>
  </si>
  <si>
    <t xml:space="preserve">             Das potenzielle Exportvolumen wird bei ca. 15% des Inlandmarktes gesehen.</t>
  </si>
  <si>
    <t xml:space="preserve">             Ab dieser Periode kann der Auslandsmarkt nun auch mit dem Zweit-Produkt beliefert werden.</t>
  </si>
  <si>
    <t xml:space="preserve">             von knapp 50% erwartbar. </t>
  </si>
  <si>
    <t>IDEAL:  Das neue Marktsegment trotzt der Konjunkturschwäche. Im Inland sind nochmals Wachstumsraten</t>
  </si>
  <si>
    <t xml:space="preserve">             um ca. 2% gerechnet werden. </t>
  </si>
  <si>
    <t xml:space="preserve">             Der Abschwung hat auch das Auslandsgeschäft erfasst. Im Export muss mit einem leichten Nachfragerückgang</t>
  </si>
  <si>
    <t>SOLID:  Die Inlandsnachfrage dürfte auf dem Vorjahresniveau stagnieren.</t>
  </si>
  <si>
    <t>Der Wechselkurs steigt weiter auf 1,47 EUR pro 1 FCU (bzw. umgekehrt: 1 EUR = 0,68 FCU).</t>
  </si>
  <si>
    <t>Periode erwartet.</t>
  </si>
  <si>
    <t>Die Konjunkturflaute hält weiter an. Es geht zwar nicht mehr abwärts, aber ein Aufschwung wird frühestens zum Ende dieser</t>
  </si>
  <si>
    <t>in dieser Periode bis zu 250 Entlassungen akzeptiert. Allerdings sind dafür in dieser Periode keine Überstunden erlaubt</t>
  </si>
  <si>
    <t>Die Entlassungskosten betragen in dieser Periode daher 40 Tsd.EUR (pro Mitarbeiter).</t>
  </si>
  <si>
    <t>Sinkende Rohstoffpreise sowie anhaltender Konkurrenzdruck unter den Zulieferern führen zu Preissenkungen bei allen</t>
  </si>
  <si>
    <t>Die Konjunkturprogramme haben gegriffen. Es scheint insgesamt wieder aufwärts zu gehen.</t>
  </si>
  <si>
    <t xml:space="preserve"> Zur Unterstützung senkt die Zentralbank den Leitzins um einen halben Prozentpunkt.</t>
  </si>
  <si>
    <t>restriktiven Geldpolitik. Sie setzt ein klares Signal und erhöht den Leitzins um einen ganzen Prozentpunkt.</t>
  </si>
  <si>
    <t>Durch die Zinserhöhung wertet der Euro auf.</t>
  </si>
  <si>
    <t>Die Zentralbank senkt den Leitzins wieder um einen halben Prozentpunkt. Der Euro schwächt sich dadurch ab.</t>
  </si>
  <si>
    <t xml:space="preserve">Die Zentralbank senkt den Leitzins erneut um einen halben Prozentpunkt. Die Schwäche des Euro hält dadurch an. </t>
  </si>
  <si>
    <t>Ihr Produkt SOLID erfreut sich weiterhin einer sehr hohen Nachfrage. Auch in dieser Periode kann mit einem Marktwachstum</t>
  </si>
  <si>
    <t>Der Wechselkurs steigt auf 1,50 EUR pro 1 FCU (bzw. umgekehrt: 1 EUR = 0,67 FCU).</t>
  </si>
  <si>
    <t>Die Zentralbank hält den niedrigen Leitzinssatz aber noch bei.</t>
  </si>
  <si>
    <t xml:space="preserve"> • Inflationsrate:                        +1,0% bis +2,0%</t>
  </si>
  <si>
    <t xml:space="preserve"> • Inflationsrate:                        +3,0% bis +4,0%</t>
  </si>
  <si>
    <t>Die prognostizierten Preissenkungen für alle Einsatzstoffe realisieren sich.</t>
  </si>
  <si>
    <t>SOLID:  Nach den letzten, enttäuschenden Jahren kann im Inland wieder ein Marktwachstum von ca. 3% verzeichnet werden.</t>
  </si>
  <si>
    <t xml:space="preserve">             Im Ausland ist sogar ein Zuwachs von 7% realistisch.</t>
  </si>
  <si>
    <t>IDEAL:  Dagegen wird für das neue Marktsegment im Inland eine Stagnation erwartet.</t>
  </si>
  <si>
    <t xml:space="preserve">             Die Auslandsnachfrage dürfte aber um ca. 15-20% zulegen.</t>
  </si>
  <si>
    <t>Der west-afrikanische Zentraleinkäufer erweitert diese Periode sein Angebot. Zu einem Stückpreis von 1.450 EUR ist er bereit,</t>
  </si>
  <si>
    <t>bis zu 7.000 Stücke SOLID abzunehmen.</t>
  </si>
  <si>
    <t xml:space="preserve">Alle Anlagenhersteller haben ihre Sonderangebote nach oben angepasst. </t>
  </si>
  <si>
    <t>Die Anlagenpreise sind wieder auf ihrem Original-Niveau angelangt:</t>
  </si>
  <si>
    <t xml:space="preserve">  Kaufpreis für die Anlage Typ 'S':   10 Tsd.EUR!</t>
  </si>
  <si>
    <t xml:space="preserve">  Kaufpreis für die Anlage Typ 'M':  20 Tsd.EUR!</t>
  </si>
  <si>
    <t xml:space="preserve">  Kaufpreis für die Anlage Typ 'L':   36 Tsd.EUR!</t>
  </si>
  <si>
    <t>Sie dürfen aber nochmals bis zu 150 Entlassungen aussprechen.</t>
  </si>
  <si>
    <t>Das Arbeitsmarktangebot verringert sich leicht auf 300 Fertigungsmitarbeiter. Die Einstellungskosten steigen auf 4 Tsd.EUR an.</t>
  </si>
  <si>
    <t>Die konjunkturelle Erholung dürfte sich in dieser Periode fortsetzen.</t>
  </si>
  <si>
    <t>Die Zentralbank hebt aber den Leitzinssatz bereits um einen halben Prozentpunkt an.</t>
  </si>
  <si>
    <t>Der Wechselkurs sinkt damit wieder auf 1,47 EUR pro 1 FCU (bzw. umgekehrt: 1 EUR = 0,68 FCU).</t>
  </si>
  <si>
    <t>Die Zahlungsmoral verbessert sich wieder etwas. Der periodengleiche Zahlungseingang erhöht sich auf 75%.</t>
  </si>
  <si>
    <t>Der periodengleiche Zahlungseingang der Kunden hat sich wieder auf dem langjährigen Wert von 80% eingependelt.</t>
  </si>
  <si>
    <t>Zu einem Stückpreis von 1.450 EUR ist er bereit, diesmal bis zu 12.000 Stücke SOLID abzunehmen.</t>
  </si>
  <si>
    <t>Der west-afrikanische Zentraleinkäufer erweitert sein letztjähriges Angebot nochmals kräftig.</t>
  </si>
  <si>
    <t>SOLID:  Der Inlandsabsatz zieht kräftig um über 6% an.</t>
  </si>
  <si>
    <t xml:space="preserve">             Das Auslandsgeschäft dürfte sogar um über 10% zulegen.</t>
  </si>
  <si>
    <t>Der Überstunden-Stopp wurde gelockert. Bis zu 10% Überstunden sind wieder möglich.</t>
  </si>
  <si>
    <t>Der Fachkräftemangel wird wieder spürbarer. Das Arbeitsmarktangebot beträgt nur noch 250 Fertigungsmitarbeiter</t>
  </si>
  <si>
    <t>je Unternehmen. Die Einstellungskosten erhöhen sich nochmals auf 5 Tsd.EUR (je Mitarbeiter).</t>
  </si>
  <si>
    <t>Die erlaubte Anzahl an Entlassungen in der Fertigung ist auf 100 Mitarbeiter reduziert. Die Entlassungskosten</t>
  </si>
  <si>
    <t>halbieren sich auf 20 Tsd.EUR (pro Mitarbeiter).</t>
  </si>
  <si>
    <t>Sachverständige halten die wirtschaftliche Flaute für überwunden und rechnen nun mit einer anziehenden Wirtschaftstätigkeit.</t>
  </si>
  <si>
    <t>Ihr F&amp;E-Partnerunternehmen rechnet aktuell mit einer Entwicklungszeit von drei Perioden bis zur Marktreife.</t>
  </si>
  <si>
    <t xml:space="preserve">     Um im Technik-Index 100,0 Punkte zu erreichen, sind F&amp;E-Ausgaben von etwa 3.000 Tsd.EUR notwendig,</t>
  </si>
  <si>
    <t xml:space="preserve">     um im Haptik-Index 100,0 Punkte zu erreichen, sind etwa 2.400 Tsd.EUR aufzubringen.</t>
  </si>
  <si>
    <t>F&amp;E-Aufwand überproportional an:</t>
  </si>
  <si>
    <t xml:space="preserve">     Den Technik-Index auf 100,0 Punkte zu bringen, wäre auch mit zwei Investitionen in Höhe von 2.080 Tsd.EUR möglich.</t>
  </si>
  <si>
    <t xml:space="preserve">     Entsprechend benötigt man für den Haptik-Index zwei Investitionen zu jeweils 1.670 Tsd.EUR.</t>
  </si>
  <si>
    <t>Umgekehrt führt eine längere Entwicklungszeit zu F&amp;E-Einsparungen: Die Marktreife ist auch mit vier Investitionen in Höhe von</t>
  </si>
  <si>
    <t>pro Stück. Das neue Marktsegment muss zwar erst entwickelt werden, d.h. die anfänglichen Absatzzahlen werden zunächst</t>
  </si>
  <si>
    <t>zu verabschieden und Vertriebs-Mitarbeiter dem Auslandsmarkt zuzuweisen.</t>
  </si>
  <si>
    <t xml:space="preserve">               1 -   39.999</t>
  </si>
  <si>
    <t xml:space="preserve">               1 -   24.999</t>
  </si>
  <si>
    <t>'S'-Darlehen         (kurzfristig: 1 Periode)</t>
  </si>
  <si>
    <t>'M'-Darlehen       (langfristig: 5 Perioden)</t>
  </si>
  <si>
    <t xml:space="preserve">               1 -   14.999</t>
  </si>
  <si>
    <t>dass die Talfahrt bestenfalls in der zweiten Jahreshälfte gestoppt werden kann.</t>
  </si>
  <si>
    <t>Die Regierung versucht nun, mit verschiedenen Ausgabenprogrammen dagegen zu steuern. Experten meinen aber,</t>
  </si>
  <si>
    <t xml:space="preserve">                       Fixkosten</t>
  </si>
  <si>
    <t xml:space="preserve">                       Gehaltsaufschlag bis 10%</t>
  </si>
  <si>
    <t xml:space="preserve">                       Gehaltsaufschlag über 10%</t>
  </si>
  <si>
    <t>'L'-Darlehen         (langfristig: 10 Perioden)</t>
  </si>
  <si>
    <t>Die Transportkosten im Inland steigen um 20%, die Transportkosten ins und im Ausland erhöhen sich sogar um 30%.</t>
  </si>
  <si>
    <t>bei einem Verkaufspreis von 2.500 - 3.000 EUR pro Gerät erwarten.</t>
  </si>
  <si>
    <t>IDEAL:  Im Inland geht es mit einem Marktwachstum von ca. 7% ebenfalls wieder kräftig aufwärts.</t>
  </si>
  <si>
    <t xml:space="preserve">             Für das Ausland geht man sogar von Wachstumsraten über 30% aus.</t>
  </si>
  <si>
    <t>Der Aufschwung verliert zwar an Fahrt, eine Rezession ist aber nicht zu erwarten.</t>
  </si>
  <si>
    <t>Der Wechselkurs sinkt noch etwas weiter auf 1,45 EUR pro 1 FCU (bzw. umgekehrt: 1 EUR = 0,69 FCU).</t>
  </si>
  <si>
    <t xml:space="preserve"> • Inflationsrate:                        +1,5% bis +2,0%</t>
  </si>
  <si>
    <t>SOLID:  Der Inlandsabsatz zieht nochmals kräftig um ca. 5% an.</t>
  </si>
  <si>
    <t xml:space="preserve">             Auch auf dem Auslandsmarkt geht es um ca. 8% weiter aufwärts.</t>
  </si>
  <si>
    <t>IDEAL:  Die Inlandsnachfrage dürfte erneut um ca. 7% zulegen.</t>
  </si>
  <si>
    <t xml:space="preserve">             Für das Ausland erwartet man Zuwächse in Höhe von 17-18%.</t>
  </si>
  <si>
    <t>Die Preise der Einsatzstoffe haben sich auf dem Wert der Vorperiode stabilisiert.</t>
  </si>
  <si>
    <t>Diese Periode ist der west-afrikanische Zentraleinkäufer etwas zurückhaltender.</t>
  </si>
  <si>
    <t>Zum Stückpreis von 1.450 EUR ist er bereit, bis zu 8.000 Stücke SOLID abzunehmen.</t>
  </si>
  <si>
    <t>Mit dem Betriebsrat wurde eine moderate Anpassung aller Grund-Gehälter um ca. 2% ausgehandelt.</t>
  </si>
  <si>
    <t>Die Begrenzung der Überstunden auf 10% bleibt bestehen.</t>
  </si>
  <si>
    <t>Die Zentralbank belässt den Leitzinssatz unverändert bei 1,5%.</t>
  </si>
  <si>
    <t xml:space="preserve"> • Bruttoinlandsprodukt (real):  +1,0% bis +1,5%</t>
  </si>
  <si>
    <t xml:space="preserve"> • Bruttoinlandsprodukt (real):  +1,0% bis +2,0%</t>
  </si>
  <si>
    <t>Die gestiegenen Rohstoffpreise werden von ihren Zulieferern weitergegeben. Die Einkaufspreise aller</t>
  </si>
  <si>
    <t>In dieser Periode verkündet nun auch der Lieferant für Ihr Vorprodukt (Material 'S') eine Preissteigerung um ca. 2%.</t>
  </si>
  <si>
    <t>Einsatzstoffe (Hilfsstoffe 'H', Material 'S' und Material 'I') steigen um ca. 2,5%.</t>
  </si>
  <si>
    <t>Einsatzstoffen (Hilfsstoffe 'H', Material 'S' und Material 'I'). Dieser Trend wird sich die nächsten Perioden wohl fortsetzen.</t>
  </si>
  <si>
    <t>Ale Einsatzstoffe werden wechselkursbedingt noch günstiger.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</si>
</sst>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\+0.0;\-0.0"/>
    <numFmt numFmtId="166" formatCode="&quot;Periode&quot;\ 00"/>
    <numFmt numFmtId="167" formatCode="&quot;Periode&quot;\ 0"/>
    <numFmt numFmtId="168" formatCode="&quot;P&quot;00"/>
    <numFmt numFmtId="169" formatCode="#,##0.0000"/>
    <numFmt numFmtId="170" formatCode="\+0.0%;\-0.0%"/>
    <numFmt numFmtId="171" formatCode="\+0.00%;\-0.00%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theme="9" tint="0.79998168889431442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/>
      <diagonal/>
    </border>
    <border>
      <left style="thin">
        <color theme="0" tint="-4.9989318521683403E-2"/>
      </left>
      <right style="medium">
        <color theme="0" tint="-0.14996795556505021"/>
      </right>
      <top style="medium">
        <color theme="0" tint="-0.14996795556505021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0691854609822"/>
      </left>
      <right/>
      <top style="medium">
        <color theme="0" tint="-0.14990691854609822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 style="medium">
        <color theme="0" tint="-0.149906918546098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/>
      <top/>
      <bottom/>
      <diagonal/>
    </border>
    <border>
      <left/>
      <right style="medium">
        <color theme="0" tint="-0.14990691854609822"/>
      </right>
      <top/>
      <bottom/>
      <diagonal/>
    </border>
    <border>
      <left style="medium">
        <color theme="0" tint="-0.14990691854609822"/>
      </left>
      <right/>
      <top/>
      <bottom style="medium">
        <color theme="0" tint="-0.14990691854609822"/>
      </bottom>
      <diagonal/>
    </border>
    <border>
      <left/>
      <right/>
      <top/>
      <bottom style="medium">
        <color theme="0" tint="-0.14990691854609822"/>
      </bottom>
      <diagonal/>
    </border>
    <border>
      <left style="medium">
        <color theme="0" tint="-0.1498764000366222"/>
      </left>
      <right/>
      <top style="medium">
        <color theme="0" tint="-0.1498764000366222"/>
      </top>
      <bottom/>
      <diagonal/>
    </border>
    <border>
      <left/>
      <right/>
      <top style="medium">
        <color theme="0" tint="-0.1498764000366222"/>
      </top>
      <bottom/>
      <diagonal/>
    </border>
    <border>
      <left/>
      <right style="medium">
        <color theme="0" tint="-0.1498764000366222"/>
      </right>
      <top style="medium">
        <color theme="0" tint="-0.1498764000366222"/>
      </top>
      <bottom/>
      <diagonal/>
    </border>
    <border>
      <left style="medium">
        <color theme="0" tint="-0.1498764000366222"/>
      </left>
      <right/>
      <top/>
      <bottom/>
      <diagonal/>
    </border>
    <border>
      <left/>
      <right style="medium">
        <color theme="0" tint="-0.1498764000366222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1498764000366222"/>
      </left>
      <right/>
      <top/>
      <bottom style="medium">
        <color theme="0" tint="-0.1498764000366222"/>
      </bottom>
      <diagonal/>
    </border>
    <border>
      <left/>
      <right/>
      <top/>
      <bottom style="medium">
        <color theme="0" tint="-0.14987640003662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3" fontId="3" fillId="2" borderId="1" xfId="0" applyNumberFormat="1" applyFont="1" applyFill="1" applyBorder="1"/>
    <xf numFmtId="3" fontId="1" fillId="4" borderId="1" xfId="0" applyNumberFormat="1" applyFont="1" applyFill="1" applyBorder="1"/>
    <xf numFmtId="0" fontId="7" fillId="5" borderId="1" xfId="0" applyFont="1" applyFill="1" applyBorder="1" applyAlignment="1">
      <alignment horizontal="left"/>
    </xf>
    <xf numFmtId="0" fontId="0" fillId="7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4" fillId="7" borderId="6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4" fillId="7" borderId="9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9" fillId="7" borderId="0" xfId="0" applyFont="1" applyFill="1"/>
    <xf numFmtId="0" fontId="9" fillId="0" borderId="0" xfId="0" applyFont="1"/>
    <xf numFmtId="0" fontId="6" fillId="7" borderId="0" xfId="0" applyFont="1" applyFill="1"/>
    <xf numFmtId="0" fontId="6" fillId="0" borderId="0" xfId="0" applyFont="1"/>
    <xf numFmtId="3" fontId="0" fillId="3" borderId="1" xfId="0" quotePrefix="1" applyNumberFormat="1" applyFill="1" applyBorder="1" applyAlignment="1">
      <alignment vertical="center"/>
    </xf>
    <xf numFmtId="3" fontId="0" fillId="4" borderId="1" xfId="0" quotePrefix="1" applyNumberFormat="1" applyFill="1" applyBorder="1" applyAlignment="1">
      <alignment vertical="center"/>
    </xf>
    <xf numFmtId="0" fontId="0" fillId="4" borderId="1" xfId="0" quotePrefix="1" applyFill="1" applyBorder="1"/>
    <xf numFmtId="0" fontId="3" fillId="7" borderId="3" xfId="0" applyFont="1" applyFill="1" applyBorder="1"/>
    <xf numFmtId="0" fontId="10" fillId="7" borderId="7" xfId="0" applyFont="1" applyFill="1" applyBorder="1"/>
    <xf numFmtId="0" fontId="3" fillId="7" borderId="10" xfId="0" applyFont="1" applyFill="1" applyBorder="1"/>
    <xf numFmtId="0" fontId="3" fillId="7" borderId="0" xfId="0" applyFont="1" applyFill="1"/>
    <xf numFmtId="0" fontId="3" fillId="0" borderId="0" xfId="0" applyFont="1"/>
    <xf numFmtId="3" fontId="0" fillId="3" borderId="1" xfId="0" applyNumberFormat="1" applyFill="1" applyBorder="1" applyAlignment="1">
      <alignment vertical="center"/>
    </xf>
    <xf numFmtId="0" fontId="0" fillId="4" borderId="1" xfId="0" applyFill="1" applyBorder="1"/>
    <xf numFmtId="0" fontId="0" fillId="7" borderId="12" xfId="0" applyFill="1" applyBorder="1"/>
    <xf numFmtId="0" fontId="8" fillId="7" borderId="0" xfId="0" applyFont="1" applyFill="1"/>
    <xf numFmtId="0" fontId="7" fillId="7" borderId="0" xfId="0" applyFont="1" applyFill="1"/>
    <xf numFmtId="0" fontId="7" fillId="7" borderId="0" xfId="0" applyFont="1" applyFill="1" applyAlignment="1">
      <alignment horizontal="left"/>
    </xf>
    <xf numFmtId="0" fontId="6" fillId="7" borderId="9" xfId="0" applyFont="1" applyFill="1" applyBorder="1"/>
    <xf numFmtId="0" fontId="0" fillId="7" borderId="9" xfId="0" applyFill="1" applyBorder="1"/>
    <xf numFmtId="0" fontId="9" fillId="7" borderId="13" xfId="0" applyFont="1" applyFill="1" applyBorder="1"/>
    <xf numFmtId="0" fontId="9" fillId="7" borderId="14" xfId="0" applyFont="1" applyFill="1" applyBorder="1"/>
    <xf numFmtId="0" fontId="6" fillId="7" borderId="13" xfId="0" applyFont="1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4" xfId="0" applyFill="1" applyBorder="1"/>
    <xf numFmtId="0" fontId="6" fillId="7" borderId="14" xfId="0" applyFont="1" applyFill="1" applyBorder="1"/>
    <xf numFmtId="0" fontId="1" fillId="4" borderId="1" xfId="0" applyFont="1" applyFill="1" applyBorder="1"/>
    <xf numFmtId="3" fontId="10" fillId="2" borderId="1" xfId="0" applyNumberFormat="1" applyFont="1" applyFill="1" applyBorder="1"/>
    <xf numFmtId="3" fontId="1" fillId="6" borderId="1" xfId="0" applyNumberFormat="1" applyFont="1" applyFill="1" applyBorder="1"/>
    <xf numFmtId="165" fontId="1" fillId="6" borderId="1" xfId="0" applyNumberFormat="1" applyFont="1" applyFill="1" applyBorder="1"/>
    <xf numFmtId="0" fontId="4" fillId="7" borderId="0" xfId="0" applyFont="1" applyFill="1"/>
    <xf numFmtId="0" fontId="4" fillId="7" borderId="0" xfId="0" applyFont="1" applyFill="1" applyAlignment="1">
      <alignment horizontal="right"/>
    </xf>
    <xf numFmtId="0" fontId="12" fillId="7" borderId="4" xfId="0" applyFont="1" applyFill="1" applyBorder="1"/>
    <xf numFmtId="0" fontId="12" fillId="7" borderId="0" xfId="0" applyFont="1" applyFill="1"/>
    <xf numFmtId="0" fontId="6" fillId="5" borderId="1" xfId="0" applyFont="1" applyFill="1" applyBorder="1" applyAlignment="1">
      <alignment horizontal="right" vertical="center" wrapText="1"/>
    </xf>
    <xf numFmtId="0" fontId="12" fillId="7" borderId="10" xfId="0" applyFont="1" applyFill="1" applyBorder="1"/>
    <xf numFmtId="0" fontId="12" fillId="7" borderId="7" xfId="0" applyFont="1" applyFill="1" applyBorder="1"/>
    <xf numFmtId="0" fontId="12" fillId="7" borderId="11" xfId="0" applyFont="1" applyFill="1" applyBorder="1"/>
    <xf numFmtId="0" fontId="0" fillId="7" borderId="25" xfId="0" applyFill="1" applyBorder="1"/>
    <xf numFmtId="0" fontId="0" fillId="7" borderId="26" xfId="0" applyFill="1" applyBorder="1"/>
    <xf numFmtId="0" fontId="13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10" fillId="7" borderId="0" xfId="0" applyFont="1" applyFill="1"/>
    <xf numFmtId="0" fontId="1" fillId="7" borderId="0" xfId="0" applyFont="1" applyFill="1"/>
    <xf numFmtId="0" fontId="13" fillId="7" borderId="0" xfId="0" applyFont="1" applyFill="1"/>
    <xf numFmtId="0" fontId="1" fillId="7" borderId="0" xfId="0" applyFont="1" applyFill="1" applyAlignment="1">
      <alignment horizontal="right"/>
    </xf>
    <xf numFmtId="167" fontId="14" fillId="8" borderId="1" xfId="0" applyNumberFormat="1" applyFont="1" applyFill="1" applyBorder="1" applyAlignment="1">
      <alignment horizontal="right" vertical="center"/>
    </xf>
    <xf numFmtId="0" fontId="1" fillId="7" borderId="29" xfId="0" applyFont="1" applyFill="1" applyBorder="1"/>
    <xf numFmtId="0" fontId="0" fillId="7" borderId="29" xfId="0" applyFill="1" applyBorder="1"/>
    <xf numFmtId="0" fontId="1" fillId="9" borderId="30" xfId="0" applyFont="1" applyFill="1" applyBorder="1"/>
    <xf numFmtId="0" fontId="10" fillId="9" borderId="31" xfId="0" applyFont="1" applyFill="1" applyBorder="1"/>
    <xf numFmtId="0" fontId="1" fillId="9" borderId="31" xfId="0" applyFont="1" applyFill="1" applyBorder="1"/>
    <xf numFmtId="0" fontId="13" fillId="9" borderId="32" xfId="0" applyFont="1" applyFill="1" applyBorder="1"/>
    <xf numFmtId="166" fontId="0" fillId="5" borderId="33" xfId="0" applyNumberFormat="1" applyFill="1" applyBorder="1"/>
    <xf numFmtId="168" fontId="13" fillId="5" borderId="33" xfId="0" applyNumberFormat="1" applyFont="1" applyFill="1" applyBorder="1" applyAlignment="1">
      <alignment horizontal="right"/>
    </xf>
    <xf numFmtId="3" fontId="11" fillId="3" borderId="1" xfId="0" applyNumberFormat="1" applyFont="1" applyFill="1" applyBorder="1"/>
    <xf numFmtId="3" fontId="13" fillId="3" borderId="1" xfId="0" applyNumberFormat="1" applyFont="1" applyFill="1" applyBorder="1"/>
    <xf numFmtId="3" fontId="11" fillId="6" borderId="1" xfId="0" applyNumberFormat="1" applyFont="1" applyFill="1" applyBorder="1"/>
    <xf numFmtId="3" fontId="13" fillId="6" borderId="1" xfId="0" applyNumberFormat="1" applyFont="1" applyFill="1" applyBorder="1"/>
    <xf numFmtId="0" fontId="1" fillId="4" borderId="1" xfId="0" applyFont="1" applyFill="1" applyBorder="1" applyAlignment="1">
      <alignment horizontal="left"/>
    </xf>
    <xf numFmtId="10" fontId="11" fillId="3" borderId="1" xfId="0" applyNumberFormat="1" applyFont="1" applyFill="1" applyBorder="1"/>
    <xf numFmtId="10" fontId="13" fillId="3" borderId="1" xfId="0" applyNumberFormat="1" applyFont="1" applyFill="1" applyBorder="1"/>
    <xf numFmtId="168" fontId="13" fillId="5" borderId="34" xfId="0" applyNumberFormat="1" applyFont="1" applyFill="1" applyBorder="1" applyAlignment="1">
      <alignment horizontal="right"/>
    </xf>
    <xf numFmtId="4" fontId="11" fillId="6" borderId="1" xfId="0" applyNumberFormat="1" applyFont="1" applyFill="1" applyBorder="1"/>
    <xf numFmtId="4" fontId="13" fillId="6" borderId="1" xfId="0" applyNumberFormat="1" applyFont="1" applyFill="1" applyBorder="1"/>
    <xf numFmtId="9" fontId="3" fillId="2" borderId="1" xfId="0" applyNumberFormat="1" applyFont="1" applyFill="1" applyBorder="1"/>
    <xf numFmtId="169" fontId="11" fillId="3" borderId="1" xfId="0" applyNumberFormat="1" applyFont="1" applyFill="1" applyBorder="1"/>
    <xf numFmtId="169" fontId="13" fillId="3" borderId="1" xfId="0" applyNumberFormat="1" applyFont="1" applyFill="1" applyBorder="1"/>
    <xf numFmtId="9" fontId="11" fillId="3" borderId="1" xfId="0" applyNumberFormat="1" applyFont="1" applyFill="1" applyBorder="1"/>
    <xf numFmtId="9" fontId="13" fillId="3" borderId="1" xfId="0" applyNumberFormat="1" applyFont="1" applyFill="1" applyBorder="1"/>
    <xf numFmtId="164" fontId="11" fillId="6" borderId="1" xfId="0" applyNumberFormat="1" applyFont="1" applyFill="1" applyBorder="1"/>
    <xf numFmtId="164" fontId="13" fillId="6" borderId="1" xfId="0" applyNumberFormat="1" applyFont="1" applyFill="1" applyBorder="1"/>
    <xf numFmtId="9" fontId="11" fillId="6" borderId="1" xfId="0" applyNumberFormat="1" applyFont="1" applyFill="1" applyBorder="1"/>
    <xf numFmtId="9" fontId="13" fillId="6" borderId="1" xfId="0" applyNumberFormat="1" applyFont="1" applyFill="1" applyBorder="1"/>
    <xf numFmtId="0" fontId="0" fillId="7" borderId="35" xfId="0" applyFill="1" applyBorder="1"/>
    <xf numFmtId="0" fontId="0" fillId="7" borderId="36" xfId="0" applyFill="1" applyBorder="1"/>
    <xf numFmtId="0" fontId="13" fillId="7" borderId="36" xfId="0" applyFont="1" applyFill="1" applyBorder="1"/>
    <xf numFmtId="0" fontId="13" fillId="0" borderId="0" xfId="0" applyFont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4" fillId="7" borderId="21" xfId="0" applyFont="1" applyFill="1" applyBorder="1"/>
    <xf numFmtId="0" fontId="4" fillId="7" borderId="22" xfId="0" applyFont="1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17" fillId="10" borderId="1" xfId="0" applyFont="1" applyFill="1" applyBorder="1"/>
    <xf numFmtId="3" fontId="15" fillId="10" borderId="1" xfId="0" applyNumberFormat="1" applyFont="1" applyFill="1" applyBorder="1"/>
    <xf numFmtId="3" fontId="18" fillId="10" borderId="1" xfId="0" applyNumberFormat="1" applyFont="1" applyFill="1" applyBorder="1"/>
    <xf numFmtId="3" fontId="16" fillId="11" borderId="1" xfId="0" applyNumberFormat="1" applyFont="1" applyFill="1" applyBorder="1"/>
    <xf numFmtId="3" fontId="1" fillId="4" borderId="1" xfId="0" applyNumberFormat="1" applyFont="1" applyFill="1" applyBorder="1" applyAlignment="1">
      <alignment horizontal="left"/>
    </xf>
    <xf numFmtId="166" fontId="1" fillId="4" borderId="1" xfId="0" applyNumberFormat="1" applyFont="1" applyFill="1" applyBorder="1"/>
    <xf numFmtId="0" fontId="13" fillId="4" borderId="1" xfId="0" applyFont="1" applyFill="1" applyBorder="1" applyAlignment="1">
      <alignment horizontal="right"/>
    </xf>
    <xf numFmtId="170" fontId="1" fillId="6" borderId="1" xfId="1" applyNumberFormat="1" applyFont="1" applyFill="1" applyBorder="1"/>
    <xf numFmtId="164" fontId="13" fillId="3" borderId="1" xfId="0" applyNumberFormat="1" applyFont="1" applyFill="1" applyBorder="1"/>
    <xf numFmtId="164" fontId="1" fillId="6" borderId="1" xfId="1" applyNumberFormat="1" applyFont="1" applyFill="1" applyBorder="1"/>
    <xf numFmtId="0" fontId="1" fillId="6" borderId="1" xfId="0" applyFont="1" applyFill="1" applyBorder="1" applyAlignment="1">
      <alignment horizontal="right"/>
    </xf>
    <xf numFmtId="171" fontId="1" fillId="6" borderId="1" xfId="0" applyNumberFormat="1" applyFont="1" applyFill="1" applyBorder="1"/>
    <xf numFmtId="0" fontId="1" fillId="4" borderId="1" xfId="0" quotePrefix="1" applyFont="1" applyFill="1" applyBorder="1" applyAlignment="1">
      <alignment horizontal="left"/>
    </xf>
    <xf numFmtId="0" fontId="19" fillId="7" borderId="17" xfId="0" applyFont="1" applyFill="1" applyBorder="1" applyAlignment="1">
      <alignment horizontal="right"/>
    </xf>
    <xf numFmtId="0" fontId="20" fillId="7" borderId="21" xfId="0" applyFont="1" applyFill="1" applyBorder="1"/>
    <xf numFmtId="0" fontId="20" fillId="7" borderId="0" xfId="0" applyFont="1" applyFill="1"/>
    <xf numFmtId="0" fontId="20" fillId="7" borderId="22" xfId="0" applyFont="1" applyFill="1" applyBorder="1"/>
    <xf numFmtId="0" fontId="20" fillId="0" borderId="0" xfId="0" applyFont="1"/>
    <xf numFmtId="0" fontId="0" fillId="7" borderId="0" xfId="0" quotePrefix="1" applyFill="1"/>
    <xf numFmtId="0" fontId="0" fillId="7" borderId="0" xfId="0" applyFill="1" applyAlignment="1">
      <alignment wrapText="1"/>
    </xf>
    <xf numFmtId="4" fontId="11" fillId="3" borderId="1" xfId="0" applyNumberFormat="1" applyFont="1" applyFill="1" applyBorder="1"/>
    <xf numFmtId="4" fontId="13" fillId="3" borderId="1" xfId="0" applyNumberFormat="1" applyFont="1" applyFill="1" applyBorder="1"/>
  </cellXfs>
  <cellStyles count="2">
    <cellStyle name="Prozent" xfId="1" builtinId="5"/>
    <cellStyle name="Standard" xfId="0" builtinId="0"/>
  </cellStyles>
  <dxfs count="34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9" tint="0.59996337778862885"/>
        </patternFill>
      </fill>
    </dxf>
    <dxf>
      <font>
        <color theme="0" tint="-0.34998626667073579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strike val="0"/>
        <color theme="0" tint="-0.499984740745262"/>
      </font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9" tint="0.59996337778862885"/>
        </patternFill>
      </fill>
    </dxf>
    <dxf>
      <font>
        <color theme="0" tint="-0.34998626667073579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strike val="0"/>
        <color theme="0" tint="-0.499984740745262"/>
      </font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5" tint="0.79998168889431442"/>
        </patternFill>
      </fill>
    </dxf>
    <dxf>
      <font>
        <color theme="0" tint="-0.34998626667073579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5" tint="0.79998168889431442"/>
        </patternFill>
      </fill>
    </dxf>
    <dxf>
      <font>
        <color theme="0" tint="-0.34998626667073579"/>
      </font>
    </dxf>
  </dxfs>
  <tableStyles count="0" defaultTableStyle="TableStyleMedium9" defaultPivotStyle="PivotStyleLight16"/>
  <colors>
    <mruColors>
      <color rgb="FFFDF1E3"/>
      <color rgb="FFF0F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C093-46C6-4763-BCE2-07948EC862B9}">
  <dimension ref="A1:F31"/>
  <sheetViews>
    <sheetView showGridLines="0" showRowColHeaders="0" tabSelected="1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1</v>
      </c>
      <c r="C2" s="48"/>
      <c r="D2" s="5"/>
      <c r="E2" s="64">
        <v>0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398</v>
      </c>
      <c r="D4" s="5"/>
      <c r="E4" s="5"/>
      <c r="F4" s="102"/>
    </row>
    <row r="5" spans="1:6" x14ac:dyDescent="0.25">
      <c r="A5" s="101"/>
      <c r="B5" s="5"/>
      <c r="C5" s="5" t="s">
        <v>360</v>
      </c>
      <c r="D5" s="5"/>
      <c r="E5" s="5"/>
      <c r="F5" s="102"/>
    </row>
    <row r="6" spans="1:6" ht="4.0999999999999996" customHeight="1" x14ac:dyDescent="0.25">
      <c r="A6" s="101"/>
      <c r="B6" s="5"/>
      <c r="C6" s="5"/>
      <c r="D6" s="5"/>
      <c r="E6" s="5"/>
      <c r="F6" s="102"/>
    </row>
    <row r="7" spans="1:6" x14ac:dyDescent="0.25">
      <c r="A7" s="101"/>
      <c r="B7" s="5"/>
      <c r="C7" s="5" t="s">
        <v>83</v>
      </c>
      <c r="D7" s="5"/>
      <c r="E7" s="5"/>
      <c r="F7" s="102"/>
    </row>
    <row r="8" spans="1:6" x14ac:dyDescent="0.25">
      <c r="A8" s="101"/>
      <c r="B8" s="5"/>
      <c r="C8" s="5" t="s">
        <v>239</v>
      </c>
      <c r="D8" s="5"/>
      <c r="E8" s="5"/>
      <c r="F8" s="102"/>
    </row>
    <row r="9" spans="1:6" x14ac:dyDescent="0.25">
      <c r="A9" s="101"/>
      <c r="B9" s="5"/>
      <c r="C9" s="5" t="s">
        <v>240</v>
      </c>
      <c r="D9" s="5"/>
      <c r="E9" s="5"/>
      <c r="F9" s="102"/>
    </row>
    <row r="10" spans="1:6" s="122" customFormat="1" ht="36" customHeight="1" x14ac:dyDescent="0.3">
      <c r="A10" s="119"/>
      <c r="B10" s="120" t="s">
        <v>84</v>
      </c>
      <c r="C10" s="120"/>
      <c r="D10" s="120"/>
      <c r="E10" s="120"/>
      <c r="F10" s="121"/>
    </row>
    <row r="11" spans="1:6" x14ac:dyDescent="0.25">
      <c r="A11" s="101"/>
      <c r="B11" s="5"/>
      <c r="C11" s="5" t="s">
        <v>85</v>
      </c>
      <c r="D11" s="5"/>
      <c r="E11" s="5"/>
      <c r="F11" s="102"/>
    </row>
    <row r="12" spans="1:6" x14ac:dyDescent="0.25">
      <c r="A12" s="101"/>
      <c r="B12" s="5"/>
      <c r="C12" s="5" t="s">
        <v>86</v>
      </c>
      <c r="D12" s="5"/>
      <c r="E12" s="5"/>
      <c r="F12" s="102"/>
    </row>
    <row r="13" spans="1:6" ht="4.0999999999999996" customHeight="1" x14ac:dyDescent="0.25">
      <c r="A13" s="101"/>
      <c r="B13" s="5"/>
      <c r="C13" s="5"/>
      <c r="D13" s="5"/>
      <c r="E13" s="5"/>
      <c r="F13" s="102"/>
    </row>
    <row r="14" spans="1:6" x14ac:dyDescent="0.25">
      <c r="A14" s="101"/>
      <c r="B14" s="5"/>
      <c r="C14" s="5" t="s">
        <v>245</v>
      </c>
      <c r="D14" s="5"/>
      <c r="E14" s="5"/>
      <c r="F14" s="102"/>
    </row>
    <row r="15" spans="1:6" ht="4.0999999999999996" customHeight="1" x14ac:dyDescent="0.25">
      <c r="A15" s="101"/>
      <c r="B15" s="5"/>
      <c r="C15" s="5"/>
      <c r="D15" s="5"/>
      <c r="E15" s="5"/>
      <c r="F15" s="102"/>
    </row>
    <row r="16" spans="1:6" x14ac:dyDescent="0.25">
      <c r="A16" s="101"/>
      <c r="B16" s="5"/>
      <c r="C16" s="5" t="s">
        <v>87</v>
      </c>
      <c r="D16" s="5"/>
      <c r="E16" s="5"/>
      <c r="F16" s="102"/>
    </row>
    <row r="17" spans="1:6" x14ac:dyDescent="0.25">
      <c r="A17" s="101"/>
      <c r="B17" s="5"/>
      <c r="C17" s="5" t="s">
        <v>184</v>
      </c>
      <c r="D17" s="5"/>
      <c r="E17" s="5"/>
      <c r="F17" s="102"/>
    </row>
    <row r="18" spans="1:6" ht="4.0999999999999996" customHeight="1" x14ac:dyDescent="0.25">
      <c r="A18" s="101"/>
      <c r="B18" s="5"/>
      <c r="C18" s="5"/>
      <c r="D18" s="5"/>
      <c r="E18" s="5"/>
      <c r="F18" s="102"/>
    </row>
    <row r="19" spans="1:6" x14ac:dyDescent="0.25">
      <c r="A19" s="101"/>
      <c r="B19" s="5"/>
      <c r="C19" s="5" t="s">
        <v>88</v>
      </c>
      <c r="D19" s="5"/>
      <c r="E19" s="5"/>
      <c r="F19" s="102"/>
    </row>
    <row r="20" spans="1:6" x14ac:dyDescent="0.25">
      <c r="A20" s="101"/>
      <c r="B20" s="5"/>
      <c r="C20" s="5" t="s">
        <v>185</v>
      </c>
      <c r="D20" s="5"/>
      <c r="E20" s="5"/>
      <c r="F20" s="102"/>
    </row>
    <row r="21" spans="1:6" x14ac:dyDescent="0.25">
      <c r="A21" s="101"/>
      <c r="B21" s="5"/>
      <c r="C21" s="5" t="s">
        <v>188</v>
      </c>
      <c r="D21" s="5"/>
      <c r="E21" s="5"/>
      <c r="F21" s="102"/>
    </row>
    <row r="22" spans="1:6" x14ac:dyDescent="0.25">
      <c r="A22" s="101"/>
      <c r="B22" s="5"/>
      <c r="C22" s="5" t="s">
        <v>89</v>
      </c>
      <c r="D22" s="5"/>
      <c r="E22" s="5"/>
      <c r="F22" s="102"/>
    </row>
    <row r="23" spans="1:6" s="122" customFormat="1" ht="36" customHeight="1" x14ac:dyDescent="0.3">
      <c r="A23" s="119"/>
      <c r="B23" s="120" t="s">
        <v>90</v>
      </c>
      <c r="C23" s="120"/>
      <c r="D23" s="120"/>
      <c r="E23" s="120"/>
      <c r="F23" s="121"/>
    </row>
    <row r="24" spans="1:6" x14ac:dyDescent="0.25">
      <c r="A24" s="101"/>
      <c r="B24" s="5"/>
      <c r="C24" s="5" t="s">
        <v>241</v>
      </c>
      <c r="D24" s="5"/>
      <c r="E24" s="5"/>
      <c r="F24" s="102"/>
    </row>
    <row r="25" spans="1:6" x14ac:dyDescent="0.25">
      <c r="A25" s="101"/>
      <c r="B25" s="5"/>
      <c r="C25" s="5" t="s">
        <v>91</v>
      </c>
      <c r="D25" s="5"/>
      <c r="E25" s="5"/>
      <c r="F25" s="102"/>
    </row>
    <row r="26" spans="1:6" x14ac:dyDescent="0.25">
      <c r="A26" s="101"/>
      <c r="B26" s="5"/>
      <c r="C26" s="5" t="s">
        <v>92</v>
      </c>
      <c r="D26" s="5"/>
      <c r="E26" s="5"/>
      <c r="F26" s="102"/>
    </row>
    <row r="27" spans="1:6" x14ac:dyDescent="0.25">
      <c r="A27" s="101"/>
      <c r="B27" s="5"/>
      <c r="C27" s="5" t="s">
        <v>242</v>
      </c>
      <c r="D27" s="5"/>
      <c r="E27" s="5"/>
      <c r="F27" s="102"/>
    </row>
    <row r="28" spans="1:6" ht="4.0999999999999996" customHeight="1" x14ac:dyDescent="0.25">
      <c r="A28" s="101"/>
      <c r="B28" s="5"/>
      <c r="C28" s="5"/>
      <c r="D28" s="5"/>
      <c r="E28" s="5"/>
      <c r="F28" s="102"/>
    </row>
    <row r="29" spans="1:6" x14ac:dyDescent="0.25">
      <c r="A29" s="101"/>
      <c r="B29" s="5"/>
      <c r="C29" s="5" t="s">
        <v>243</v>
      </c>
      <c r="D29" s="5"/>
      <c r="E29" s="5"/>
      <c r="F29" s="102"/>
    </row>
    <row r="30" spans="1:6" x14ac:dyDescent="0.25">
      <c r="A30" s="101"/>
      <c r="B30" s="5"/>
      <c r="C30" s="5" t="s">
        <v>244</v>
      </c>
      <c r="D30" s="5"/>
      <c r="E30" s="5"/>
      <c r="F30" s="102"/>
    </row>
    <row r="31" spans="1:6" ht="14.95" thickBot="1" x14ac:dyDescent="0.3">
      <c r="A31" s="103"/>
      <c r="B31" s="104"/>
      <c r="C31" s="104"/>
      <c r="D31" s="104"/>
      <c r="E31" s="104"/>
      <c r="F31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2B5B-A19D-4A32-8BE9-45E801B78C78}">
  <dimension ref="A1:AC62"/>
  <sheetViews>
    <sheetView showGridLines="0" showRowColHeaders="0" zoomScaleNormal="10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37.75" customWidth="1"/>
    <col min="3" max="3" width="10.875" style="26" bestFit="1" customWidth="1"/>
    <col min="4" max="4" width="11.125" customWidth="1"/>
    <col min="5" max="5" width="11.125" style="95" customWidth="1"/>
    <col min="6" max="6" width="1.375" customWidth="1"/>
    <col min="7" max="7" width="37.75" customWidth="1"/>
    <col min="8" max="8" width="10.875" style="26" customWidth="1"/>
    <col min="9" max="9" width="11.125" customWidth="1"/>
    <col min="10" max="10" width="11.125" style="95" customWidth="1"/>
    <col min="11" max="11" width="1.375" customWidth="1"/>
    <col min="12" max="12" width="37.75" customWidth="1"/>
    <col min="13" max="13" width="10.875" style="26" bestFit="1" customWidth="1"/>
    <col min="14" max="14" width="11.125" customWidth="1"/>
    <col min="15" max="15" width="11.125" style="95" customWidth="1"/>
    <col min="16" max="16" width="1.375" customWidth="1"/>
    <col min="17" max="17" width="10" customWidth="1"/>
    <col min="18" max="19" width="11.125" customWidth="1"/>
    <col min="20" max="20" width="1.375" customWidth="1"/>
    <col min="21" max="21" width="35.5" customWidth="1"/>
    <col min="22" max="22" width="10" style="26" customWidth="1"/>
    <col min="23" max="23" width="11.125" customWidth="1"/>
    <col min="24" max="24" width="11.125" style="95" customWidth="1"/>
    <col min="25" max="25" width="1.375" customWidth="1"/>
    <col min="26" max="26" width="35.5" customWidth="1"/>
    <col min="27" max="27" width="10" style="26" customWidth="1"/>
    <col min="28" max="28" width="11.125" customWidth="1"/>
    <col min="29" max="29" width="11.125" style="95" customWidth="1"/>
    <col min="30" max="30" width="1.375" customWidth="1"/>
  </cols>
  <sheetData>
    <row r="1" spans="1:29" ht="7.15" customHeight="1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49">
        <v>10</v>
      </c>
      <c r="P1" s="58"/>
      <c r="V1"/>
      <c r="X1"/>
      <c r="AA1"/>
      <c r="AC1"/>
    </row>
    <row r="2" spans="1:29" ht="23.45" customHeight="1" x14ac:dyDescent="0.4">
      <c r="A2" s="59"/>
      <c r="B2" s="47" t="str">
        <f>"Aktuelle Wirtschaftsdaten  für Periode "&amp;TEXT(O2+1,"0")</f>
        <v>Aktuelle Wirtschaftsdaten  für Periode 0</v>
      </c>
      <c r="C2" s="60"/>
      <c r="D2" s="61"/>
      <c r="E2" s="62"/>
      <c r="F2" s="62"/>
      <c r="G2" s="62"/>
      <c r="H2" s="62"/>
      <c r="I2" s="62"/>
      <c r="J2" s="62"/>
      <c r="K2" s="62"/>
      <c r="L2" s="62"/>
      <c r="M2" s="62"/>
      <c r="N2" s="63"/>
      <c r="O2" s="64">
        <v>-1</v>
      </c>
      <c r="P2" s="65"/>
      <c r="V2"/>
      <c r="X2"/>
      <c r="AA2"/>
      <c r="AC2"/>
    </row>
    <row r="3" spans="1:29" ht="5.95" customHeight="1" x14ac:dyDescent="0.25">
      <c r="A3" s="59"/>
      <c r="B3" s="5"/>
      <c r="C3" s="5"/>
      <c r="D3" s="5"/>
      <c r="E3" s="5"/>
      <c r="F3" s="62"/>
      <c r="G3" s="62"/>
      <c r="H3" s="62"/>
      <c r="I3" s="62"/>
      <c r="J3" s="62"/>
      <c r="K3" s="62"/>
      <c r="L3" s="5"/>
      <c r="M3" s="5"/>
      <c r="N3" s="62"/>
      <c r="O3" s="62"/>
      <c r="P3" s="66"/>
      <c r="V3"/>
      <c r="X3"/>
      <c r="AA3"/>
      <c r="AC3"/>
    </row>
    <row r="4" spans="1:29" x14ac:dyDescent="0.25">
      <c r="A4" s="59"/>
      <c r="B4" s="67" t="s">
        <v>162</v>
      </c>
      <c r="C4" s="68"/>
      <c r="D4" s="69"/>
      <c r="E4" s="70"/>
      <c r="F4" s="62"/>
      <c r="G4" s="67" t="s">
        <v>163</v>
      </c>
      <c r="H4" s="68"/>
      <c r="I4" s="69"/>
      <c r="J4" s="70"/>
      <c r="K4" s="62"/>
      <c r="L4" s="67" t="s">
        <v>161</v>
      </c>
      <c r="M4" s="68"/>
      <c r="N4" s="69"/>
      <c r="O4" s="70"/>
      <c r="P4" s="66"/>
      <c r="V4"/>
      <c r="X4"/>
      <c r="AA4"/>
      <c r="AC4"/>
    </row>
    <row r="5" spans="1:29" x14ac:dyDescent="0.25">
      <c r="A5" s="59"/>
      <c r="B5" s="5" t="s">
        <v>211</v>
      </c>
      <c r="C5" s="25"/>
      <c r="D5" s="71">
        <f>$O$2+1</f>
        <v>0</v>
      </c>
      <c r="E5" s="72" t="s">
        <v>98</v>
      </c>
      <c r="F5" s="62"/>
      <c r="G5" s="5" t="s">
        <v>145</v>
      </c>
      <c r="H5" s="25"/>
      <c r="I5" s="71">
        <f>$O$2+1</f>
        <v>0</v>
      </c>
      <c r="J5" s="72" t="s">
        <v>98</v>
      </c>
      <c r="K5" s="62"/>
      <c r="L5" s="5" t="s">
        <v>200</v>
      </c>
      <c r="M5" s="5"/>
      <c r="N5" s="71">
        <f>$O$2+1</f>
        <v>0</v>
      </c>
      <c r="O5" s="72" t="s">
        <v>98</v>
      </c>
      <c r="P5" s="66"/>
      <c r="V5"/>
      <c r="X5"/>
      <c r="AA5"/>
      <c r="AC5"/>
    </row>
    <row r="6" spans="1:29" x14ac:dyDescent="0.25">
      <c r="A6" s="59"/>
      <c r="B6" s="28" t="s">
        <v>127</v>
      </c>
      <c r="C6" s="2" t="s">
        <v>1</v>
      </c>
      <c r="D6" s="125">
        <v>59</v>
      </c>
      <c r="E6" s="126">
        <v>59</v>
      </c>
      <c r="F6" s="62"/>
      <c r="G6" s="43" t="s">
        <v>123</v>
      </c>
      <c r="H6" s="2" t="s">
        <v>124</v>
      </c>
      <c r="I6" s="75">
        <v>39000</v>
      </c>
      <c r="J6" s="76">
        <v>39000</v>
      </c>
      <c r="K6" s="62"/>
      <c r="L6" s="28" t="s">
        <v>131</v>
      </c>
      <c r="M6" s="2" t="s">
        <v>27</v>
      </c>
      <c r="N6" s="73">
        <v>10000</v>
      </c>
      <c r="O6" s="74">
        <v>10000</v>
      </c>
      <c r="P6" s="66"/>
      <c r="V6"/>
      <c r="X6"/>
      <c r="AA6"/>
      <c r="AC6"/>
    </row>
    <row r="7" spans="1:29" x14ac:dyDescent="0.25">
      <c r="A7" s="59"/>
      <c r="B7" s="109" t="s">
        <v>408</v>
      </c>
      <c r="C7" s="2" t="s">
        <v>1</v>
      </c>
      <c r="D7" s="125">
        <v>47</v>
      </c>
      <c r="E7" s="126">
        <v>47</v>
      </c>
      <c r="F7" s="62"/>
      <c r="G7" s="43" t="s">
        <v>125</v>
      </c>
      <c r="H7" s="2" t="s">
        <v>124</v>
      </c>
      <c r="I7" s="75">
        <v>50000</v>
      </c>
      <c r="J7" s="76">
        <v>50000</v>
      </c>
      <c r="K7" s="62"/>
      <c r="L7" s="28" t="s">
        <v>132</v>
      </c>
      <c r="M7" s="2" t="s">
        <v>133</v>
      </c>
      <c r="N7" s="73">
        <v>10</v>
      </c>
      <c r="O7" s="74">
        <v>10</v>
      </c>
      <c r="P7" s="66"/>
      <c r="V7"/>
      <c r="X7"/>
      <c r="AA7"/>
      <c r="AC7"/>
    </row>
    <row r="8" spans="1:29" x14ac:dyDescent="0.25">
      <c r="A8" s="59"/>
      <c r="B8" s="109" t="s">
        <v>152</v>
      </c>
      <c r="C8" s="2" t="s">
        <v>1</v>
      </c>
      <c r="D8" s="125">
        <v>44</v>
      </c>
      <c r="E8" s="126">
        <v>44</v>
      </c>
      <c r="F8" s="62"/>
      <c r="G8" s="43" t="s">
        <v>126</v>
      </c>
      <c r="H8" s="2" t="s">
        <v>124</v>
      </c>
      <c r="I8" s="75">
        <v>36000</v>
      </c>
      <c r="J8" s="76">
        <v>36000</v>
      </c>
      <c r="K8" s="62"/>
      <c r="L8" s="28" t="s">
        <v>214</v>
      </c>
      <c r="M8" s="2" t="s">
        <v>27</v>
      </c>
      <c r="N8" s="73">
        <v>500</v>
      </c>
      <c r="O8" s="74">
        <v>500</v>
      </c>
      <c r="P8" s="66"/>
      <c r="V8"/>
      <c r="X8"/>
      <c r="AA8"/>
      <c r="AC8"/>
    </row>
    <row r="9" spans="1:29" x14ac:dyDescent="0.25">
      <c r="A9" s="59"/>
      <c r="B9" s="109" t="s">
        <v>151</v>
      </c>
      <c r="C9" s="2" t="s">
        <v>1</v>
      </c>
      <c r="D9" s="125">
        <v>42</v>
      </c>
      <c r="E9" s="126">
        <v>42</v>
      </c>
      <c r="F9" s="62"/>
      <c r="G9" s="5" t="s">
        <v>128</v>
      </c>
      <c r="H9" s="25"/>
      <c r="I9" s="71">
        <f>$O$2+1</f>
        <v>0</v>
      </c>
      <c r="J9" s="72" t="s">
        <v>98</v>
      </c>
      <c r="K9" s="62"/>
      <c r="L9" s="28" t="s">
        <v>135</v>
      </c>
      <c r="M9" s="2" t="s">
        <v>27</v>
      </c>
      <c r="N9" s="73">
        <v>300</v>
      </c>
      <c r="O9" s="74">
        <v>300</v>
      </c>
      <c r="P9" s="66"/>
      <c r="V9"/>
      <c r="X9"/>
      <c r="AA9"/>
      <c r="AC9"/>
    </row>
    <row r="10" spans="1:29" x14ac:dyDescent="0.25">
      <c r="A10" s="59"/>
      <c r="B10" s="109" t="s">
        <v>147</v>
      </c>
      <c r="C10" s="2" t="s">
        <v>1</v>
      </c>
      <c r="D10" s="125">
        <v>41</v>
      </c>
      <c r="E10" s="126">
        <v>41</v>
      </c>
      <c r="F10" s="62"/>
      <c r="G10" s="43" t="s">
        <v>129</v>
      </c>
      <c r="H10" s="2" t="s">
        <v>130</v>
      </c>
      <c r="I10" s="88">
        <v>0.25</v>
      </c>
      <c r="J10" s="89">
        <v>0.25</v>
      </c>
      <c r="K10" s="62"/>
      <c r="L10" s="28" t="s">
        <v>137</v>
      </c>
      <c r="M10" s="2" t="s">
        <v>138</v>
      </c>
      <c r="N10" s="73">
        <v>8000</v>
      </c>
      <c r="O10" s="74">
        <v>8000</v>
      </c>
      <c r="P10" s="66"/>
      <c r="V10"/>
      <c r="X10"/>
      <c r="AA10"/>
      <c r="AC10"/>
    </row>
    <row r="11" spans="1:29" x14ac:dyDescent="0.25">
      <c r="A11" s="59"/>
      <c r="B11" s="5" t="s">
        <v>221</v>
      </c>
      <c r="C11" s="25"/>
      <c r="D11" s="71">
        <f>$O$2+1</f>
        <v>0</v>
      </c>
      <c r="E11" s="80" t="s">
        <v>98</v>
      </c>
      <c r="F11" s="62"/>
      <c r="G11" s="43" t="s">
        <v>134</v>
      </c>
      <c r="H11" s="2" t="s">
        <v>104</v>
      </c>
      <c r="I11" s="90">
        <v>0.2</v>
      </c>
      <c r="J11" s="91">
        <v>0.2</v>
      </c>
      <c r="K11" s="62"/>
      <c r="L11" s="28" t="s">
        <v>168</v>
      </c>
      <c r="M11" s="2" t="s">
        <v>139</v>
      </c>
      <c r="N11" s="86">
        <v>0.85</v>
      </c>
      <c r="O11" s="87">
        <v>0.85</v>
      </c>
      <c r="P11" s="66"/>
      <c r="V11"/>
      <c r="X11"/>
      <c r="AA11"/>
      <c r="AC11"/>
    </row>
    <row r="12" spans="1:29" x14ac:dyDescent="0.25">
      <c r="A12" s="59"/>
      <c r="B12" s="43" t="s">
        <v>127</v>
      </c>
      <c r="C12" s="2" t="s">
        <v>1</v>
      </c>
      <c r="D12" s="125">
        <v>534</v>
      </c>
      <c r="E12" s="126">
        <v>534</v>
      </c>
      <c r="F12" s="62"/>
      <c r="G12" s="43" t="s">
        <v>415</v>
      </c>
      <c r="H12" s="2" t="s">
        <v>27</v>
      </c>
      <c r="I12" s="75">
        <v>1000</v>
      </c>
      <c r="J12" s="76">
        <v>1000</v>
      </c>
      <c r="K12" s="62"/>
      <c r="L12" s="5" t="s">
        <v>201</v>
      </c>
      <c r="M12" s="5"/>
      <c r="N12" s="71">
        <f>$O$2+1</f>
        <v>0</v>
      </c>
      <c r="O12" s="80" t="s">
        <v>98</v>
      </c>
      <c r="P12" s="66"/>
      <c r="V12"/>
      <c r="X12"/>
      <c r="AA12"/>
      <c r="AC12"/>
    </row>
    <row r="13" spans="1:29" x14ac:dyDescent="0.25">
      <c r="A13" s="59"/>
      <c r="B13" s="43" t="s">
        <v>409</v>
      </c>
      <c r="C13" s="2" t="s">
        <v>1</v>
      </c>
      <c r="D13" s="125">
        <v>445</v>
      </c>
      <c r="E13" s="126">
        <v>445</v>
      </c>
      <c r="F13" s="62"/>
      <c r="G13" s="43" t="s">
        <v>416</v>
      </c>
      <c r="H13" s="2" t="s">
        <v>130</v>
      </c>
      <c r="I13" s="88">
        <v>0.22500000000000001</v>
      </c>
      <c r="J13" s="113">
        <v>0.22500000000000001</v>
      </c>
      <c r="K13" s="62"/>
      <c r="L13" s="28" t="s">
        <v>131</v>
      </c>
      <c r="M13" s="2" t="s">
        <v>27</v>
      </c>
      <c r="N13" s="73">
        <v>20000</v>
      </c>
      <c r="O13" s="74">
        <v>20000</v>
      </c>
      <c r="P13" s="66"/>
      <c r="V13"/>
      <c r="X13"/>
      <c r="AA13"/>
      <c r="AC13"/>
    </row>
    <row r="14" spans="1:29" x14ac:dyDescent="0.25">
      <c r="A14" s="59"/>
      <c r="B14" s="43" t="s">
        <v>155</v>
      </c>
      <c r="C14" s="2" t="s">
        <v>1</v>
      </c>
      <c r="D14" s="125">
        <v>430</v>
      </c>
      <c r="E14" s="126">
        <v>430</v>
      </c>
      <c r="F14" s="62"/>
      <c r="G14" s="77" t="s">
        <v>417</v>
      </c>
      <c r="H14" s="2" t="s">
        <v>130</v>
      </c>
      <c r="I14" s="88">
        <v>0.5</v>
      </c>
      <c r="J14" s="89">
        <v>0.5</v>
      </c>
      <c r="K14" s="62"/>
      <c r="L14" s="28" t="s">
        <v>132</v>
      </c>
      <c r="M14" s="2" t="s">
        <v>133</v>
      </c>
      <c r="N14" s="73">
        <v>10</v>
      </c>
      <c r="O14" s="74">
        <v>10</v>
      </c>
      <c r="P14" s="66"/>
      <c r="V14"/>
      <c r="X14"/>
      <c r="AA14"/>
      <c r="AC14"/>
    </row>
    <row r="15" spans="1:29" x14ac:dyDescent="0.25">
      <c r="A15" s="59"/>
      <c r="B15" s="43" t="s">
        <v>154</v>
      </c>
      <c r="C15" s="2" t="s">
        <v>1</v>
      </c>
      <c r="D15" s="125">
        <v>417</v>
      </c>
      <c r="E15" s="126">
        <v>417</v>
      </c>
      <c r="F15" s="62"/>
      <c r="G15" s="43" t="s">
        <v>150</v>
      </c>
      <c r="H15" s="2" t="s">
        <v>136</v>
      </c>
      <c r="I15" s="75">
        <v>250</v>
      </c>
      <c r="J15" s="76">
        <v>250</v>
      </c>
      <c r="K15" s="62"/>
      <c r="L15" s="28" t="s">
        <v>214</v>
      </c>
      <c r="M15" s="2" t="s">
        <v>27</v>
      </c>
      <c r="N15" s="73">
        <v>500</v>
      </c>
      <c r="O15" s="74">
        <v>500</v>
      </c>
      <c r="P15" s="66"/>
      <c r="V15"/>
      <c r="X15"/>
      <c r="AA15"/>
      <c r="AC15"/>
    </row>
    <row r="16" spans="1:29" x14ac:dyDescent="0.25">
      <c r="A16" s="59"/>
      <c r="B16" s="43" t="s">
        <v>153</v>
      </c>
      <c r="C16" s="2" t="s">
        <v>1</v>
      </c>
      <c r="D16" s="125">
        <v>407</v>
      </c>
      <c r="E16" s="126">
        <v>407</v>
      </c>
      <c r="F16" s="62"/>
      <c r="G16" s="43" t="s">
        <v>165</v>
      </c>
      <c r="H16" s="2" t="s">
        <v>136</v>
      </c>
      <c r="I16" s="75">
        <v>5000</v>
      </c>
      <c r="J16" s="76">
        <v>5000</v>
      </c>
      <c r="K16" s="62"/>
      <c r="L16" s="28" t="s">
        <v>135</v>
      </c>
      <c r="M16" s="2" t="s">
        <v>27</v>
      </c>
      <c r="N16" s="73">
        <v>500</v>
      </c>
      <c r="O16" s="74">
        <v>500</v>
      </c>
      <c r="P16" s="66"/>
      <c r="V16"/>
      <c r="X16"/>
      <c r="AA16"/>
      <c r="AC16"/>
    </row>
    <row r="17" spans="1:29" x14ac:dyDescent="0.25">
      <c r="A17" s="59"/>
      <c r="B17" s="43" t="s">
        <v>140</v>
      </c>
      <c r="C17" s="2" t="s">
        <v>1</v>
      </c>
      <c r="D17" s="125">
        <v>402</v>
      </c>
      <c r="E17" s="126">
        <v>402</v>
      </c>
      <c r="F17" s="62"/>
      <c r="G17" s="43" t="s">
        <v>149</v>
      </c>
      <c r="H17" s="2" t="s">
        <v>28</v>
      </c>
      <c r="I17" s="75">
        <v>100</v>
      </c>
      <c r="J17" s="76">
        <v>100</v>
      </c>
      <c r="K17" s="62"/>
      <c r="L17" s="28" t="s">
        <v>137</v>
      </c>
      <c r="M17" s="2" t="s">
        <v>138</v>
      </c>
      <c r="N17" s="73">
        <v>15000</v>
      </c>
      <c r="O17" s="74">
        <v>15000</v>
      </c>
      <c r="P17" s="66"/>
      <c r="V17"/>
      <c r="X17"/>
      <c r="AA17"/>
      <c r="AC17"/>
    </row>
    <row r="18" spans="1:29" x14ac:dyDescent="0.25">
      <c r="A18" s="59"/>
      <c r="B18" s="5" t="s">
        <v>222</v>
      </c>
      <c r="C18" s="25"/>
      <c r="D18" s="110">
        <f>$O$2+1</f>
        <v>0</v>
      </c>
      <c r="E18" s="111" t="s">
        <v>98</v>
      </c>
      <c r="F18" s="62"/>
      <c r="G18" s="43" t="s">
        <v>166</v>
      </c>
      <c r="H18" s="2" t="s">
        <v>28</v>
      </c>
      <c r="I18" s="75">
        <v>0</v>
      </c>
      <c r="J18" s="76">
        <v>0</v>
      </c>
      <c r="K18" s="62"/>
      <c r="L18" s="28" t="s">
        <v>168</v>
      </c>
      <c r="M18" s="2" t="s">
        <v>139</v>
      </c>
      <c r="N18" s="86">
        <v>0.8</v>
      </c>
      <c r="O18" s="87">
        <v>0.8</v>
      </c>
      <c r="P18" s="66"/>
      <c r="V18"/>
      <c r="X18"/>
      <c r="AA18"/>
      <c r="AC18"/>
    </row>
    <row r="19" spans="1:29" x14ac:dyDescent="0.25">
      <c r="A19" s="59"/>
      <c r="B19" s="43" t="s">
        <v>127</v>
      </c>
      <c r="C19" s="44" t="s">
        <v>1</v>
      </c>
      <c r="D19" s="81">
        <v>948</v>
      </c>
      <c r="E19" s="82">
        <v>948</v>
      </c>
      <c r="F19" s="62"/>
      <c r="G19" s="62"/>
      <c r="H19" s="62"/>
      <c r="I19" s="62"/>
      <c r="J19" s="62"/>
      <c r="K19" s="62"/>
      <c r="L19" s="5" t="s">
        <v>202</v>
      </c>
      <c r="M19" s="5"/>
      <c r="N19" s="71">
        <f>$O$2+1</f>
        <v>0</v>
      </c>
      <c r="O19" s="80" t="s">
        <v>98</v>
      </c>
      <c r="P19" s="66"/>
      <c r="V19"/>
      <c r="X19"/>
      <c r="AA19"/>
      <c r="AC19"/>
    </row>
    <row r="20" spans="1:29" x14ac:dyDescent="0.25">
      <c r="A20" s="59"/>
      <c r="B20" s="43" t="s">
        <v>412</v>
      </c>
      <c r="C20" s="44" t="s">
        <v>1</v>
      </c>
      <c r="D20" s="81">
        <v>790</v>
      </c>
      <c r="E20" s="82">
        <v>790</v>
      </c>
      <c r="F20" s="62"/>
      <c r="G20" s="62"/>
      <c r="H20" s="62"/>
      <c r="I20" s="62"/>
      <c r="J20" s="62"/>
      <c r="K20" s="62"/>
      <c r="L20" s="28" t="s">
        <v>131</v>
      </c>
      <c r="M20" s="2" t="s">
        <v>27</v>
      </c>
      <c r="N20" s="73">
        <v>36000</v>
      </c>
      <c r="O20" s="74">
        <v>36000</v>
      </c>
      <c r="P20" s="66"/>
      <c r="V20"/>
      <c r="X20"/>
      <c r="AA20"/>
      <c r="AC20"/>
    </row>
    <row r="21" spans="1:29" x14ac:dyDescent="0.25">
      <c r="A21" s="59"/>
      <c r="B21" s="43" t="s">
        <v>159</v>
      </c>
      <c r="C21" s="44" t="s">
        <v>1</v>
      </c>
      <c r="D21" s="81">
        <v>770</v>
      </c>
      <c r="E21" s="82">
        <v>770</v>
      </c>
      <c r="F21" s="62"/>
      <c r="G21" s="67" t="s">
        <v>96</v>
      </c>
      <c r="H21" s="68"/>
      <c r="I21" s="69"/>
      <c r="J21" s="70"/>
      <c r="K21" s="62"/>
      <c r="L21" s="28" t="s">
        <v>132</v>
      </c>
      <c r="M21" s="2" t="s">
        <v>133</v>
      </c>
      <c r="N21" s="73">
        <v>12</v>
      </c>
      <c r="O21" s="74">
        <v>12</v>
      </c>
      <c r="P21" s="66"/>
      <c r="V21"/>
      <c r="X21"/>
      <c r="AA21"/>
      <c r="AC21"/>
    </row>
    <row r="22" spans="1:29" x14ac:dyDescent="0.25">
      <c r="A22" s="59"/>
      <c r="B22" s="43" t="s">
        <v>158</v>
      </c>
      <c r="C22" s="44" t="s">
        <v>1</v>
      </c>
      <c r="D22" s="81">
        <v>752</v>
      </c>
      <c r="E22" s="82">
        <v>752</v>
      </c>
      <c r="F22" s="62"/>
      <c r="G22" s="5" t="s">
        <v>99</v>
      </c>
      <c r="H22" s="25"/>
      <c r="I22" s="71">
        <f>$O$2+1</f>
        <v>0</v>
      </c>
      <c r="J22" s="72" t="s">
        <v>98</v>
      </c>
      <c r="K22" s="62"/>
      <c r="L22" s="28" t="s">
        <v>214</v>
      </c>
      <c r="M22" s="2" t="s">
        <v>27</v>
      </c>
      <c r="N22" s="73">
        <v>500</v>
      </c>
      <c r="O22" s="74">
        <v>500</v>
      </c>
      <c r="P22" s="66"/>
      <c r="V22"/>
      <c r="X22"/>
      <c r="AA22"/>
      <c r="AC22"/>
    </row>
    <row r="23" spans="1:29" x14ac:dyDescent="0.25">
      <c r="A23" s="59"/>
      <c r="B23" s="43" t="s">
        <v>156</v>
      </c>
      <c r="C23" s="44" t="s">
        <v>1</v>
      </c>
      <c r="D23" s="81">
        <v>737</v>
      </c>
      <c r="E23" s="82">
        <v>737</v>
      </c>
      <c r="F23" s="62"/>
      <c r="G23" s="28" t="s">
        <v>213</v>
      </c>
      <c r="H23" s="2" t="s">
        <v>102</v>
      </c>
      <c r="I23" s="75">
        <v>1</v>
      </c>
      <c r="J23" s="76">
        <v>1</v>
      </c>
      <c r="K23" s="5"/>
      <c r="L23" s="28" t="s">
        <v>135</v>
      </c>
      <c r="M23" s="2" t="s">
        <v>27</v>
      </c>
      <c r="N23" s="73">
        <v>1300</v>
      </c>
      <c r="O23" s="74">
        <v>1300</v>
      </c>
      <c r="P23" s="66"/>
      <c r="V23"/>
      <c r="X23"/>
      <c r="AA23"/>
      <c r="AC23"/>
    </row>
    <row r="24" spans="1:29" x14ac:dyDescent="0.25">
      <c r="A24" s="59"/>
      <c r="B24" s="43" t="s">
        <v>157</v>
      </c>
      <c r="C24" s="44" t="s">
        <v>1</v>
      </c>
      <c r="D24" s="81">
        <v>727</v>
      </c>
      <c r="E24" s="82">
        <v>727</v>
      </c>
      <c r="F24" s="62"/>
      <c r="G24" s="28" t="s">
        <v>226</v>
      </c>
      <c r="H24" s="2" t="s">
        <v>102</v>
      </c>
      <c r="I24" s="75">
        <v>1</v>
      </c>
      <c r="J24" s="76">
        <v>1</v>
      </c>
      <c r="K24" s="5"/>
      <c r="L24" s="28" t="s">
        <v>137</v>
      </c>
      <c r="M24" s="2" t="s">
        <v>138</v>
      </c>
      <c r="N24" s="73">
        <v>30000</v>
      </c>
      <c r="O24" s="74">
        <v>30000</v>
      </c>
      <c r="P24" s="66"/>
      <c r="V24"/>
      <c r="X24"/>
      <c r="AA24"/>
      <c r="AC24"/>
    </row>
    <row r="25" spans="1:29" x14ac:dyDescent="0.25">
      <c r="A25" s="59"/>
      <c r="B25" s="5" t="s">
        <v>223</v>
      </c>
      <c r="C25" s="25"/>
      <c r="D25" s="71">
        <f>$O$2+1</f>
        <v>0</v>
      </c>
      <c r="E25" s="80" t="s">
        <v>98</v>
      </c>
      <c r="F25" s="5"/>
      <c r="G25" s="28" t="s">
        <v>164</v>
      </c>
      <c r="H25" s="2" t="s">
        <v>107</v>
      </c>
      <c r="I25" s="81">
        <v>8</v>
      </c>
      <c r="J25" s="82">
        <v>8</v>
      </c>
      <c r="K25" s="5"/>
      <c r="L25" s="28" t="s">
        <v>168</v>
      </c>
      <c r="M25" s="2" t="s">
        <v>139</v>
      </c>
      <c r="N25" s="86">
        <v>0.9</v>
      </c>
      <c r="O25" s="87">
        <v>0.9</v>
      </c>
      <c r="P25" s="66"/>
      <c r="V25"/>
      <c r="X25"/>
      <c r="AA25"/>
      <c r="AC25"/>
    </row>
    <row r="26" spans="1:29" x14ac:dyDescent="0.25">
      <c r="A26" s="59"/>
      <c r="B26" s="28" t="s">
        <v>212</v>
      </c>
      <c r="C26" s="83" t="s">
        <v>119</v>
      </c>
      <c r="D26" s="73">
        <v>2</v>
      </c>
      <c r="E26" s="74">
        <v>2</v>
      </c>
      <c r="F26" s="5"/>
      <c r="G26" s="28" t="s">
        <v>110</v>
      </c>
      <c r="H26" s="2" t="s">
        <v>111</v>
      </c>
      <c r="I26" s="75">
        <v>1000</v>
      </c>
      <c r="J26" s="76">
        <v>1000</v>
      </c>
      <c r="K26" s="5"/>
      <c r="L26" s="62"/>
      <c r="M26" s="62"/>
      <c r="N26" s="62"/>
      <c r="O26" s="62"/>
      <c r="P26" s="66"/>
      <c r="V26"/>
      <c r="X26"/>
      <c r="AA26"/>
      <c r="AC26"/>
    </row>
    <row r="27" spans="1:29" x14ac:dyDescent="0.25">
      <c r="A27" s="59"/>
      <c r="B27" s="28" t="s">
        <v>224</v>
      </c>
      <c r="C27" s="83" t="s">
        <v>119</v>
      </c>
      <c r="D27" s="73">
        <v>10</v>
      </c>
      <c r="E27" s="74">
        <v>10</v>
      </c>
      <c r="F27" s="5"/>
      <c r="G27" s="5" t="s">
        <v>113</v>
      </c>
      <c r="H27" s="25"/>
      <c r="I27" s="110">
        <f>$O$2+1</f>
        <v>0</v>
      </c>
      <c r="J27" s="111" t="s">
        <v>98</v>
      </c>
      <c r="K27" s="5"/>
      <c r="L27" s="67" t="s">
        <v>95</v>
      </c>
      <c r="M27" s="68"/>
      <c r="N27" s="69"/>
      <c r="O27" s="70"/>
      <c r="P27" s="66"/>
      <c r="V27"/>
      <c r="X27"/>
      <c r="AA27"/>
      <c r="AC27"/>
    </row>
    <row r="28" spans="1:29" x14ac:dyDescent="0.25">
      <c r="A28" s="59"/>
      <c r="B28" s="43" t="s">
        <v>225</v>
      </c>
      <c r="C28" s="44" t="s">
        <v>119</v>
      </c>
      <c r="D28" s="75">
        <v>15</v>
      </c>
      <c r="E28" s="76">
        <v>15</v>
      </c>
      <c r="F28" s="5"/>
      <c r="G28" s="43" t="s">
        <v>213</v>
      </c>
      <c r="H28" s="44" t="s">
        <v>102</v>
      </c>
      <c r="I28" s="75">
        <v>2</v>
      </c>
      <c r="J28" s="76">
        <v>2</v>
      </c>
      <c r="K28" s="5"/>
      <c r="L28" s="5" t="s">
        <v>97</v>
      </c>
      <c r="M28" s="25"/>
      <c r="N28" s="71">
        <f>$O$2+1</f>
        <v>0</v>
      </c>
      <c r="O28" s="72" t="s">
        <v>98</v>
      </c>
      <c r="P28" s="66"/>
      <c r="V28"/>
      <c r="X28"/>
      <c r="AA28"/>
      <c r="AC28"/>
    </row>
    <row r="29" spans="1:29" x14ac:dyDescent="0.25">
      <c r="A29" s="59"/>
      <c r="B29" s="5"/>
      <c r="C29" s="5"/>
      <c r="D29" s="5"/>
      <c r="E29" s="5"/>
      <c r="F29" s="5"/>
      <c r="G29" s="43" t="s">
        <v>227</v>
      </c>
      <c r="H29" s="44" t="s">
        <v>102</v>
      </c>
      <c r="I29" s="75">
        <v>1</v>
      </c>
      <c r="J29" s="76">
        <v>1</v>
      </c>
      <c r="K29" s="5"/>
      <c r="L29" s="28" t="s">
        <v>101</v>
      </c>
      <c r="M29" s="2" t="s">
        <v>1</v>
      </c>
      <c r="N29" s="73">
        <v>0</v>
      </c>
      <c r="O29" s="74">
        <v>0</v>
      </c>
      <c r="P29" s="66"/>
      <c r="V29"/>
      <c r="X29"/>
      <c r="AA29"/>
      <c r="AC29"/>
    </row>
    <row r="30" spans="1:29" x14ac:dyDescent="0.25">
      <c r="A30" s="59"/>
      <c r="B30" s="5"/>
      <c r="C30" s="5"/>
      <c r="D30" s="5"/>
      <c r="E30" s="5"/>
      <c r="F30" s="5"/>
      <c r="G30" s="43" t="s">
        <v>148</v>
      </c>
      <c r="H30" s="44" t="s">
        <v>107</v>
      </c>
      <c r="I30" s="81">
        <v>12</v>
      </c>
      <c r="J30" s="82">
        <v>12</v>
      </c>
      <c r="K30" s="5"/>
      <c r="L30" s="28" t="s">
        <v>105</v>
      </c>
      <c r="M30" s="2" t="s">
        <v>29</v>
      </c>
      <c r="N30" s="73">
        <v>0</v>
      </c>
      <c r="O30" s="74">
        <v>0</v>
      </c>
      <c r="P30" s="66"/>
      <c r="V30"/>
      <c r="X30"/>
      <c r="AA30"/>
      <c r="AC30"/>
    </row>
    <row r="31" spans="1:29" x14ac:dyDescent="0.25">
      <c r="A31" s="59"/>
      <c r="B31" s="67" t="s">
        <v>160</v>
      </c>
      <c r="C31" s="68"/>
      <c r="D31" s="69"/>
      <c r="E31" s="70"/>
      <c r="F31" s="5"/>
      <c r="G31" s="43" t="s">
        <v>110</v>
      </c>
      <c r="H31" s="44" t="s">
        <v>111</v>
      </c>
      <c r="I31" s="75">
        <v>2000</v>
      </c>
      <c r="J31" s="76">
        <v>2000</v>
      </c>
      <c r="K31" s="5"/>
      <c r="L31" s="5" t="s">
        <v>106</v>
      </c>
      <c r="M31" s="25"/>
      <c r="N31" s="71">
        <f>$O$2+1</f>
        <v>0</v>
      </c>
      <c r="O31" s="80" t="s">
        <v>98</v>
      </c>
      <c r="P31" s="66"/>
      <c r="V31"/>
      <c r="X31"/>
      <c r="AA31"/>
      <c r="AC31"/>
    </row>
    <row r="32" spans="1:29" x14ac:dyDescent="0.25">
      <c r="A32" s="59"/>
      <c r="B32" s="5" t="s">
        <v>100</v>
      </c>
      <c r="C32" s="25"/>
      <c r="D32" s="71">
        <f>$O$2+1</f>
        <v>0</v>
      </c>
      <c r="E32" s="72" t="s">
        <v>98</v>
      </c>
      <c r="F32" s="5"/>
      <c r="G32" s="62"/>
      <c r="H32" s="62"/>
      <c r="I32" s="62"/>
      <c r="J32" s="62"/>
      <c r="K32" s="5"/>
      <c r="L32" s="28" t="s">
        <v>215</v>
      </c>
      <c r="M32" s="83" t="s">
        <v>1</v>
      </c>
      <c r="N32" s="125">
        <v>5</v>
      </c>
      <c r="O32" s="126">
        <v>5</v>
      </c>
      <c r="P32" s="66"/>
      <c r="V32"/>
      <c r="X32"/>
      <c r="AA32"/>
      <c r="AC32"/>
    </row>
    <row r="33" spans="1:29" x14ac:dyDescent="0.25">
      <c r="A33" s="59"/>
      <c r="B33" s="77" t="s">
        <v>103</v>
      </c>
      <c r="C33" s="2" t="s">
        <v>104</v>
      </c>
      <c r="D33" s="78">
        <v>1.4999999999999999E-2</v>
      </c>
      <c r="E33" s="79">
        <v>1.4999999999999999E-2</v>
      </c>
      <c r="F33" s="5"/>
      <c r="G33" s="62"/>
      <c r="H33" s="62"/>
      <c r="I33" s="62"/>
      <c r="J33" s="62"/>
      <c r="K33" s="5"/>
      <c r="L33" s="28" t="s">
        <v>216</v>
      </c>
      <c r="M33" s="83" t="s">
        <v>1</v>
      </c>
      <c r="N33" s="125">
        <v>8</v>
      </c>
      <c r="O33" s="126">
        <v>8</v>
      </c>
      <c r="P33" s="66"/>
      <c r="V33"/>
      <c r="X33"/>
      <c r="AA33"/>
      <c r="AC33"/>
    </row>
    <row r="34" spans="1:29" x14ac:dyDescent="0.25">
      <c r="A34" s="59"/>
      <c r="B34" s="77" t="s">
        <v>167</v>
      </c>
      <c r="C34" s="2" t="s">
        <v>104</v>
      </c>
      <c r="D34" s="78">
        <v>2.5000000000000001E-2</v>
      </c>
      <c r="E34" s="79">
        <v>2.5000000000000001E-2</v>
      </c>
      <c r="F34" s="5"/>
      <c r="G34" s="67" t="s">
        <v>141</v>
      </c>
      <c r="H34" s="68"/>
      <c r="I34" s="69"/>
      <c r="J34" s="70"/>
      <c r="K34" s="5"/>
      <c r="L34" s="43" t="s">
        <v>203</v>
      </c>
      <c r="M34" s="44" t="s">
        <v>1</v>
      </c>
      <c r="N34" s="81">
        <v>10</v>
      </c>
      <c r="O34" s="82">
        <v>10</v>
      </c>
      <c r="P34" s="66"/>
      <c r="V34"/>
      <c r="X34"/>
      <c r="AA34"/>
      <c r="AC34"/>
    </row>
    <row r="35" spans="1:29" x14ac:dyDescent="0.25">
      <c r="A35" s="59"/>
      <c r="B35" s="28" t="s">
        <v>108</v>
      </c>
      <c r="C35" s="2" t="s">
        <v>104</v>
      </c>
      <c r="D35" s="78">
        <v>0.08</v>
      </c>
      <c r="E35" s="79">
        <v>0.08</v>
      </c>
      <c r="F35" s="5"/>
      <c r="G35" s="5" t="s">
        <v>7</v>
      </c>
      <c r="H35" s="5"/>
      <c r="I35" s="71">
        <f>$O$2+1</f>
        <v>0</v>
      </c>
      <c r="J35" s="72" t="s">
        <v>98</v>
      </c>
      <c r="K35" s="5"/>
      <c r="L35" s="43" t="s">
        <v>204</v>
      </c>
      <c r="M35" s="44" t="s">
        <v>1</v>
      </c>
      <c r="N35" s="81">
        <v>12</v>
      </c>
      <c r="O35" s="82">
        <v>12</v>
      </c>
      <c r="P35" s="66"/>
      <c r="V35"/>
      <c r="X35"/>
      <c r="AA35"/>
      <c r="AC35"/>
    </row>
    <row r="36" spans="1:29" x14ac:dyDescent="0.25">
      <c r="A36" s="59"/>
      <c r="B36" s="117" t="s">
        <v>410</v>
      </c>
      <c r="C36" s="2" t="s">
        <v>104</v>
      </c>
      <c r="D36" s="78">
        <v>0.03</v>
      </c>
      <c r="E36" s="79">
        <v>0.03</v>
      </c>
      <c r="F36" s="5"/>
      <c r="G36" s="28" t="s">
        <v>142</v>
      </c>
      <c r="H36" s="2" t="s">
        <v>27</v>
      </c>
      <c r="I36" s="73">
        <v>0</v>
      </c>
      <c r="J36" s="74">
        <v>0</v>
      </c>
      <c r="K36" s="5"/>
      <c r="L36" s="43" t="s">
        <v>219</v>
      </c>
      <c r="M36" s="44" t="s">
        <v>1</v>
      </c>
      <c r="N36" s="81">
        <v>16</v>
      </c>
      <c r="O36" s="82">
        <v>16</v>
      </c>
      <c r="P36" s="66"/>
      <c r="V36"/>
      <c r="X36"/>
      <c r="AA36"/>
      <c r="AC36"/>
    </row>
    <row r="37" spans="1:29" x14ac:dyDescent="0.25">
      <c r="A37" s="59"/>
      <c r="B37" s="117" t="s">
        <v>411</v>
      </c>
      <c r="C37" s="2" t="s">
        <v>104</v>
      </c>
      <c r="D37" s="78">
        <v>3.4000000000000002E-2</v>
      </c>
      <c r="E37" s="79">
        <v>3.4000000000000002E-2</v>
      </c>
      <c r="F37" s="5"/>
      <c r="G37" s="28" t="s">
        <v>143</v>
      </c>
      <c r="H37" s="2" t="s">
        <v>27</v>
      </c>
      <c r="I37" s="73">
        <v>300</v>
      </c>
      <c r="J37" s="74">
        <v>0</v>
      </c>
      <c r="K37" s="5"/>
      <c r="L37" s="43" t="s">
        <v>217</v>
      </c>
      <c r="M37" s="44" t="s">
        <v>1</v>
      </c>
      <c r="N37" s="81">
        <v>6</v>
      </c>
      <c r="O37" s="82">
        <v>6</v>
      </c>
      <c r="P37" s="66"/>
      <c r="V37"/>
      <c r="X37"/>
      <c r="AA37"/>
      <c r="AC37"/>
    </row>
    <row r="38" spans="1:29" x14ac:dyDescent="0.25">
      <c r="A38" s="59"/>
      <c r="B38" s="117" t="s">
        <v>418</v>
      </c>
      <c r="C38" s="2" t="s">
        <v>104</v>
      </c>
      <c r="D38" s="78">
        <v>0.04</v>
      </c>
      <c r="E38" s="79">
        <v>0.04</v>
      </c>
      <c r="F38" s="5"/>
      <c r="G38" s="28" t="s">
        <v>231</v>
      </c>
      <c r="H38" s="2" t="s">
        <v>27</v>
      </c>
      <c r="I38" s="73">
        <v>8000</v>
      </c>
      <c r="J38" s="74">
        <v>8000</v>
      </c>
      <c r="K38" s="5"/>
      <c r="L38" s="43" t="s">
        <v>218</v>
      </c>
      <c r="M38" s="44" t="s">
        <v>1</v>
      </c>
      <c r="N38" s="81">
        <v>9.6</v>
      </c>
      <c r="O38" s="82">
        <v>9.6</v>
      </c>
      <c r="P38" s="66"/>
      <c r="V38"/>
      <c r="X38"/>
      <c r="AA38"/>
      <c r="AC38"/>
    </row>
    <row r="39" spans="1:29" ht="15.65" customHeight="1" x14ac:dyDescent="0.25">
      <c r="A39" s="59"/>
      <c r="B39" s="5" t="s">
        <v>116</v>
      </c>
      <c r="C39" s="25"/>
      <c r="D39" s="71">
        <f>$O$2+1</f>
        <v>0</v>
      </c>
      <c r="E39" s="72" t="s">
        <v>98</v>
      </c>
      <c r="F39" s="5"/>
      <c r="G39" s="105" t="s">
        <v>144</v>
      </c>
      <c r="H39" s="108" t="s">
        <v>27</v>
      </c>
      <c r="I39" s="106"/>
      <c r="J39" s="107"/>
      <c r="K39" s="5"/>
      <c r="L39" s="43" t="s">
        <v>205</v>
      </c>
      <c r="M39" s="44" t="s">
        <v>1</v>
      </c>
      <c r="N39" s="81">
        <v>12.5</v>
      </c>
      <c r="O39" s="82">
        <v>12.5</v>
      </c>
      <c r="P39" s="66"/>
      <c r="V39"/>
      <c r="X39"/>
      <c r="AA39"/>
      <c r="AC39"/>
    </row>
    <row r="40" spans="1:29" x14ac:dyDescent="0.25">
      <c r="A40" s="59"/>
      <c r="B40" s="43" t="s">
        <v>169</v>
      </c>
      <c r="C40" s="2" t="s">
        <v>118</v>
      </c>
      <c r="D40" s="84">
        <v>1.46</v>
      </c>
      <c r="E40" s="85">
        <v>1.45</v>
      </c>
      <c r="F40" s="5"/>
      <c r="G40" s="5" t="s">
        <v>8</v>
      </c>
      <c r="H40" s="5"/>
      <c r="I40" s="71">
        <f>$O$2+1</f>
        <v>0</v>
      </c>
      <c r="J40" s="80" t="s">
        <v>98</v>
      </c>
      <c r="K40" s="5"/>
      <c r="L40" s="43" t="s">
        <v>206</v>
      </c>
      <c r="M40" s="44" t="s">
        <v>1</v>
      </c>
      <c r="N40" s="81">
        <v>15</v>
      </c>
      <c r="O40" s="82">
        <v>15</v>
      </c>
      <c r="P40" s="66"/>
      <c r="V40"/>
      <c r="X40"/>
      <c r="AA40"/>
      <c r="AC40"/>
    </row>
    <row r="41" spans="1:29" x14ac:dyDescent="0.25">
      <c r="A41" s="59"/>
      <c r="B41" s="43" t="s">
        <v>120</v>
      </c>
      <c r="C41" s="2" t="s">
        <v>121</v>
      </c>
      <c r="D41" s="86">
        <v>0.8</v>
      </c>
      <c r="E41" s="87">
        <v>0.8</v>
      </c>
      <c r="F41" s="5"/>
      <c r="G41" s="28" t="s">
        <v>142</v>
      </c>
      <c r="H41" s="2" t="s">
        <v>27</v>
      </c>
      <c r="I41" s="73">
        <v>800</v>
      </c>
      <c r="J41" s="74">
        <v>800</v>
      </c>
      <c r="K41" s="5"/>
      <c r="L41" s="43" t="s">
        <v>220</v>
      </c>
      <c r="M41" s="44" t="s">
        <v>1</v>
      </c>
      <c r="N41" s="81">
        <v>20</v>
      </c>
      <c r="O41" s="82">
        <v>20</v>
      </c>
      <c r="P41" s="66"/>
      <c r="V41"/>
      <c r="X41"/>
      <c r="AA41"/>
      <c r="AC41"/>
    </row>
    <row r="42" spans="1:29" x14ac:dyDescent="0.25">
      <c r="A42" s="59"/>
      <c r="B42" s="43" t="s">
        <v>122</v>
      </c>
      <c r="C42" s="2" t="s">
        <v>57</v>
      </c>
      <c r="D42" s="86">
        <v>0.35</v>
      </c>
      <c r="E42" s="87">
        <v>0.35</v>
      </c>
      <c r="F42" s="5"/>
      <c r="G42" s="62"/>
      <c r="H42" s="62"/>
      <c r="I42" s="62"/>
      <c r="J42" s="62"/>
      <c r="K42" s="5"/>
      <c r="L42" s="5" t="s">
        <v>117</v>
      </c>
      <c r="M42" s="25"/>
      <c r="N42" s="71">
        <f>$O$2+1</f>
        <v>0</v>
      </c>
      <c r="O42" s="80" t="s">
        <v>98</v>
      </c>
      <c r="P42" s="66"/>
      <c r="V42"/>
      <c r="X42"/>
      <c r="AA42"/>
      <c r="AC42"/>
    </row>
    <row r="43" spans="1:29" x14ac:dyDescent="0.25">
      <c r="A43" s="59"/>
      <c r="B43" s="5"/>
      <c r="C43" s="5"/>
      <c r="D43" s="5"/>
      <c r="E43" s="5"/>
      <c r="F43" s="5"/>
      <c r="G43" s="62"/>
      <c r="H43" s="62"/>
      <c r="I43" s="62"/>
      <c r="J43" s="62"/>
      <c r="K43" s="5"/>
      <c r="L43" s="28" t="s">
        <v>109</v>
      </c>
      <c r="M43" s="83" t="s">
        <v>119</v>
      </c>
      <c r="N43" s="125">
        <v>30</v>
      </c>
      <c r="O43" s="126">
        <v>30</v>
      </c>
      <c r="P43" s="66"/>
      <c r="V43"/>
      <c r="X43"/>
      <c r="AA43"/>
      <c r="AC43"/>
    </row>
    <row r="44" spans="1:29" x14ac:dyDescent="0.25">
      <c r="A44" s="59"/>
      <c r="B44" s="5"/>
      <c r="C44" s="5"/>
      <c r="D44" s="5"/>
      <c r="E44" s="5"/>
      <c r="F44" s="5"/>
      <c r="G44" s="62"/>
      <c r="H44" s="62"/>
      <c r="I44" s="62"/>
      <c r="J44" s="62"/>
      <c r="K44" s="5"/>
      <c r="L44" s="43" t="s">
        <v>112</v>
      </c>
      <c r="M44" s="44" t="s">
        <v>119</v>
      </c>
      <c r="N44" s="81">
        <v>36</v>
      </c>
      <c r="O44" s="82">
        <v>36</v>
      </c>
      <c r="P44" s="66"/>
      <c r="V44"/>
      <c r="X44"/>
      <c r="AA44"/>
      <c r="AC44"/>
    </row>
    <row r="45" spans="1:29" x14ac:dyDescent="0.25">
      <c r="A45" s="59"/>
      <c r="B45" s="5"/>
      <c r="C45" s="5"/>
      <c r="D45" s="5"/>
      <c r="E45" s="5"/>
      <c r="F45" s="5"/>
      <c r="G45" s="62"/>
      <c r="H45" s="62"/>
      <c r="I45" s="62"/>
      <c r="J45" s="62"/>
      <c r="K45" s="5"/>
      <c r="L45" s="43" t="s">
        <v>114</v>
      </c>
      <c r="M45" s="44" t="s">
        <v>119</v>
      </c>
      <c r="N45" s="81">
        <v>40</v>
      </c>
      <c r="O45" s="82">
        <v>40</v>
      </c>
      <c r="P45" s="66"/>
      <c r="V45"/>
      <c r="X45"/>
      <c r="AA45"/>
      <c r="AC45"/>
    </row>
    <row r="46" spans="1:29" x14ac:dyDescent="0.25">
      <c r="A46" s="59"/>
      <c r="B46" s="5"/>
      <c r="C46" s="5"/>
      <c r="D46" s="5"/>
      <c r="E46" s="5"/>
      <c r="F46" s="5"/>
      <c r="G46" s="62"/>
      <c r="H46" s="62"/>
      <c r="I46" s="62"/>
      <c r="J46" s="62"/>
      <c r="K46" s="5"/>
      <c r="L46" s="43" t="s">
        <v>115</v>
      </c>
      <c r="M46" s="44" t="s">
        <v>119</v>
      </c>
      <c r="N46" s="81">
        <v>48</v>
      </c>
      <c r="O46" s="82">
        <v>48</v>
      </c>
      <c r="P46" s="66"/>
      <c r="V46"/>
      <c r="X46"/>
      <c r="AA46"/>
      <c r="AC46"/>
    </row>
    <row r="47" spans="1:29" ht="14.95" thickBot="1" x14ac:dyDescent="0.3">
      <c r="A47" s="92"/>
      <c r="B47" s="93"/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118" t="s">
        <v>238</v>
      </c>
      <c r="V47"/>
      <c r="X47"/>
      <c r="AA47"/>
      <c r="AC47"/>
    </row>
    <row r="48" spans="1:29" x14ac:dyDescent="0.25">
      <c r="V48"/>
      <c r="X48"/>
      <c r="AA48"/>
      <c r="AC48"/>
    </row>
    <row r="49" spans="22:29" x14ac:dyDescent="0.25">
      <c r="V49"/>
      <c r="X49"/>
      <c r="AA49"/>
      <c r="AC49"/>
    </row>
    <row r="50" spans="22:29" x14ac:dyDescent="0.25">
      <c r="V50"/>
      <c r="X50"/>
      <c r="AA50"/>
      <c r="AC50"/>
    </row>
    <row r="51" spans="22:29" x14ac:dyDescent="0.25">
      <c r="V51"/>
      <c r="X51"/>
      <c r="AA51"/>
      <c r="AC51"/>
    </row>
    <row r="52" spans="22:29" x14ac:dyDescent="0.25">
      <c r="V52"/>
      <c r="X52"/>
      <c r="AA52"/>
      <c r="AC52"/>
    </row>
    <row r="53" spans="22:29" x14ac:dyDescent="0.25">
      <c r="V53"/>
      <c r="X53"/>
      <c r="AA53"/>
      <c r="AC53"/>
    </row>
    <row r="54" spans="22:29" x14ac:dyDescent="0.25">
      <c r="V54"/>
      <c r="X54"/>
      <c r="AA54"/>
      <c r="AC54"/>
    </row>
    <row r="55" spans="22:29" x14ac:dyDescent="0.25">
      <c r="V55"/>
      <c r="X55"/>
      <c r="AA55"/>
      <c r="AC55"/>
    </row>
    <row r="56" spans="22:29" x14ac:dyDescent="0.25">
      <c r="V56"/>
      <c r="X56"/>
      <c r="AA56"/>
      <c r="AC56"/>
    </row>
    <row r="57" spans="22:29" x14ac:dyDescent="0.25">
      <c r="V57"/>
      <c r="X57"/>
      <c r="AA57"/>
      <c r="AC57"/>
    </row>
    <row r="58" spans="22:29" x14ac:dyDescent="0.25">
      <c r="V58"/>
      <c r="X58"/>
      <c r="AA58"/>
      <c r="AC58"/>
    </row>
    <row r="59" spans="22:29" x14ac:dyDescent="0.25">
      <c r="V59"/>
      <c r="X59"/>
      <c r="AA59"/>
      <c r="AC59"/>
    </row>
    <row r="60" spans="22:29" x14ac:dyDescent="0.25">
      <c r="V60"/>
      <c r="X60"/>
      <c r="AA60"/>
      <c r="AC60"/>
    </row>
    <row r="61" spans="22:29" x14ac:dyDescent="0.25">
      <c r="V61"/>
      <c r="X61"/>
      <c r="AA61"/>
      <c r="AC61"/>
    </row>
    <row r="62" spans="22:29" x14ac:dyDescent="0.25">
      <c r="V62"/>
      <c r="X62"/>
      <c r="AA62"/>
      <c r="AC62"/>
    </row>
  </sheetData>
  <conditionalFormatting sqref="B18 G27">
    <cfRule type="expression" dxfId="33" priority="9">
      <formula>$O$2&lt;3</formula>
    </cfRule>
  </conditionalFormatting>
  <conditionalFormatting sqref="C19:C24 C28 H28:H31 M37:M40 M45">
    <cfRule type="expression" dxfId="32" priority="11">
      <formula>$O$2&lt;3</formula>
    </cfRule>
  </conditionalFormatting>
  <conditionalFormatting sqref="D18 B19:B24 I27 B28 G28:G31 L37:L38 L45">
    <cfRule type="expression" dxfId="31" priority="10">
      <formula>$O$2&lt;3</formula>
    </cfRule>
  </conditionalFormatting>
  <conditionalFormatting sqref="D19:D24 D28 I28:I31">
    <cfRule type="expression" dxfId="30" priority="12">
      <formula>$O$2&lt;3</formula>
    </cfRule>
  </conditionalFormatting>
  <conditionalFormatting sqref="E18 J27">
    <cfRule type="expression" dxfId="29" priority="13">
      <formula>$O$2&lt;4</formula>
    </cfRule>
  </conditionalFormatting>
  <conditionalFormatting sqref="E19:E24 E28 J28:J31">
    <cfRule type="expression" dxfId="28" priority="14">
      <formula>$O$2&lt;4</formula>
    </cfRule>
  </conditionalFormatting>
  <conditionalFormatting sqref="L34:L36 L44">
    <cfRule type="expression" dxfId="27" priority="6">
      <formula>$O$2&lt;2</formula>
    </cfRule>
  </conditionalFormatting>
  <conditionalFormatting sqref="L39:L41">
    <cfRule type="expression" dxfId="26" priority="18">
      <formula>$O$2&lt;6</formula>
    </cfRule>
  </conditionalFormatting>
  <conditionalFormatting sqref="L46">
    <cfRule type="expression" dxfId="25" priority="15">
      <formula>$O$2&lt;5</formula>
    </cfRule>
  </conditionalFormatting>
  <conditionalFormatting sqref="M34:M36 M44">
    <cfRule type="expression" dxfId="24" priority="7">
      <formula>$O$2&lt;2</formula>
    </cfRule>
  </conditionalFormatting>
  <conditionalFormatting sqref="M41 M46">
    <cfRule type="expression" dxfId="23" priority="16">
      <formula>$O$2&lt;5</formula>
    </cfRule>
  </conditionalFormatting>
  <conditionalFormatting sqref="O34:O36 N37:N40 O44 N45">
    <cfRule type="expression" dxfId="22" priority="2">
      <formula>$O$2&lt;3</formula>
    </cfRule>
  </conditionalFormatting>
  <conditionalFormatting sqref="O37:O40 O45">
    <cfRule type="expression" dxfId="21" priority="3">
      <formula>$O$2&lt;4</formula>
    </cfRule>
  </conditionalFormatting>
  <conditionalFormatting sqref="N34:N36 N44">
    <cfRule type="expression" dxfId="20" priority="1">
      <formula>$O$2&lt;2</formula>
    </cfRule>
  </conditionalFormatting>
  <conditionalFormatting sqref="N41 N46">
    <cfRule type="expression" dxfId="19" priority="4">
      <formula>$O$2&lt;5</formula>
    </cfRule>
  </conditionalFormatting>
  <conditionalFormatting sqref="O41 O46">
    <cfRule type="expression" dxfId="18" priority="5">
      <formula>$O$2&lt;6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D2B1-2A5F-41FF-B3B6-F9DC99C52627}">
  <dimension ref="A1:N66"/>
  <sheetViews>
    <sheetView showGridLines="0" showRowColHeaders="0" zoomScaleNormal="10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46.625" customWidth="1"/>
    <col min="3" max="3" width="10" style="26" customWidth="1"/>
    <col min="4" max="13" width="11.125" customWidth="1"/>
    <col min="14" max="14" width="1.375" customWidth="1"/>
  </cols>
  <sheetData>
    <row r="1" spans="1:14" ht="7.15" customHeight="1" x14ac:dyDescent="0.25">
      <c r="A1" s="6"/>
      <c r="B1" s="7"/>
      <c r="C1" s="22"/>
      <c r="D1" s="7"/>
      <c r="E1" s="7"/>
      <c r="F1" s="7"/>
      <c r="G1" s="7"/>
      <c r="H1" s="7"/>
      <c r="I1" s="7"/>
      <c r="J1" s="7"/>
      <c r="K1" s="7"/>
      <c r="L1" s="7"/>
      <c r="M1" s="49">
        <f>'Aktuelle Wirtschaftsdaten'!$O$1</f>
        <v>10</v>
      </c>
      <c r="N1" s="8"/>
    </row>
    <row r="2" spans="1:14" s="1" customFormat="1" ht="23.45" customHeight="1" x14ac:dyDescent="0.4">
      <c r="A2" s="9"/>
      <c r="B2" s="10" t="str">
        <f>"Branchenbericht  für Periode "&amp;TEXT(M2,"0")</f>
        <v>Branchenbericht  für Periode -1</v>
      </c>
      <c r="C2" s="23"/>
      <c r="D2" s="10"/>
      <c r="E2" s="10"/>
      <c r="F2" s="10"/>
      <c r="G2" s="11"/>
      <c r="H2" s="10"/>
      <c r="I2" s="10"/>
      <c r="J2" s="11"/>
      <c r="K2" s="10"/>
      <c r="L2" s="10"/>
      <c r="M2" s="64">
        <f>'Aktuelle Wirtschaftsdaten'!$O$2</f>
        <v>-1</v>
      </c>
      <c r="N2" s="12"/>
    </row>
    <row r="3" spans="1:14" ht="5.95" customHeight="1" x14ac:dyDescent="0.25">
      <c r="A3" s="13"/>
      <c r="B3" s="14"/>
      <c r="C3" s="24"/>
      <c r="D3" s="52">
        <v>1</v>
      </c>
      <c r="E3" s="53">
        <v>2</v>
      </c>
      <c r="F3" s="53">
        <v>3</v>
      </c>
      <c r="G3" s="52">
        <v>4</v>
      </c>
      <c r="H3" s="53">
        <v>5</v>
      </c>
      <c r="I3" s="53">
        <v>6</v>
      </c>
      <c r="J3" s="52">
        <v>7</v>
      </c>
      <c r="K3" s="53">
        <v>8</v>
      </c>
      <c r="L3" s="53">
        <v>9</v>
      </c>
      <c r="M3" s="54">
        <v>10</v>
      </c>
      <c r="N3" s="29"/>
    </row>
    <row r="4" spans="1:14" s="16" customFormat="1" ht="19.05" x14ac:dyDescent="0.35">
      <c r="A4" s="35"/>
      <c r="B4" s="30" t="s">
        <v>17</v>
      </c>
      <c r="C4" s="25"/>
      <c r="D4" s="50"/>
      <c r="E4" s="50"/>
      <c r="F4" s="50"/>
      <c r="G4" s="50"/>
      <c r="H4" s="50"/>
      <c r="I4" s="50"/>
      <c r="J4" s="50"/>
      <c r="K4" s="50"/>
      <c r="L4" s="50"/>
      <c r="M4" s="50"/>
      <c r="N4" s="36"/>
    </row>
    <row r="5" spans="1:14" s="18" customFormat="1" ht="16.3" x14ac:dyDescent="0.3">
      <c r="A5" s="37"/>
      <c r="B5" s="4" t="s">
        <v>32</v>
      </c>
      <c r="C5" s="17"/>
      <c r="D5" s="51" t="s">
        <v>33</v>
      </c>
      <c r="E5" s="51" t="s">
        <v>35</v>
      </c>
      <c r="F5" s="51" t="s">
        <v>36</v>
      </c>
      <c r="G5" s="51" t="s">
        <v>37</v>
      </c>
      <c r="H5" s="51" t="s">
        <v>38</v>
      </c>
      <c r="I5" s="51" t="s">
        <v>39</v>
      </c>
      <c r="J5" s="51" t="s">
        <v>40</v>
      </c>
      <c r="K5" s="51" t="s">
        <v>41</v>
      </c>
      <c r="L5" s="51" t="s">
        <v>42</v>
      </c>
      <c r="M5" s="51" t="s">
        <v>43</v>
      </c>
      <c r="N5" s="33"/>
    </row>
    <row r="6" spans="1:14" x14ac:dyDescent="0.25">
      <c r="A6" s="38"/>
      <c r="B6" s="19" t="s">
        <v>18</v>
      </c>
      <c r="C6" s="2" t="s">
        <v>27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34"/>
    </row>
    <row r="7" spans="1:14" x14ac:dyDescent="0.25">
      <c r="A7" s="38"/>
      <c r="B7" s="19" t="s">
        <v>44</v>
      </c>
      <c r="C7" s="2" t="s">
        <v>27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34"/>
    </row>
    <row r="8" spans="1:14" x14ac:dyDescent="0.25">
      <c r="A8" s="38"/>
      <c r="B8" s="20" t="s">
        <v>23</v>
      </c>
      <c r="C8" s="25"/>
      <c r="D8" s="3">
        <f>SUM(D6:D7)</f>
        <v>0</v>
      </c>
      <c r="E8" s="3">
        <f t="shared" ref="E8:M8" si="0">SUM(E6:E7)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4"/>
    </row>
    <row r="9" spans="1:14" x14ac:dyDescent="0.25">
      <c r="A9" s="38"/>
      <c r="B9" s="19" t="s">
        <v>24</v>
      </c>
      <c r="C9" s="2" t="s">
        <v>27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34"/>
    </row>
    <row r="10" spans="1:14" x14ac:dyDescent="0.25">
      <c r="A10" s="38"/>
      <c r="B10" s="19" t="s">
        <v>25</v>
      </c>
      <c r="C10" s="2" t="s">
        <v>27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34"/>
    </row>
    <row r="11" spans="1:14" x14ac:dyDescent="0.25">
      <c r="A11" s="38"/>
      <c r="B11" s="19" t="s">
        <v>19</v>
      </c>
      <c r="C11" s="2" t="s">
        <v>27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4"/>
    </row>
    <row r="12" spans="1:14" x14ac:dyDescent="0.25">
      <c r="A12" s="38"/>
      <c r="B12" s="19" t="s">
        <v>67</v>
      </c>
      <c r="C12" s="2" t="s">
        <v>27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34"/>
    </row>
    <row r="13" spans="1:14" x14ac:dyDescent="0.25">
      <c r="A13" s="38"/>
      <c r="B13" s="21" t="s">
        <v>21</v>
      </c>
      <c r="C13" s="25"/>
      <c r="D13" s="3">
        <f>SUM(D8:D12)</f>
        <v>0</v>
      </c>
      <c r="E13" s="3">
        <f t="shared" ref="E13:M13" si="1">SUM(E8:E12)</f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0</v>
      </c>
      <c r="N13" s="34"/>
    </row>
    <row r="14" spans="1:14" x14ac:dyDescent="0.25">
      <c r="A14" s="38"/>
      <c r="B14" s="19" t="s">
        <v>64</v>
      </c>
      <c r="C14" s="2" t="s">
        <v>27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34"/>
    </row>
    <row r="15" spans="1:14" x14ac:dyDescent="0.25">
      <c r="A15" s="38"/>
      <c r="B15" s="19" t="s">
        <v>20</v>
      </c>
      <c r="C15" s="2" t="s">
        <v>27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34"/>
    </row>
    <row r="16" spans="1:14" x14ac:dyDescent="0.25">
      <c r="A16" s="38"/>
      <c r="B16" s="19" t="s">
        <v>69</v>
      </c>
      <c r="C16" s="2" t="s">
        <v>27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34"/>
    </row>
    <row r="17" spans="1:14" x14ac:dyDescent="0.25">
      <c r="A17" s="38"/>
      <c r="B17" s="20" t="s">
        <v>31</v>
      </c>
      <c r="C17" s="25"/>
      <c r="D17" s="3">
        <f>SUM(D13:D16)</f>
        <v>0</v>
      </c>
      <c r="E17" s="3">
        <f t="shared" ref="E17:M17" si="2">SUM(E13:E16)</f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4"/>
    </row>
    <row r="18" spans="1:14" x14ac:dyDescent="0.25">
      <c r="A18" s="38"/>
      <c r="B18" s="19" t="s">
        <v>68</v>
      </c>
      <c r="C18" s="2" t="s">
        <v>27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34"/>
    </row>
    <row r="19" spans="1:14" x14ac:dyDescent="0.25">
      <c r="A19" s="38"/>
      <c r="B19" s="20" t="s">
        <v>22</v>
      </c>
      <c r="C19" s="25"/>
      <c r="D19" s="3">
        <f>SUM(D17:D18)</f>
        <v>0</v>
      </c>
      <c r="E19" s="3">
        <f t="shared" ref="E19:M19" si="3">SUM(E17:E18)</f>
        <v>0</v>
      </c>
      <c r="F19" s="3">
        <f t="shared" si="3"/>
        <v>0</v>
      </c>
      <c r="G19" s="3">
        <f t="shared" si="3"/>
        <v>0</v>
      </c>
      <c r="H19" s="3">
        <f t="shared" si="3"/>
        <v>0</v>
      </c>
      <c r="I19" s="3">
        <f t="shared" si="3"/>
        <v>0</v>
      </c>
      <c r="J19" s="3">
        <f t="shared" si="3"/>
        <v>0</v>
      </c>
      <c r="K19" s="3">
        <f t="shared" si="3"/>
        <v>0</v>
      </c>
      <c r="L19" s="3">
        <f t="shared" si="3"/>
        <v>0</v>
      </c>
      <c r="M19" s="3">
        <f t="shared" si="3"/>
        <v>0</v>
      </c>
      <c r="N19" s="34"/>
    </row>
    <row r="20" spans="1:14" x14ac:dyDescent="0.25">
      <c r="A20" s="38"/>
      <c r="B20" s="5"/>
      <c r="C20" s="25"/>
      <c r="D20" s="5"/>
      <c r="E20" s="5"/>
      <c r="F20" s="5"/>
      <c r="G20" s="5"/>
      <c r="H20" s="5"/>
      <c r="I20" s="5"/>
      <c r="J20" s="5"/>
      <c r="K20" s="5"/>
      <c r="L20" s="5"/>
      <c r="M20" s="5"/>
      <c r="N20" s="29"/>
    </row>
    <row r="21" spans="1:14" s="16" customFormat="1" ht="19.05" x14ac:dyDescent="0.35">
      <c r="A21" s="35"/>
      <c r="B21" s="30" t="s">
        <v>16</v>
      </c>
      <c r="C21" s="2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9"/>
    </row>
    <row r="22" spans="1:14" s="18" customFormat="1" ht="16.3" x14ac:dyDescent="0.3">
      <c r="A22" s="37"/>
      <c r="B22" s="4" t="s">
        <v>2</v>
      </c>
      <c r="C22" s="31"/>
      <c r="D22" s="51" t="s">
        <v>33</v>
      </c>
      <c r="E22" s="51" t="s">
        <v>35</v>
      </c>
      <c r="F22" s="51" t="s">
        <v>36</v>
      </c>
      <c r="G22" s="51" t="s">
        <v>37</v>
      </c>
      <c r="H22" s="51" t="s">
        <v>38</v>
      </c>
      <c r="I22" s="51" t="s">
        <v>39</v>
      </c>
      <c r="J22" s="51" t="s">
        <v>40</v>
      </c>
      <c r="K22" s="51" t="s">
        <v>41</v>
      </c>
      <c r="L22" s="51" t="s">
        <v>42</v>
      </c>
      <c r="M22" s="51" t="s">
        <v>43</v>
      </c>
      <c r="N22" s="33"/>
    </row>
    <row r="23" spans="1:14" x14ac:dyDescent="0.25">
      <c r="A23" s="38"/>
      <c r="B23" s="27" t="s">
        <v>70</v>
      </c>
      <c r="C23" s="2" t="s">
        <v>27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34"/>
    </row>
    <row r="24" spans="1:14" x14ac:dyDescent="0.25">
      <c r="A24" s="38"/>
      <c r="B24" s="27" t="s">
        <v>7</v>
      </c>
      <c r="C24" s="2" t="s">
        <v>27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34"/>
    </row>
    <row r="25" spans="1:14" x14ac:dyDescent="0.25">
      <c r="A25" s="38"/>
      <c r="B25" s="27" t="s">
        <v>71</v>
      </c>
      <c r="C25" s="2" t="s">
        <v>27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34"/>
    </row>
    <row r="26" spans="1:14" x14ac:dyDescent="0.25">
      <c r="A26" s="38"/>
      <c r="B26" s="27" t="s">
        <v>8</v>
      </c>
      <c r="C26" s="2" t="s">
        <v>27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34"/>
    </row>
    <row r="27" spans="1:14" x14ac:dyDescent="0.25">
      <c r="A27" s="38"/>
      <c r="B27" s="28" t="s">
        <v>0</v>
      </c>
      <c r="C27" s="25"/>
      <c r="D27" s="3">
        <f>SUM(D23:D26)</f>
        <v>0</v>
      </c>
      <c r="E27" s="3">
        <f t="shared" ref="E27:M27" si="4">SUM(E23:E26)</f>
        <v>0</v>
      </c>
      <c r="F27" s="3">
        <f t="shared" si="4"/>
        <v>0</v>
      </c>
      <c r="G27" s="3">
        <f t="shared" si="4"/>
        <v>0</v>
      </c>
      <c r="H27" s="3">
        <f t="shared" si="4"/>
        <v>0</v>
      </c>
      <c r="I27" s="3">
        <f t="shared" si="4"/>
        <v>0</v>
      </c>
      <c r="J27" s="3">
        <f t="shared" si="4"/>
        <v>0</v>
      </c>
      <c r="K27" s="3">
        <f t="shared" si="4"/>
        <v>0</v>
      </c>
      <c r="L27" s="3">
        <f t="shared" si="4"/>
        <v>0</v>
      </c>
      <c r="M27" s="3">
        <f t="shared" si="4"/>
        <v>0</v>
      </c>
      <c r="N27" s="34"/>
    </row>
    <row r="28" spans="1:14" ht="14.95" customHeight="1" x14ac:dyDescent="0.25">
      <c r="A28" s="38"/>
      <c r="B28" s="27" t="s">
        <v>72</v>
      </c>
      <c r="C28" s="2" t="s">
        <v>27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34"/>
    </row>
    <row r="29" spans="1:14" x14ac:dyDescent="0.25">
      <c r="A29" s="38"/>
      <c r="B29" s="27" t="s">
        <v>4</v>
      </c>
      <c r="C29" s="2" t="s">
        <v>27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34"/>
    </row>
    <row r="30" spans="1:14" x14ac:dyDescent="0.25">
      <c r="A30" s="38"/>
      <c r="B30" s="27" t="s">
        <v>73</v>
      </c>
      <c r="C30" s="2" t="s">
        <v>27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34"/>
    </row>
    <row r="31" spans="1:14" x14ac:dyDescent="0.25">
      <c r="A31" s="38"/>
      <c r="B31" s="27" t="s">
        <v>5</v>
      </c>
      <c r="C31" s="2" t="s">
        <v>27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34"/>
    </row>
    <row r="32" spans="1:14" x14ac:dyDescent="0.25">
      <c r="A32" s="38"/>
      <c r="B32" s="28" t="s">
        <v>3</v>
      </c>
      <c r="C32" s="25"/>
      <c r="D32" s="3">
        <f>SUM(D28:D31)</f>
        <v>0</v>
      </c>
      <c r="E32" s="3">
        <f t="shared" ref="E32:M32" si="5">SUM(E28:E31)</f>
        <v>0</v>
      </c>
      <c r="F32" s="3">
        <f t="shared" si="5"/>
        <v>0</v>
      </c>
      <c r="G32" s="3">
        <f t="shared" si="5"/>
        <v>0</v>
      </c>
      <c r="H32" s="3">
        <f t="shared" si="5"/>
        <v>0</v>
      </c>
      <c r="I32" s="3">
        <f t="shared" si="5"/>
        <v>0</v>
      </c>
      <c r="J32" s="3">
        <f t="shared" si="5"/>
        <v>0</v>
      </c>
      <c r="K32" s="3">
        <f t="shared" si="5"/>
        <v>0</v>
      </c>
      <c r="L32" s="3">
        <f t="shared" si="5"/>
        <v>0</v>
      </c>
      <c r="M32" s="3">
        <f t="shared" si="5"/>
        <v>0</v>
      </c>
      <c r="N32" s="34"/>
    </row>
    <row r="33" spans="1:14" ht="5.95" customHeight="1" x14ac:dyDescent="0.25">
      <c r="A33" s="38"/>
      <c r="B33" s="5"/>
      <c r="C33" s="25"/>
      <c r="D33" s="5"/>
      <c r="E33" s="5"/>
      <c r="F33" s="5"/>
      <c r="G33" s="5"/>
      <c r="H33" s="5"/>
      <c r="I33" s="5"/>
      <c r="J33" s="5"/>
      <c r="K33" s="5"/>
      <c r="L33" s="5"/>
      <c r="M33" s="5"/>
      <c r="N33" s="29"/>
    </row>
    <row r="34" spans="1:14" s="18" customFormat="1" ht="16.3" x14ac:dyDescent="0.3">
      <c r="A34" s="37"/>
      <c r="B34" s="4" t="s">
        <v>10</v>
      </c>
      <c r="C34" s="32"/>
      <c r="D34" s="51" t="s">
        <v>33</v>
      </c>
      <c r="E34" s="51" t="s">
        <v>35</v>
      </c>
      <c r="F34" s="51" t="s">
        <v>36</v>
      </c>
      <c r="G34" s="51" t="s">
        <v>37</v>
      </c>
      <c r="H34" s="51" t="s">
        <v>38</v>
      </c>
      <c r="I34" s="51" t="s">
        <v>39</v>
      </c>
      <c r="J34" s="51" t="s">
        <v>40</v>
      </c>
      <c r="K34" s="51" t="s">
        <v>41</v>
      </c>
      <c r="L34" s="51" t="s">
        <v>42</v>
      </c>
      <c r="M34" s="51" t="s">
        <v>43</v>
      </c>
      <c r="N34" s="33"/>
    </row>
    <row r="35" spans="1:14" x14ac:dyDescent="0.25">
      <c r="A35" s="38"/>
      <c r="B35" s="27" t="s">
        <v>11</v>
      </c>
      <c r="C35" s="2" t="s">
        <v>27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4"/>
    </row>
    <row r="36" spans="1:14" x14ac:dyDescent="0.25">
      <c r="A36" s="38"/>
      <c r="B36" s="27" t="s">
        <v>12</v>
      </c>
      <c r="C36" s="2" t="s">
        <v>27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34"/>
    </row>
    <row r="37" spans="1:14" x14ac:dyDescent="0.25">
      <c r="A37" s="38"/>
      <c r="B37" s="27" t="s">
        <v>13</v>
      </c>
      <c r="C37" s="2" t="s">
        <v>27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34"/>
    </row>
    <row r="38" spans="1:14" x14ac:dyDescent="0.25">
      <c r="A38" s="38"/>
      <c r="B38" s="28" t="s">
        <v>14</v>
      </c>
      <c r="C38" s="25"/>
      <c r="D38" s="3">
        <f>SUM(D35:D37)</f>
        <v>0</v>
      </c>
      <c r="E38" s="3">
        <f t="shared" ref="E38:M38" si="6">SUM(E35:E37)</f>
        <v>0</v>
      </c>
      <c r="F38" s="3">
        <f t="shared" si="6"/>
        <v>0</v>
      </c>
      <c r="G38" s="3">
        <f t="shared" si="6"/>
        <v>0</v>
      </c>
      <c r="H38" s="3">
        <f t="shared" si="6"/>
        <v>0</v>
      </c>
      <c r="I38" s="3">
        <f t="shared" si="6"/>
        <v>0</v>
      </c>
      <c r="J38" s="3">
        <f t="shared" si="6"/>
        <v>0</v>
      </c>
      <c r="K38" s="3">
        <f t="shared" si="6"/>
        <v>0</v>
      </c>
      <c r="L38" s="3">
        <f t="shared" si="6"/>
        <v>0</v>
      </c>
      <c r="M38" s="3">
        <f t="shared" si="6"/>
        <v>0</v>
      </c>
      <c r="N38" s="34"/>
    </row>
    <row r="39" spans="1:14" x14ac:dyDescent="0.25">
      <c r="A39" s="38"/>
      <c r="B39" s="27" t="s">
        <v>34</v>
      </c>
      <c r="C39" s="2" t="s">
        <v>27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34"/>
    </row>
    <row r="40" spans="1:14" x14ac:dyDescent="0.25">
      <c r="A40" s="38"/>
      <c r="B40" s="27" t="s">
        <v>174</v>
      </c>
      <c r="C40" s="2" t="s">
        <v>27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34"/>
    </row>
    <row r="41" spans="1:14" x14ac:dyDescent="0.25">
      <c r="A41" s="38"/>
      <c r="B41" s="27" t="s">
        <v>74</v>
      </c>
      <c r="C41" s="2" t="s">
        <v>27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34"/>
    </row>
    <row r="42" spans="1:14" x14ac:dyDescent="0.25">
      <c r="A42" s="38"/>
      <c r="B42" s="28" t="s">
        <v>15</v>
      </c>
      <c r="C42" s="25"/>
      <c r="D42" s="3">
        <f>SUM(D39:D41)</f>
        <v>0</v>
      </c>
      <c r="E42" s="3">
        <f t="shared" ref="E42:M42" si="7">SUM(E39:E41)</f>
        <v>0</v>
      </c>
      <c r="F42" s="3">
        <f t="shared" si="7"/>
        <v>0</v>
      </c>
      <c r="G42" s="3">
        <f t="shared" si="7"/>
        <v>0</v>
      </c>
      <c r="H42" s="3">
        <f t="shared" si="7"/>
        <v>0</v>
      </c>
      <c r="I42" s="3">
        <f t="shared" si="7"/>
        <v>0</v>
      </c>
      <c r="J42" s="3">
        <f t="shared" si="7"/>
        <v>0</v>
      </c>
      <c r="K42" s="3">
        <f t="shared" si="7"/>
        <v>0</v>
      </c>
      <c r="L42" s="3">
        <f t="shared" si="7"/>
        <v>0</v>
      </c>
      <c r="M42" s="3">
        <f t="shared" si="7"/>
        <v>0</v>
      </c>
      <c r="N42" s="34"/>
    </row>
    <row r="43" spans="1:14" ht="5.95" customHeight="1" x14ac:dyDescent="0.25">
      <c r="A43" s="38"/>
      <c r="B43" s="5"/>
      <c r="C43" s="25"/>
      <c r="D43" s="5"/>
      <c r="E43" s="5"/>
      <c r="F43" s="5"/>
      <c r="G43" s="5"/>
      <c r="H43" s="5"/>
      <c r="I43" s="5"/>
      <c r="J43" s="5"/>
      <c r="K43" s="5"/>
      <c r="L43" s="5"/>
      <c r="M43" s="5"/>
      <c r="N43" s="29"/>
    </row>
    <row r="44" spans="1:14" x14ac:dyDescent="0.25">
      <c r="A44" s="38"/>
      <c r="B44" s="28" t="s">
        <v>9</v>
      </c>
      <c r="C44" s="25"/>
      <c r="D44" s="3">
        <f>D27+D32</f>
        <v>0</v>
      </c>
      <c r="E44" s="3">
        <f t="shared" ref="E44:M44" si="8">E27+E32</f>
        <v>0</v>
      </c>
      <c r="F44" s="3">
        <f t="shared" si="8"/>
        <v>0</v>
      </c>
      <c r="G44" s="3">
        <f t="shared" si="8"/>
        <v>0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4"/>
    </row>
    <row r="45" spans="1:14" x14ac:dyDescent="0.25">
      <c r="A45" s="38"/>
      <c r="B45" s="5"/>
      <c r="C45" s="25"/>
      <c r="D45" s="5"/>
      <c r="E45" s="5"/>
      <c r="F45" s="5"/>
      <c r="G45" s="5"/>
      <c r="H45" s="5"/>
      <c r="I45" s="5"/>
      <c r="J45" s="5"/>
      <c r="K45" s="5"/>
      <c r="L45" s="5"/>
      <c r="M45" s="5"/>
      <c r="N45" s="29"/>
    </row>
    <row r="46" spans="1:14" s="16" customFormat="1" ht="19.05" x14ac:dyDescent="0.35">
      <c r="A46" s="35"/>
      <c r="B46" s="30" t="s">
        <v>75</v>
      </c>
      <c r="C46" s="2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29"/>
    </row>
    <row r="47" spans="1:14" s="18" customFormat="1" ht="16.3" x14ac:dyDescent="0.3">
      <c r="A47" s="37"/>
      <c r="B47" s="4" t="s">
        <v>76</v>
      </c>
      <c r="C47" s="17"/>
      <c r="D47" s="51" t="s">
        <v>33</v>
      </c>
      <c r="E47" s="51" t="s">
        <v>35</v>
      </c>
      <c r="F47" s="51" t="s">
        <v>36</v>
      </c>
      <c r="G47" s="51" t="s">
        <v>37</v>
      </c>
      <c r="H47" s="51" t="s">
        <v>38</v>
      </c>
      <c r="I47" s="51" t="s">
        <v>39</v>
      </c>
      <c r="J47" s="51" t="s">
        <v>40</v>
      </c>
      <c r="K47" s="51" t="s">
        <v>41</v>
      </c>
      <c r="L47" s="51" t="s">
        <v>42</v>
      </c>
      <c r="M47" s="51" t="s">
        <v>43</v>
      </c>
      <c r="N47" s="33"/>
    </row>
    <row r="48" spans="1:14" x14ac:dyDescent="0.25">
      <c r="A48" s="38"/>
      <c r="B48" s="27" t="s">
        <v>6</v>
      </c>
      <c r="C48" s="2" t="s">
        <v>175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34"/>
    </row>
    <row r="49" spans="1:14" x14ac:dyDescent="0.25">
      <c r="A49" s="38"/>
      <c r="B49" s="27" t="s">
        <v>59</v>
      </c>
      <c r="C49" s="2" t="s">
        <v>27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34"/>
    </row>
    <row r="50" spans="1:14" x14ac:dyDescent="0.25">
      <c r="A50" s="38"/>
      <c r="B50" s="27" t="s">
        <v>56</v>
      </c>
      <c r="C50" s="2" t="s">
        <v>176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34"/>
    </row>
    <row r="51" spans="1:14" x14ac:dyDescent="0.25">
      <c r="A51" s="38"/>
      <c r="B51" s="27" t="s">
        <v>58</v>
      </c>
      <c r="C51" s="2" t="s">
        <v>175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34"/>
    </row>
    <row r="52" spans="1:14" x14ac:dyDescent="0.25">
      <c r="A52" s="38"/>
      <c r="B52" s="27" t="s">
        <v>60</v>
      </c>
      <c r="C52" s="2" t="s">
        <v>28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34"/>
    </row>
    <row r="53" spans="1:14" x14ac:dyDescent="0.25">
      <c r="A53" s="38"/>
      <c r="B53" s="27" t="s">
        <v>63</v>
      </c>
      <c r="C53" s="2" t="s">
        <v>57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34"/>
    </row>
    <row r="54" spans="1:14" ht="5.95" customHeight="1" x14ac:dyDescent="0.25">
      <c r="A54" s="38"/>
      <c r="B54" s="5"/>
      <c r="C54" s="25"/>
      <c r="D54" s="5"/>
      <c r="E54" s="5"/>
      <c r="F54" s="5"/>
      <c r="G54" s="5"/>
      <c r="H54" s="5"/>
      <c r="I54" s="5"/>
      <c r="J54" s="5"/>
      <c r="K54" s="5"/>
      <c r="L54" s="5"/>
      <c r="M54" s="5"/>
      <c r="N54" s="29"/>
    </row>
    <row r="55" spans="1:14" s="18" customFormat="1" ht="16.3" x14ac:dyDescent="0.3">
      <c r="A55" s="37"/>
      <c r="B55" s="4" t="s">
        <v>77</v>
      </c>
      <c r="C55" s="17"/>
      <c r="D55" s="51" t="s">
        <v>33</v>
      </c>
      <c r="E55" s="51" t="s">
        <v>35</v>
      </c>
      <c r="F55" s="51" t="s">
        <v>36</v>
      </c>
      <c r="G55" s="51" t="s">
        <v>37</v>
      </c>
      <c r="H55" s="51" t="s">
        <v>38</v>
      </c>
      <c r="I55" s="51" t="s">
        <v>39</v>
      </c>
      <c r="J55" s="51" t="s">
        <v>40</v>
      </c>
      <c r="K55" s="51" t="s">
        <v>41</v>
      </c>
      <c r="L55" s="51" t="s">
        <v>42</v>
      </c>
      <c r="M55" s="51" t="s">
        <v>43</v>
      </c>
      <c r="N55" s="33"/>
    </row>
    <row r="56" spans="1:14" x14ac:dyDescent="0.25">
      <c r="A56" s="38"/>
      <c r="B56" s="27" t="s">
        <v>62</v>
      </c>
      <c r="C56" s="2" t="s">
        <v>61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34"/>
    </row>
    <row r="57" spans="1:14" x14ac:dyDescent="0.25">
      <c r="A57" s="38"/>
      <c r="B57" s="27" t="s">
        <v>171</v>
      </c>
      <c r="C57" s="2" t="s">
        <v>57</v>
      </c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34"/>
    </row>
    <row r="58" spans="1:14" x14ac:dyDescent="0.25">
      <c r="A58" s="38"/>
      <c r="B58" s="27" t="s">
        <v>172</v>
      </c>
      <c r="C58" s="2" t="s">
        <v>27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34"/>
    </row>
    <row r="59" spans="1:14" x14ac:dyDescent="0.25">
      <c r="A59" s="38"/>
      <c r="B59" s="27" t="s">
        <v>66</v>
      </c>
      <c r="C59" s="2" t="s">
        <v>27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34"/>
    </row>
    <row r="60" spans="1:14" x14ac:dyDescent="0.25">
      <c r="A60" s="38"/>
      <c r="B60" s="27" t="s">
        <v>55</v>
      </c>
      <c r="C60" s="2" t="s">
        <v>27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34"/>
    </row>
    <row r="61" spans="1:14" ht="5.95" customHeight="1" x14ac:dyDescent="0.25">
      <c r="A61" s="38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29"/>
    </row>
    <row r="62" spans="1:14" s="18" customFormat="1" ht="16.3" x14ac:dyDescent="0.3">
      <c r="A62" s="37"/>
      <c r="B62" s="4" t="s">
        <v>65</v>
      </c>
      <c r="C62" s="17"/>
      <c r="D62" s="51" t="s">
        <v>33</v>
      </c>
      <c r="E62" s="51" t="s">
        <v>35</v>
      </c>
      <c r="F62" s="51" t="s">
        <v>36</v>
      </c>
      <c r="G62" s="51" t="s">
        <v>37</v>
      </c>
      <c r="H62" s="51" t="s">
        <v>38</v>
      </c>
      <c r="I62" s="51" t="s">
        <v>39</v>
      </c>
      <c r="J62" s="51" t="s">
        <v>40</v>
      </c>
      <c r="K62" s="51" t="s">
        <v>41</v>
      </c>
      <c r="L62" s="51" t="s">
        <v>42</v>
      </c>
      <c r="M62" s="51" t="s">
        <v>43</v>
      </c>
      <c r="N62" s="33"/>
    </row>
    <row r="63" spans="1:14" x14ac:dyDescent="0.25">
      <c r="A63" s="38"/>
      <c r="B63" s="27" t="s">
        <v>173</v>
      </c>
      <c r="C63" s="2" t="s">
        <v>176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34"/>
    </row>
    <row r="64" spans="1:14" x14ac:dyDescent="0.25">
      <c r="A64" s="38"/>
      <c r="B64" s="27" t="s">
        <v>177</v>
      </c>
      <c r="C64" s="2" t="s">
        <v>182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34"/>
    </row>
    <row r="65" spans="1:14" x14ac:dyDescent="0.25">
      <c r="A65" s="38"/>
      <c r="B65" s="27" t="s">
        <v>178</v>
      </c>
      <c r="C65" s="2" t="s">
        <v>57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34"/>
    </row>
    <row r="66" spans="1:14" ht="14.45" customHeight="1" thickBot="1" x14ac:dyDescent="0.3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118" t="str">
        <f>'Aktuelle Wirtschaftsdaten'!$P$47</f>
        <v>MK_GMS_Pro 2.10</v>
      </c>
    </row>
  </sheetData>
  <phoneticPr fontId="10" type="noConversion"/>
  <conditionalFormatting sqref="D5:M5 D22:M22 D34:M34 D47:M47 D55:M55 D62:M62">
    <cfRule type="expression" dxfId="17" priority="1">
      <formula>D$3&gt;$M$1</formula>
    </cfRule>
  </conditionalFormatting>
  <conditionalFormatting sqref="D6:M19 D23:M32 D35:M42 D44:M44 D48:M53 D56:M60 D63:M65">
    <cfRule type="expression" dxfId="16" priority="8">
      <formula>D$3&gt;$M$1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A8E5-A910-4A3F-825D-58B1531574AB}">
  <dimension ref="A1:N37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125" customWidth="1"/>
    <col min="2" max="2" width="46.625" customWidth="1"/>
    <col min="3" max="3" width="10" customWidth="1"/>
    <col min="4" max="13" width="11.125" customWidth="1"/>
    <col min="14" max="14" width="1.375" customWidth="1"/>
  </cols>
  <sheetData>
    <row r="1" spans="1:14" ht="7.15" customHeight="1" x14ac:dyDescent="0.25">
      <c r="A1" s="6"/>
      <c r="B1" s="7"/>
      <c r="C1" s="22"/>
      <c r="D1" s="7"/>
      <c r="E1" s="7"/>
      <c r="F1" s="7"/>
      <c r="G1" s="7"/>
      <c r="H1" s="7"/>
      <c r="I1" s="7"/>
      <c r="J1" s="7"/>
      <c r="K1" s="7"/>
      <c r="L1" s="7"/>
      <c r="M1" s="49">
        <f>'Aktuelle Wirtschaftsdaten'!$O$1</f>
        <v>10</v>
      </c>
      <c r="N1" s="8"/>
    </row>
    <row r="2" spans="1:14" s="1" customFormat="1" ht="23.45" customHeight="1" x14ac:dyDescent="0.4">
      <c r="A2" s="9"/>
      <c r="B2" s="10" t="str">
        <f>"Marktbericht SOLID  für Periode "&amp;TEXT(O2,"0")</f>
        <v>Marktbericht SOLID  für Periode 0</v>
      </c>
      <c r="C2" s="23"/>
      <c r="D2" s="10"/>
      <c r="E2" s="10"/>
      <c r="F2" s="10"/>
      <c r="G2" s="11"/>
      <c r="H2" s="10"/>
      <c r="I2" s="10"/>
      <c r="J2" s="11"/>
      <c r="K2" s="10"/>
      <c r="L2" s="10"/>
      <c r="M2" s="64">
        <f>'Aktuelle Wirtschaftsdaten'!$O$2</f>
        <v>-1</v>
      </c>
      <c r="N2" s="12"/>
    </row>
    <row r="3" spans="1:14" ht="5.95" customHeight="1" x14ac:dyDescent="0.25">
      <c r="A3" s="13"/>
      <c r="B3" s="14"/>
      <c r="C3" s="24"/>
      <c r="D3" s="52">
        <v>1</v>
      </c>
      <c r="E3" s="53">
        <v>2</v>
      </c>
      <c r="F3" s="53">
        <v>3</v>
      </c>
      <c r="G3" s="52">
        <v>4</v>
      </c>
      <c r="H3" s="53">
        <v>5</v>
      </c>
      <c r="I3" s="53">
        <v>6</v>
      </c>
      <c r="J3" s="52">
        <v>7</v>
      </c>
      <c r="K3" s="53">
        <v>8</v>
      </c>
      <c r="L3" s="53">
        <v>9</v>
      </c>
      <c r="M3" s="54">
        <v>10</v>
      </c>
      <c r="N3" s="29"/>
    </row>
    <row r="4" spans="1:14" s="18" customFormat="1" ht="19.05" x14ac:dyDescent="0.35">
      <c r="A4" s="37"/>
      <c r="B4" s="30" t="s">
        <v>78</v>
      </c>
      <c r="C4" s="17"/>
      <c r="D4" s="51" t="s">
        <v>33</v>
      </c>
      <c r="E4" s="51" t="s">
        <v>35</v>
      </c>
      <c r="F4" s="51" t="s">
        <v>36</v>
      </c>
      <c r="G4" s="51" t="s">
        <v>37</v>
      </c>
      <c r="H4" s="51" t="s">
        <v>38</v>
      </c>
      <c r="I4" s="51" t="s">
        <v>39</v>
      </c>
      <c r="J4" s="51" t="s">
        <v>40</v>
      </c>
      <c r="K4" s="51" t="s">
        <v>41</v>
      </c>
      <c r="L4" s="51" t="s">
        <v>42</v>
      </c>
      <c r="M4" s="51" t="s">
        <v>43</v>
      </c>
      <c r="N4" s="42"/>
    </row>
    <row r="5" spans="1:14" x14ac:dyDescent="0.25">
      <c r="A5" s="38"/>
      <c r="B5" s="20" t="s">
        <v>228</v>
      </c>
      <c r="C5" s="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34"/>
    </row>
    <row r="6" spans="1:14" x14ac:dyDescent="0.25">
      <c r="A6" s="38"/>
      <c r="B6" s="20" t="s">
        <v>229</v>
      </c>
      <c r="C6" s="2" t="s">
        <v>49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34"/>
    </row>
    <row r="7" spans="1:14" x14ac:dyDescent="0.25">
      <c r="A7" s="38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1"/>
    </row>
    <row r="8" spans="1:14" s="18" customFormat="1" ht="19.05" x14ac:dyDescent="0.35">
      <c r="A8" s="37"/>
      <c r="B8" s="30" t="s">
        <v>46</v>
      </c>
      <c r="C8" s="17"/>
      <c r="D8" s="51" t="s">
        <v>33</v>
      </c>
      <c r="E8" s="51" t="s">
        <v>35</v>
      </c>
      <c r="F8" s="51" t="s">
        <v>36</v>
      </c>
      <c r="G8" s="51" t="s">
        <v>37</v>
      </c>
      <c r="H8" s="51" t="s">
        <v>38</v>
      </c>
      <c r="I8" s="51" t="s">
        <v>39</v>
      </c>
      <c r="J8" s="51" t="s">
        <v>40</v>
      </c>
      <c r="K8" s="51" t="s">
        <v>41</v>
      </c>
      <c r="L8" s="51" t="s">
        <v>42</v>
      </c>
      <c r="M8" s="51" t="s">
        <v>43</v>
      </c>
      <c r="N8" s="42"/>
    </row>
    <row r="9" spans="1:14" x14ac:dyDescent="0.25">
      <c r="A9" s="38"/>
      <c r="B9" s="20" t="s">
        <v>45</v>
      </c>
      <c r="C9" s="2" t="s">
        <v>1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34"/>
    </row>
    <row r="10" spans="1:14" x14ac:dyDescent="0.25">
      <c r="A10" s="38"/>
      <c r="B10" s="20" t="s">
        <v>47</v>
      </c>
      <c r="C10" s="2" t="s">
        <v>27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34"/>
    </row>
    <row r="11" spans="1:14" x14ac:dyDescent="0.25">
      <c r="A11" s="38"/>
      <c r="B11" s="20" t="s">
        <v>48</v>
      </c>
      <c r="C11" s="2" t="s">
        <v>28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4"/>
    </row>
    <row r="12" spans="1:14" x14ac:dyDescent="0.25">
      <c r="A12" s="38"/>
      <c r="B12" s="20" t="s">
        <v>52</v>
      </c>
      <c r="C12" s="2" t="s">
        <v>49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34"/>
    </row>
    <row r="13" spans="1:14" x14ac:dyDescent="0.25">
      <c r="A13" s="38"/>
      <c r="B13" s="20" t="s">
        <v>81</v>
      </c>
      <c r="C13" s="2" t="s">
        <v>49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34"/>
    </row>
    <row r="14" spans="1:14" x14ac:dyDescent="0.25">
      <c r="A14" s="38"/>
      <c r="B14" s="20" t="s">
        <v>53</v>
      </c>
      <c r="C14" s="2" t="s">
        <v>29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34"/>
    </row>
    <row r="15" spans="1:14" x14ac:dyDescent="0.25">
      <c r="A15" s="38"/>
      <c r="B15" s="20" t="s">
        <v>54</v>
      </c>
      <c r="C15" s="2" t="s">
        <v>29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34"/>
    </row>
    <row r="16" spans="1:14" x14ac:dyDescent="0.25">
      <c r="A16" s="38"/>
      <c r="B16" s="20" t="s">
        <v>179</v>
      </c>
      <c r="C16" s="2" t="s">
        <v>29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34"/>
    </row>
    <row r="17" spans="1:14" x14ac:dyDescent="0.25">
      <c r="A17" s="38"/>
      <c r="B17" s="20" t="s">
        <v>146</v>
      </c>
      <c r="C17" s="2" t="s">
        <v>27</v>
      </c>
      <c r="D17" s="45">
        <f t="shared" ref="D17:M17" si="0">(D15*D9+D32*D33)/1000</f>
        <v>0</v>
      </c>
      <c r="E17" s="45">
        <f t="shared" si="0"/>
        <v>0</v>
      </c>
      <c r="F17" s="45">
        <f t="shared" si="0"/>
        <v>0</v>
      </c>
      <c r="G17" s="45">
        <f t="shared" si="0"/>
        <v>0</v>
      </c>
      <c r="H17" s="45">
        <f t="shared" si="0"/>
        <v>0</v>
      </c>
      <c r="I17" s="45">
        <f t="shared" si="0"/>
        <v>0</v>
      </c>
      <c r="J17" s="45">
        <f t="shared" si="0"/>
        <v>0</v>
      </c>
      <c r="K17" s="45">
        <f t="shared" si="0"/>
        <v>0</v>
      </c>
      <c r="L17" s="45">
        <f t="shared" si="0"/>
        <v>0</v>
      </c>
      <c r="M17" s="45">
        <f t="shared" si="0"/>
        <v>0</v>
      </c>
      <c r="N17" s="34"/>
    </row>
    <row r="18" spans="1:14" x14ac:dyDescent="0.25">
      <c r="A18" s="3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1"/>
    </row>
    <row r="19" spans="1:14" s="18" customFormat="1" ht="19.05" x14ac:dyDescent="0.35">
      <c r="A19" s="37"/>
      <c r="B19" s="30" t="s">
        <v>50</v>
      </c>
      <c r="C19" s="17"/>
      <c r="D19" s="51" t="s">
        <v>33</v>
      </c>
      <c r="E19" s="51" t="s">
        <v>35</v>
      </c>
      <c r="F19" s="51" t="s">
        <v>36</v>
      </c>
      <c r="G19" s="51" t="s">
        <v>37</v>
      </c>
      <c r="H19" s="51" t="s">
        <v>38</v>
      </c>
      <c r="I19" s="51" t="s">
        <v>39</v>
      </c>
      <c r="J19" s="51" t="s">
        <v>40</v>
      </c>
      <c r="K19" s="51" t="s">
        <v>41</v>
      </c>
      <c r="L19" s="51" t="s">
        <v>42</v>
      </c>
      <c r="M19" s="51" t="s">
        <v>43</v>
      </c>
      <c r="N19" s="42"/>
    </row>
    <row r="20" spans="1:14" x14ac:dyDescent="0.25">
      <c r="A20" s="38"/>
      <c r="B20" s="43" t="s">
        <v>45</v>
      </c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34"/>
    </row>
    <row r="21" spans="1:14" x14ac:dyDescent="0.25">
      <c r="A21" s="38"/>
      <c r="B21" s="43" t="s">
        <v>47</v>
      </c>
      <c r="C21" s="44" t="s">
        <v>51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34"/>
    </row>
    <row r="22" spans="1:14" x14ac:dyDescent="0.25">
      <c r="A22" s="38"/>
      <c r="B22" s="43" t="s">
        <v>48</v>
      </c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34"/>
    </row>
    <row r="23" spans="1:14" x14ac:dyDescent="0.25">
      <c r="A23" s="38"/>
      <c r="B23" s="43" t="s">
        <v>52</v>
      </c>
      <c r="C23" s="44" t="s">
        <v>49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34"/>
    </row>
    <row r="24" spans="1:14" x14ac:dyDescent="0.25">
      <c r="A24" s="38"/>
      <c r="B24" s="43" t="s">
        <v>81</v>
      </c>
      <c r="C24" s="44" t="s">
        <v>49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34"/>
    </row>
    <row r="25" spans="1:14" x14ac:dyDescent="0.25">
      <c r="A25" s="38"/>
      <c r="B25" s="43" t="s">
        <v>53</v>
      </c>
      <c r="C25" s="44" t="s">
        <v>29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34"/>
    </row>
    <row r="26" spans="1:14" x14ac:dyDescent="0.25">
      <c r="A26" s="38"/>
      <c r="B26" s="43" t="s">
        <v>54</v>
      </c>
      <c r="C26" s="44" t="s">
        <v>29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34"/>
    </row>
    <row r="27" spans="1:14" x14ac:dyDescent="0.25">
      <c r="A27" s="38"/>
      <c r="B27" s="43" t="s">
        <v>180</v>
      </c>
      <c r="C27" s="44" t="s">
        <v>29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34"/>
    </row>
    <row r="28" spans="1:14" x14ac:dyDescent="0.25">
      <c r="A28" s="38"/>
      <c r="B28" s="43" t="s">
        <v>93</v>
      </c>
      <c r="C28" s="44" t="s">
        <v>51</v>
      </c>
      <c r="D28" s="45">
        <f>D26*D20/1000</f>
        <v>0</v>
      </c>
      <c r="E28" s="45">
        <f t="shared" ref="E28:M28" si="1">E26*E20/1000</f>
        <v>0</v>
      </c>
      <c r="F28" s="45">
        <f t="shared" si="1"/>
        <v>0</v>
      </c>
      <c r="G28" s="45">
        <f t="shared" si="1"/>
        <v>0</v>
      </c>
      <c r="H28" s="45">
        <f t="shared" si="1"/>
        <v>0</v>
      </c>
      <c r="I28" s="45">
        <f t="shared" si="1"/>
        <v>0</v>
      </c>
      <c r="J28" s="45">
        <f t="shared" si="1"/>
        <v>0</v>
      </c>
      <c r="K28" s="45">
        <f t="shared" si="1"/>
        <v>0</v>
      </c>
      <c r="L28" s="45">
        <f t="shared" si="1"/>
        <v>0</v>
      </c>
      <c r="M28" s="45">
        <f t="shared" si="1"/>
        <v>0</v>
      </c>
      <c r="N28" s="34"/>
    </row>
    <row r="29" spans="1:14" x14ac:dyDescent="0.25">
      <c r="A29" s="3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1"/>
    </row>
    <row r="30" spans="1:14" s="18" customFormat="1" ht="19.05" x14ac:dyDescent="0.35">
      <c r="A30" s="37"/>
      <c r="B30" s="30" t="s">
        <v>80</v>
      </c>
      <c r="C30" s="17"/>
      <c r="D30" s="51" t="s">
        <v>33</v>
      </c>
      <c r="E30" s="51" t="s">
        <v>35</v>
      </c>
      <c r="F30" s="51" t="s">
        <v>36</v>
      </c>
      <c r="G30" s="51" t="s">
        <v>37</v>
      </c>
      <c r="H30" s="51" t="s">
        <v>38</v>
      </c>
      <c r="I30" s="51" t="s">
        <v>39</v>
      </c>
      <c r="J30" s="51" t="s">
        <v>40</v>
      </c>
      <c r="K30" s="51" t="s">
        <v>41</v>
      </c>
      <c r="L30" s="51" t="s">
        <v>42</v>
      </c>
      <c r="M30" s="51" t="s">
        <v>43</v>
      </c>
      <c r="N30" s="42"/>
    </row>
    <row r="31" spans="1:14" x14ac:dyDescent="0.25">
      <c r="A31" s="38"/>
      <c r="B31" s="20" t="s">
        <v>30</v>
      </c>
      <c r="C31" s="2" t="s">
        <v>27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34"/>
    </row>
    <row r="32" spans="1:14" x14ac:dyDescent="0.25">
      <c r="A32" s="38"/>
      <c r="B32" s="20" t="s">
        <v>79</v>
      </c>
      <c r="C32" s="2" t="s">
        <v>27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34"/>
    </row>
    <row r="33" spans="1:14" x14ac:dyDescent="0.25">
      <c r="A33" s="38"/>
      <c r="B33" s="20" t="s">
        <v>170</v>
      </c>
      <c r="C33" s="2" t="s">
        <v>27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34"/>
    </row>
    <row r="34" spans="1:14" x14ac:dyDescent="0.25">
      <c r="A34" s="38"/>
      <c r="B34" s="20" t="s">
        <v>232</v>
      </c>
      <c r="C34" s="2" t="s">
        <v>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34"/>
    </row>
    <row r="35" spans="1:14" x14ac:dyDescent="0.25">
      <c r="A35" s="38"/>
      <c r="B35" s="20" t="s">
        <v>233</v>
      </c>
      <c r="C35" s="2" t="s">
        <v>1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4"/>
    </row>
    <row r="36" spans="1:14" x14ac:dyDescent="0.25">
      <c r="A36" s="38"/>
      <c r="B36" s="20" t="s">
        <v>181</v>
      </c>
      <c r="C36" s="2" t="s">
        <v>29</v>
      </c>
      <c r="D36" s="45">
        <f>D16+D27</f>
        <v>0</v>
      </c>
      <c r="E36" s="45">
        <f t="shared" ref="E36:M36" si="2">E16+E27</f>
        <v>0</v>
      </c>
      <c r="F36" s="45">
        <f t="shared" si="2"/>
        <v>0</v>
      </c>
      <c r="G36" s="45">
        <f t="shared" si="2"/>
        <v>0</v>
      </c>
      <c r="H36" s="45">
        <f t="shared" si="2"/>
        <v>0</v>
      </c>
      <c r="I36" s="45">
        <f t="shared" si="2"/>
        <v>0</v>
      </c>
      <c r="J36" s="45">
        <f t="shared" si="2"/>
        <v>0</v>
      </c>
      <c r="K36" s="45">
        <f t="shared" si="2"/>
        <v>0</v>
      </c>
      <c r="L36" s="45">
        <f t="shared" si="2"/>
        <v>0</v>
      </c>
      <c r="M36" s="45">
        <f t="shared" si="2"/>
        <v>0</v>
      </c>
      <c r="N36" s="34"/>
    </row>
    <row r="37" spans="1:14" ht="14.95" thickBot="1" x14ac:dyDescent="0.3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18" t="str">
        <f>'Aktuelle Wirtschaftsdaten'!$P$47</f>
        <v>MK_GMS_Pro 2.10</v>
      </c>
    </row>
  </sheetData>
  <phoneticPr fontId="10" type="noConversion"/>
  <conditionalFormatting sqref="B19">
    <cfRule type="expression" dxfId="15" priority="15">
      <formula>$M$2&lt;3</formula>
    </cfRule>
  </conditionalFormatting>
  <conditionalFormatting sqref="B20:B28">
    <cfRule type="expression" dxfId="14" priority="17">
      <formula>$M$2&lt;3</formula>
    </cfRule>
  </conditionalFormatting>
  <conditionalFormatting sqref="C20:C28">
    <cfRule type="expression" dxfId="13" priority="16">
      <formula>$M$2&lt;3</formula>
    </cfRule>
  </conditionalFormatting>
  <conditionalFormatting sqref="D4:M4 D8:M8 D30:M30">
    <cfRule type="expression" dxfId="12" priority="2">
      <formula>D$3&gt;$M$1</formula>
    </cfRule>
  </conditionalFormatting>
  <conditionalFormatting sqref="D5:M6 D9:M17">
    <cfRule type="expression" dxfId="11" priority="3">
      <formula>D$3&gt;$M$1</formula>
    </cfRule>
  </conditionalFormatting>
  <conditionalFormatting sqref="D19:M19">
    <cfRule type="expression" dxfId="10" priority="19">
      <formula>OR(D$3&gt;$M$1,$M$2&lt;3)</formula>
    </cfRule>
  </conditionalFormatting>
  <conditionalFormatting sqref="D20:M28">
    <cfRule type="expression" dxfId="9" priority="20">
      <formula>OR(D$3&gt;$M$1,$M$2&lt;3)</formula>
    </cfRule>
  </conditionalFormatting>
  <conditionalFormatting sqref="D31:M36">
    <cfRule type="expression" dxfId="8" priority="1">
      <formula>D$3&gt;$M$1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2FE6-D5C5-45BF-AC97-870E961D529D}">
  <dimension ref="A1:N35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125" customWidth="1"/>
    <col min="2" max="2" width="46.625" customWidth="1"/>
    <col min="3" max="3" width="10" customWidth="1"/>
    <col min="4" max="13" width="11.125" customWidth="1"/>
    <col min="14" max="14" width="1.375" customWidth="1"/>
  </cols>
  <sheetData>
    <row r="1" spans="1:14" ht="7.15" customHeight="1" x14ac:dyDescent="0.25">
      <c r="A1" s="6"/>
      <c r="B1" s="7"/>
      <c r="C1" s="22"/>
      <c r="D1" s="7"/>
      <c r="E1" s="7"/>
      <c r="F1" s="7"/>
      <c r="G1" s="7"/>
      <c r="H1" s="7"/>
      <c r="I1" s="7"/>
      <c r="J1" s="7"/>
      <c r="K1" s="7"/>
      <c r="L1" s="7"/>
      <c r="M1" s="49">
        <f>'Aktuelle Wirtschaftsdaten'!$O$1</f>
        <v>10</v>
      </c>
      <c r="N1" s="8"/>
    </row>
    <row r="2" spans="1:14" s="1" customFormat="1" ht="23.45" customHeight="1" x14ac:dyDescent="0.4">
      <c r="A2" s="9"/>
      <c r="B2" s="10" t="str">
        <f>"Marktbericht IDEAL  für Periode "&amp;TEXT(O2,"0")</f>
        <v>Marktbericht IDEAL  für Periode 0</v>
      </c>
      <c r="C2" s="23"/>
      <c r="D2" s="10"/>
      <c r="E2" s="10"/>
      <c r="F2" s="10"/>
      <c r="G2" s="11"/>
      <c r="H2" s="10"/>
      <c r="I2" s="10"/>
      <c r="J2" s="11"/>
      <c r="K2" s="10"/>
      <c r="L2" s="10"/>
      <c r="M2" s="64">
        <f>'Aktuelle Wirtschaftsdaten'!$O$2</f>
        <v>-1</v>
      </c>
      <c r="N2" s="12"/>
    </row>
    <row r="3" spans="1:14" ht="5.95" customHeight="1" x14ac:dyDescent="0.25">
      <c r="A3" s="13"/>
      <c r="B3" s="14"/>
      <c r="C3" s="24"/>
      <c r="D3" s="52">
        <v>1</v>
      </c>
      <c r="E3" s="53">
        <v>2</v>
      </c>
      <c r="F3" s="53">
        <v>3</v>
      </c>
      <c r="G3" s="52">
        <v>4</v>
      </c>
      <c r="H3" s="53">
        <v>5</v>
      </c>
      <c r="I3" s="53">
        <v>6</v>
      </c>
      <c r="J3" s="52">
        <v>7</v>
      </c>
      <c r="K3" s="53">
        <v>8</v>
      </c>
      <c r="L3" s="53">
        <v>9</v>
      </c>
      <c r="M3" s="54">
        <v>10</v>
      </c>
      <c r="N3" s="29"/>
    </row>
    <row r="4" spans="1:14" s="18" customFormat="1" ht="19.05" x14ac:dyDescent="0.35">
      <c r="A4" s="37"/>
      <c r="B4" s="30" t="s">
        <v>78</v>
      </c>
      <c r="C4" s="17"/>
      <c r="D4" s="51" t="s">
        <v>33</v>
      </c>
      <c r="E4" s="51" t="s">
        <v>35</v>
      </c>
      <c r="F4" s="51" t="s">
        <v>36</v>
      </c>
      <c r="G4" s="51" t="s">
        <v>37</v>
      </c>
      <c r="H4" s="51" t="s">
        <v>38</v>
      </c>
      <c r="I4" s="51" t="s">
        <v>39</v>
      </c>
      <c r="J4" s="51" t="s">
        <v>40</v>
      </c>
      <c r="K4" s="51" t="s">
        <v>41</v>
      </c>
      <c r="L4" s="51" t="s">
        <v>42</v>
      </c>
      <c r="M4" s="51" t="s">
        <v>43</v>
      </c>
      <c r="N4" s="42"/>
    </row>
    <row r="5" spans="1:14" x14ac:dyDescent="0.25">
      <c r="A5" s="38"/>
      <c r="B5" s="20" t="s">
        <v>228</v>
      </c>
      <c r="C5" s="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34"/>
    </row>
    <row r="6" spans="1:14" x14ac:dyDescent="0.25">
      <c r="A6" s="38"/>
      <c r="B6" s="20" t="s">
        <v>230</v>
      </c>
      <c r="C6" s="2" t="s">
        <v>49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34"/>
    </row>
    <row r="7" spans="1:14" x14ac:dyDescent="0.25">
      <c r="A7" s="38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1"/>
    </row>
    <row r="8" spans="1:14" s="18" customFormat="1" ht="19.05" x14ac:dyDescent="0.35">
      <c r="A8" s="37"/>
      <c r="B8" s="30" t="s">
        <v>46</v>
      </c>
      <c r="C8" s="17"/>
      <c r="D8" s="51" t="s">
        <v>33</v>
      </c>
      <c r="E8" s="51" t="s">
        <v>35</v>
      </c>
      <c r="F8" s="51" t="s">
        <v>36</v>
      </c>
      <c r="G8" s="51" t="s">
        <v>37</v>
      </c>
      <c r="H8" s="51" t="s">
        <v>38</v>
      </c>
      <c r="I8" s="51" t="s">
        <v>39</v>
      </c>
      <c r="J8" s="51" t="s">
        <v>40</v>
      </c>
      <c r="K8" s="51" t="s">
        <v>41</v>
      </c>
      <c r="L8" s="51" t="s">
        <v>42</v>
      </c>
      <c r="M8" s="51" t="s">
        <v>43</v>
      </c>
      <c r="N8" s="42"/>
    </row>
    <row r="9" spans="1:14" x14ac:dyDescent="0.25">
      <c r="A9" s="38"/>
      <c r="B9" s="20" t="s">
        <v>45</v>
      </c>
      <c r="C9" s="2" t="s">
        <v>1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34"/>
    </row>
    <row r="10" spans="1:14" x14ac:dyDescent="0.25">
      <c r="A10" s="38"/>
      <c r="B10" s="20" t="s">
        <v>47</v>
      </c>
      <c r="C10" s="2" t="s">
        <v>27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34"/>
    </row>
    <row r="11" spans="1:14" x14ac:dyDescent="0.25">
      <c r="A11" s="38"/>
      <c r="B11" s="20" t="s">
        <v>48</v>
      </c>
      <c r="C11" s="2" t="s">
        <v>28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4"/>
    </row>
    <row r="12" spans="1:14" x14ac:dyDescent="0.25">
      <c r="A12" s="38"/>
      <c r="B12" s="20" t="s">
        <v>52</v>
      </c>
      <c r="C12" s="2" t="s">
        <v>49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34"/>
    </row>
    <row r="13" spans="1:14" x14ac:dyDescent="0.25">
      <c r="A13" s="38"/>
      <c r="B13" s="20" t="s">
        <v>81</v>
      </c>
      <c r="C13" s="2" t="s">
        <v>49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34"/>
    </row>
    <row r="14" spans="1:14" x14ac:dyDescent="0.25">
      <c r="A14" s="38"/>
      <c r="B14" s="20" t="s">
        <v>53</v>
      </c>
      <c r="C14" s="2" t="s">
        <v>29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34"/>
    </row>
    <row r="15" spans="1:14" x14ac:dyDescent="0.25">
      <c r="A15" s="38"/>
      <c r="B15" s="20" t="s">
        <v>54</v>
      </c>
      <c r="C15" s="2" t="s">
        <v>29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34"/>
    </row>
    <row r="16" spans="1:14" x14ac:dyDescent="0.25">
      <c r="A16" s="38"/>
      <c r="B16" s="20" t="s">
        <v>179</v>
      </c>
      <c r="C16" s="2" t="s">
        <v>29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34"/>
    </row>
    <row r="17" spans="1:14" x14ac:dyDescent="0.25">
      <c r="A17" s="38"/>
      <c r="B17" s="20" t="s">
        <v>146</v>
      </c>
      <c r="C17" s="2" t="s">
        <v>27</v>
      </c>
      <c r="D17" s="45">
        <f>D15*D9/1000</f>
        <v>0</v>
      </c>
      <c r="E17" s="45">
        <f t="shared" ref="E17:M17" si="0">E15*E9/1000</f>
        <v>0</v>
      </c>
      <c r="F17" s="45">
        <f t="shared" si="0"/>
        <v>0</v>
      </c>
      <c r="G17" s="45">
        <f t="shared" si="0"/>
        <v>0</v>
      </c>
      <c r="H17" s="45">
        <f t="shared" si="0"/>
        <v>0</v>
      </c>
      <c r="I17" s="45">
        <f t="shared" si="0"/>
        <v>0</v>
      </c>
      <c r="J17" s="45">
        <f t="shared" si="0"/>
        <v>0</v>
      </c>
      <c r="K17" s="45">
        <f t="shared" si="0"/>
        <v>0</v>
      </c>
      <c r="L17" s="45">
        <f t="shared" si="0"/>
        <v>0</v>
      </c>
      <c r="M17" s="45">
        <f t="shared" si="0"/>
        <v>0</v>
      </c>
      <c r="N17" s="34"/>
    </row>
    <row r="18" spans="1:14" x14ac:dyDescent="0.25">
      <c r="A18" s="3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1"/>
    </row>
    <row r="19" spans="1:14" s="18" customFormat="1" ht="19.05" x14ac:dyDescent="0.35">
      <c r="A19" s="37"/>
      <c r="B19" s="30" t="s">
        <v>50</v>
      </c>
      <c r="C19" s="17"/>
      <c r="D19" s="51" t="s">
        <v>33</v>
      </c>
      <c r="E19" s="51" t="s">
        <v>35</v>
      </c>
      <c r="F19" s="51" t="s">
        <v>36</v>
      </c>
      <c r="G19" s="51" t="s">
        <v>37</v>
      </c>
      <c r="H19" s="51" t="s">
        <v>38</v>
      </c>
      <c r="I19" s="51" t="s">
        <v>39</v>
      </c>
      <c r="J19" s="51" t="s">
        <v>40</v>
      </c>
      <c r="K19" s="51" t="s">
        <v>41</v>
      </c>
      <c r="L19" s="51" t="s">
        <v>42</v>
      </c>
      <c r="M19" s="51" t="s">
        <v>43</v>
      </c>
      <c r="N19" s="42"/>
    </row>
    <row r="20" spans="1:14" x14ac:dyDescent="0.25">
      <c r="A20" s="38"/>
      <c r="B20" s="43" t="s">
        <v>45</v>
      </c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34"/>
    </row>
    <row r="21" spans="1:14" x14ac:dyDescent="0.25">
      <c r="A21" s="38"/>
      <c r="B21" s="43" t="s">
        <v>47</v>
      </c>
      <c r="C21" s="44" t="s">
        <v>51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34"/>
    </row>
    <row r="22" spans="1:14" x14ac:dyDescent="0.25">
      <c r="A22" s="38"/>
      <c r="B22" s="43" t="s">
        <v>48</v>
      </c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34"/>
    </row>
    <row r="23" spans="1:14" x14ac:dyDescent="0.25">
      <c r="A23" s="38"/>
      <c r="B23" s="43" t="s">
        <v>52</v>
      </c>
      <c r="C23" s="44" t="s">
        <v>49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34"/>
    </row>
    <row r="24" spans="1:14" x14ac:dyDescent="0.25">
      <c r="A24" s="38"/>
      <c r="B24" s="43" t="s">
        <v>81</v>
      </c>
      <c r="C24" s="44" t="s">
        <v>49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34"/>
    </row>
    <row r="25" spans="1:14" x14ac:dyDescent="0.25">
      <c r="A25" s="38"/>
      <c r="B25" s="43" t="s">
        <v>53</v>
      </c>
      <c r="C25" s="44" t="s">
        <v>29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34"/>
    </row>
    <row r="26" spans="1:14" x14ac:dyDescent="0.25">
      <c r="A26" s="38"/>
      <c r="B26" s="43" t="s">
        <v>54</v>
      </c>
      <c r="C26" s="44" t="s">
        <v>29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34"/>
    </row>
    <row r="27" spans="1:14" x14ac:dyDescent="0.25">
      <c r="A27" s="38"/>
      <c r="B27" s="43" t="s">
        <v>180</v>
      </c>
      <c r="C27" s="44" t="s">
        <v>29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34"/>
    </row>
    <row r="28" spans="1:14" x14ac:dyDescent="0.25">
      <c r="A28" s="38"/>
      <c r="B28" s="43" t="s">
        <v>93</v>
      </c>
      <c r="C28" s="44" t="s">
        <v>51</v>
      </c>
      <c r="D28" s="45">
        <f>D26*D20/1000</f>
        <v>0</v>
      </c>
      <c r="E28" s="45">
        <f t="shared" ref="E28:M28" si="1">E26*E20/1000</f>
        <v>0</v>
      </c>
      <c r="F28" s="45">
        <f t="shared" si="1"/>
        <v>0</v>
      </c>
      <c r="G28" s="45">
        <f t="shared" si="1"/>
        <v>0</v>
      </c>
      <c r="H28" s="45">
        <f t="shared" si="1"/>
        <v>0</v>
      </c>
      <c r="I28" s="45">
        <f t="shared" si="1"/>
        <v>0</v>
      </c>
      <c r="J28" s="45">
        <f t="shared" si="1"/>
        <v>0</v>
      </c>
      <c r="K28" s="45">
        <f t="shared" si="1"/>
        <v>0</v>
      </c>
      <c r="L28" s="45">
        <f t="shared" si="1"/>
        <v>0</v>
      </c>
      <c r="M28" s="45">
        <f t="shared" si="1"/>
        <v>0</v>
      </c>
      <c r="N28" s="34"/>
    </row>
    <row r="29" spans="1:14" x14ac:dyDescent="0.25">
      <c r="A29" s="3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1"/>
    </row>
    <row r="30" spans="1:14" s="18" customFormat="1" ht="19.05" x14ac:dyDescent="0.35">
      <c r="A30" s="37"/>
      <c r="B30" s="30" t="s">
        <v>80</v>
      </c>
      <c r="C30" s="17"/>
      <c r="D30" s="51" t="s">
        <v>33</v>
      </c>
      <c r="E30" s="51" t="s">
        <v>35</v>
      </c>
      <c r="F30" s="51" t="s">
        <v>36</v>
      </c>
      <c r="G30" s="51" t="s">
        <v>37</v>
      </c>
      <c r="H30" s="51" t="s">
        <v>38</v>
      </c>
      <c r="I30" s="51" t="s">
        <v>39</v>
      </c>
      <c r="J30" s="51" t="s">
        <v>40</v>
      </c>
      <c r="K30" s="51" t="s">
        <v>41</v>
      </c>
      <c r="L30" s="51" t="s">
        <v>42</v>
      </c>
      <c r="M30" s="51" t="s">
        <v>43</v>
      </c>
      <c r="N30" s="42"/>
    </row>
    <row r="31" spans="1:14" x14ac:dyDescent="0.25">
      <c r="A31" s="38"/>
      <c r="B31" s="20" t="s">
        <v>30</v>
      </c>
      <c r="C31" s="2" t="s">
        <v>27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34"/>
    </row>
    <row r="32" spans="1:14" x14ac:dyDescent="0.25">
      <c r="A32" s="38"/>
      <c r="B32" s="20" t="s">
        <v>232</v>
      </c>
      <c r="C32" s="2" t="s">
        <v>1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34"/>
    </row>
    <row r="33" spans="1:14" x14ac:dyDescent="0.25">
      <c r="A33" s="38"/>
      <c r="B33" s="20" t="s">
        <v>233</v>
      </c>
      <c r="C33" s="2" t="s">
        <v>1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34"/>
    </row>
    <row r="34" spans="1:14" x14ac:dyDescent="0.25">
      <c r="A34" s="38"/>
      <c r="B34" s="20" t="s">
        <v>181</v>
      </c>
      <c r="C34" s="2" t="s">
        <v>29</v>
      </c>
      <c r="D34" s="45">
        <f>D16+D27</f>
        <v>0</v>
      </c>
      <c r="E34" s="45">
        <f t="shared" ref="E34:M34" si="2">E16+E27</f>
        <v>0</v>
      </c>
      <c r="F34" s="45">
        <f t="shared" si="2"/>
        <v>0</v>
      </c>
      <c r="G34" s="45">
        <f t="shared" si="2"/>
        <v>0</v>
      </c>
      <c r="H34" s="45">
        <f t="shared" si="2"/>
        <v>0</v>
      </c>
      <c r="I34" s="45">
        <f t="shared" si="2"/>
        <v>0</v>
      </c>
      <c r="J34" s="45">
        <f t="shared" si="2"/>
        <v>0</v>
      </c>
      <c r="K34" s="45">
        <f t="shared" si="2"/>
        <v>0</v>
      </c>
      <c r="L34" s="45">
        <f t="shared" si="2"/>
        <v>0</v>
      </c>
      <c r="M34" s="45">
        <f t="shared" si="2"/>
        <v>0</v>
      </c>
      <c r="N34" s="34"/>
    </row>
    <row r="35" spans="1:14" ht="14.95" thickBo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118" t="str">
        <f>'Aktuelle Wirtschaftsdaten'!$P$47</f>
        <v>MK_GMS_Pro 2.10</v>
      </c>
    </row>
  </sheetData>
  <conditionalFormatting sqref="B19">
    <cfRule type="expression" dxfId="7" priority="4">
      <formula>$M$2&lt;6</formula>
    </cfRule>
  </conditionalFormatting>
  <conditionalFormatting sqref="B20:B28">
    <cfRule type="expression" dxfId="6" priority="6">
      <formula>$M$2&lt;6</formula>
    </cfRule>
  </conditionalFormatting>
  <conditionalFormatting sqref="C20:C28">
    <cfRule type="expression" dxfId="5" priority="5">
      <formula>$M$2&lt;6</formula>
    </cfRule>
  </conditionalFormatting>
  <conditionalFormatting sqref="D4:M4 D8:M8 D30:M30">
    <cfRule type="expression" dxfId="4" priority="2">
      <formula>D$3&gt;$M$1</formula>
    </cfRule>
  </conditionalFormatting>
  <conditionalFormatting sqref="D5:M6 D9:M17">
    <cfRule type="expression" dxfId="3" priority="3">
      <formula>D$3&gt;$M$1</formula>
    </cfRule>
  </conditionalFormatting>
  <conditionalFormatting sqref="D19:M19">
    <cfRule type="expression" dxfId="2" priority="7">
      <formula>OR(D$3&gt;$M$1,$M$2&lt;6)</formula>
    </cfRule>
  </conditionalFormatting>
  <conditionalFormatting sqref="D20:M28">
    <cfRule type="expression" dxfId="1" priority="8">
      <formula>OR(D$3&gt;$M$1,$M$2&lt;6)</formula>
    </cfRule>
  </conditionalFormatting>
  <conditionalFormatting sqref="D31:M34">
    <cfRule type="expression" dxfId="0" priority="1">
      <formula>D$3&gt;$M$1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37BE-EEAE-4E61-BC81-54906C598AEE}">
  <dimension ref="A1:F60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2</v>
      </c>
      <c r="C2" s="48"/>
      <c r="D2" s="5"/>
      <c r="E2" s="64">
        <v>1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246</v>
      </c>
      <c r="D4" s="5"/>
      <c r="E4" s="5"/>
      <c r="F4" s="102"/>
    </row>
    <row r="5" spans="1:6" ht="4.0999999999999996" customHeight="1" x14ac:dyDescent="0.25">
      <c r="A5" s="101"/>
      <c r="B5" s="5"/>
      <c r="C5" s="5"/>
      <c r="D5" s="5"/>
      <c r="E5" s="5"/>
      <c r="F5" s="102"/>
    </row>
    <row r="6" spans="1:6" x14ac:dyDescent="0.25">
      <c r="A6" s="101"/>
      <c r="B6" s="5"/>
      <c r="C6" s="5" t="s">
        <v>83</v>
      </c>
      <c r="D6" s="5"/>
      <c r="E6" s="5"/>
      <c r="F6" s="102"/>
    </row>
    <row r="7" spans="1:6" x14ac:dyDescent="0.25">
      <c r="A7" s="101"/>
      <c r="B7" s="5"/>
      <c r="C7" s="5" t="s">
        <v>247</v>
      </c>
      <c r="D7" s="5"/>
      <c r="E7" s="5"/>
      <c r="F7" s="102"/>
    </row>
    <row r="8" spans="1:6" x14ac:dyDescent="0.25">
      <c r="A8" s="101"/>
      <c r="B8" s="5"/>
      <c r="C8" s="5" t="s">
        <v>248</v>
      </c>
      <c r="D8" s="5"/>
      <c r="E8" s="5"/>
      <c r="F8" s="102"/>
    </row>
    <row r="9" spans="1:6" s="122" customFormat="1" ht="36" customHeight="1" x14ac:dyDescent="0.3">
      <c r="A9" s="119"/>
      <c r="B9" s="120" t="s">
        <v>84</v>
      </c>
      <c r="C9" s="120"/>
      <c r="D9" s="120"/>
      <c r="E9" s="120"/>
      <c r="F9" s="121"/>
    </row>
    <row r="10" spans="1:6" x14ac:dyDescent="0.25">
      <c r="A10" s="101"/>
      <c r="B10" s="5"/>
      <c r="C10" s="5" t="s">
        <v>249</v>
      </c>
      <c r="D10" s="5"/>
      <c r="E10" s="5"/>
      <c r="F10" s="102"/>
    </row>
    <row r="11" spans="1:6" x14ac:dyDescent="0.25">
      <c r="A11" s="101"/>
      <c r="B11" s="5"/>
      <c r="C11" s="5" t="s">
        <v>250</v>
      </c>
      <c r="D11" s="5"/>
      <c r="E11" s="5"/>
      <c r="F11" s="102"/>
    </row>
    <row r="12" spans="1:6" ht="4.0999999999999996" customHeight="1" x14ac:dyDescent="0.25">
      <c r="A12" s="101"/>
      <c r="B12" s="5"/>
      <c r="C12" s="5"/>
      <c r="D12" s="5"/>
      <c r="E12" s="5"/>
      <c r="F12" s="102"/>
    </row>
    <row r="13" spans="1:6" x14ac:dyDescent="0.25">
      <c r="A13" s="101"/>
      <c r="B13" s="5"/>
      <c r="C13" s="5" t="s">
        <v>251</v>
      </c>
      <c r="D13" s="5"/>
      <c r="E13" s="5"/>
      <c r="F13" s="102"/>
    </row>
    <row r="14" spans="1:6" ht="4.0999999999999996" customHeight="1" x14ac:dyDescent="0.25">
      <c r="A14" s="101"/>
      <c r="B14" s="5"/>
      <c r="C14" s="5"/>
      <c r="D14" s="5"/>
      <c r="E14" s="5"/>
      <c r="F14" s="102"/>
    </row>
    <row r="15" spans="1:6" x14ac:dyDescent="0.25">
      <c r="A15" s="101"/>
      <c r="B15" s="5"/>
      <c r="C15" s="5" t="s">
        <v>439</v>
      </c>
      <c r="D15" s="5"/>
      <c r="E15" s="5"/>
      <c r="F15" s="102"/>
    </row>
    <row r="16" spans="1:6" ht="4.0999999999999996" customHeight="1" x14ac:dyDescent="0.25">
      <c r="A16" s="101"/>
      <c r="B16" s="5"/>
      <c r="C16" s="5"/>
      <c r="D16" s="5"/>
      <c r="E16" s="5"/>
      <c r="F16" s="102"/>
    </row>
    <row r="17" spans="1:6" x14ac:dyDescent="0.25">
      <c r="A17" s="101"/>
      <c r="B17" s="5"/>
      <c r="C17" s="5" t="s">
        <v>252</v>
      </c>
      <c r="D17" s="5"/>
      <c r="E17" s="5"/>
      <c r="F17" s="102"/>
    </row>
    <row r="18" spans="1:6" x14ac:dyDescent="0.25">
      <c r="A18" s="101"/>
      <c r="B18" s="5"/>
      <c r="C18" s="5" t="s">
        <v>253</v>
      </c>
      <c r="D18" s="5"/>
      <c r="E18" s="5"/>
      <c r="F18" s="102"/>
    </row>
    <row r="19" spans="1:6" ht="4.0999999999999996" customHeight="1" x14ac:dyDescent="0.25">
      <c r="A19" s="101"/>
      <c r="B19" s="5"/>
      <c r="C19" s="5"/>
      <c r="D19" s="5"/>
      <c r="E19" s="5"/>
      <c r="F19" s="102"/>
    </row>
    <row r="20" spans="1:6" x14ac:dyDescent="0.25">
      <c r="A20" s="101"/>
      <c r="B20" s="5"/>
      <c r="C20" s="5" t="s">
        <v>254</v>
      </c>
      <c r="D20" s="5"/>
      <c r="E20" s="5"/>
      <c r="F20" s="102"/>
    </row>
    <row r="21" spans="1:6" x14ac:dyDescent="0.25">
      <c r="A21" s="101"/>
      <c r="B21" s="5"/>
      <c r="C21" s="5" t="s">
        <v>255</v>
      </c>
      <c r="D21" s="5"/>
      <c r="E21" s="5"/>
      <c r="F21" s="102"/>
    </row>
    <row r="22" spans="1:6" x14ac:dyDescent="0.25">
      <c r="A22" s="101"/>
      <c r="B22" s="5"/>
      <c r="C22" s="5" t="s">
        <v>94</v>
      </c>
      <c r="D22" s="5"/>
      <c r="E22" s="5"/>
      <c r="F22" s="102"/>
    </row>
    <row r="23" spans="1:6" x14ac:dyDescent="0.25">
      <c r="A23" s="101"/>
      <c r="B23" s="5"/>
      <c r="C23" s="5" t="s">
        <v>256</v>
      </c>
      <c r="D23" s="5"/>
      <c r="E23" s="5"/>
      <c r="F23" s="102"/>
    </row>
    <row r="24" spans="1:6" x14ac:dyDescent="0.25">
      <c r="A24" s="101"/>
      <c r="B24" s="5"/>
      <c r="C24" s="5" t="s">
        <v>186</v>
      </c>
      <c r="D24" s="5"/>
      <c r="E24" s="5"/>
      <c r="F24" s="102"/>
    </row>
    <row r="25" spans="1:6" x14ac:dyDescent="0.25">
      <c r="A25" s="101"/>
      <c r="B25" s="5"/>
      <c r="C25" s="5" t="s">
        <v>187</v>
      </c>
      <c r="D25" s="5"/>
      <c r="E25" s="5"/>
      <c r="F25" s="102"/>
    </row>
    <row r="26" spans="1:6" s="122" customFormat="1" ht="36" customHeight="1" x14ac:dyDescent="0.3">
      <c r="A26" s="119"/>
      <c r="B26" s="120" t="s">
        <v>90</v>
      </c>
      <c r="C26" s="120"/>
      <c r="D26" s="120"/>
      <c r="E26" s="120"/>
      <c r="F26" s="121"/>
    </row>
    <row r="27" spans="1:6" x14ac:dyDescent="0.25">
      <c r="A27" s="101"/>
      <c r="B27" s="5"/>
      <c r="C27" s="5" t="s">
        <v>183</v>
      </c>
      <c r="D27" s="5"/>
      <c r="E27" s="5"/>
      <c r="F27" s="102"/>
    </row>
    <row r="28" spans="1:6" x14ac:dyDescent="0.25">
      <c r="A28" s="101"/>
      <c r="B28" s="5"/>
      <c r="C28" s="5" t="s">
        <v>257</v>
      </c>
      <c r="D28" s="5"/>
      <c r="E28" s="5"/>
      <c r="F28" s="102"/>
    </row>
    <row r="29" spans="1:6" ht="4.0999999999999996" customHeight="1" x14ac:dyDescent="0.25">
      <c r="A29" s="101"/>
      <c r="B29" s="5"/>
      <c r="C29" s="5"/>
      <c r="D29" s="5"/>
      <c r="E29" s="5"/>
      <c r="F29" s="102"/>
    </row>
    <row r="30" spans="1:6" x14ac:dyDescent="0.25">
      <c r="A30" s="101"/>
      <c r="B30" s="5"/>
      <c r="C30" s="5" t="s">
        <v>258</v>
      </c>
      <c r="D30" s="5"/>
      <c r="E30" s="5"/>
      <c r="F30" s="102"/>
    </row>
    <row r="31" spans="1:6" x14ac:dyDescent="0.25">
      <c r="A31" s="101"/>
      <c r="B31" s="5"/>
      <c r="C31" s="5" t="s">
        <v>259</v>
      </c>
      <c r="D31" s="5"/>
      <c r="E31" s="5"/>
      <c r="F31" s="102"/>
    </row>
    <row r="32" spans="1:6" ht="4.0999999999999996" customHeight="1" x14ac:dyDescent="0.25">
      <c r="A32" s="101"/>
      <c r="B32" s="5"/>
      <c r="C32" s="5"/>
      <c r="D32" s="5"/>
      <c r="E32" s="5"/>
      <c r="F32" s="102"/>
    </row>
    <row r="33" spans="1:6" x14ac:dyDescent="0.25">
      <c r="A33" s="101"/>
      <c r="B33" s="5"/>
      <c r="C33" s="5" t="s">
        <v>260</v>
      </c>
      <c r="D33" s="5"/>
      <c r="E33" s="5"/>
      <c r="F33" s="102"/>
    </row>
    <row r="34" spans="1:6" x14ac:dyDescent="0.25">
      <c r="A34" s="101"/>
      <c r="B34" s="5"/>
      <c r="C34" s="5" t="s">
        <v>261</v>
      </c>
      <c r="D34" s="5"/>
      <c r="E34" s="5"/>
      <c r="F34" s="102"/>
    </row>
    <row r="35" spans="1:6" x14ac:dyDescent="0.25">
      <c r="A35" s="101"/>
      <c r="B35" s="5"/>
      <c r="C35" s="5" t="s">
        <v>262</v>
      </c>
      <c r="D35" s="5"/>
      <c r="E35" s="5"/>
      <c r="F35" s="102"/>
    </row>
    <row r="36" spans="1:6" x14ac:dyDescent="0.25">
      <c r="A36" s="101"/>
      <c r="B36" s="5"/>
      <c r="C36" s="5" t="s">
        <v>263</v>
      </c>
      <c r="D36" s="5"/>
      <c r="E36" s="5"/>
      <c r="F36" s="102"/>
    </row>
    <row r="37" spans="1:6" ht="4.0999999999999996" customHeight="1" x14ac:dyDescent="0.25">
      <c r="A37" s="101"/>
      <c r="B37" s="5"/>
      <c r="C37" s="5"/>
      <c r="D37" s="5"/>
      <c r="E37" s="5"/>
      <c r="F37" s="102"/>
    </row>
    <row r="38" spans="1:6" x14ac:dyDescent="0.25">
      <c r="A38" s="101"/>
      <c r="B38" s="5"/>
      <c r="C38" s="5" t="s">
        <v>264</v>
      </c>
      <c r="D38" s="5"/>
      <c r="E38" s="5"/>
      <c r="F38" s="102"/>
    </row>
    <row r="39" spans="1:6" x14ac:dyDescent="0.25">
      <c r="A39" s="101"/>
      <c r="B39" s="5"/>
      <c r="C39" s="5" t="s">
        <v>235</v>
      </c>
      <c r="D39" s="5"/>
      <c r="E39" s="5"/>
      <c r="F39" s="102"/>
    </row>
    <row r="40" spans="1:6" x14ac:dyDescent="0.25">
      <c r="A40" s="101"/>
      <c r="B40" s="5"/>
      <c r="C40" s="5" t="s">
        <v>236</v>
      </c>
      <c r="D40" s="5"/>
      <c r="E40" s="5"/>
      <c r="F40" s="102"/>
    </row>
    <row r="41" spans="1:6" x14ac:dyDescent="0.25">
      <c r="A41" s="101"/>
      <c r="B41" s="5"/>
      <c r="C41" s="5" t="s">
        <v>207</v>
      </c>
      <c r="D41" s="5"/>
      <c r="E41" s="5"/>
      <c r="F41" s="102"/>
    </row>
    <row r="42" spans="1:6" ht="4.0999999999999996" customHeight="1" x14ac:dyDescent="0.25">
      <c r="A42" s="101"/>
      <c r="B42" s="5"/>
      <c r="C42" s="5"/>
      <c r="D42" s="5"/>
      <c r="E42" s="5"/>
      <c r="F42" s="102"/>
    </row>
    <row r="43" spans="1:6" x14ac:dyDescent="0.25">
      <c r="A43" s="101"/>
      <c r="B43" s="5"/>
      <c r="C43" s="5" t="s">
        <v>399</v>
      </c>
      <c r="D43" s="5"/>
      <c r="E43" s="5"/>
      <c r="F43" s="102"/>
    </row>
    <row r="44" spans="1:6" x14ac:dyDescent="0.25">
      <c r="A44" s="101"/>
      <c r="B44" s="5"/>
      <c r="C44" s="5" t="s">
        <v>400</v>
      </c>
      <c r="D44" s="5"/>
      <c r="E44" s="5"/>
      <c r="F44" s="102"/>
    </row>
    <row r="45" spans="1:6" x14ac:dyDescent="0.25">
      <c r="A45" s="101"/>
      <c r="B45" s="5"/>
      <c r="C45" s="5" t="s">
        <v>401</v>
      </c>
      <c r="D45" s="5"/>
      <c r="E45" s="5"/>
      <c r="F45" s="102"/>
    </row>
    <row r="46" spans="1:6" ht="4.0999999999999996" customHeight="1" x14ac:dyDescent="0.25">
      <c r="A46" s="101"/>
      <c r="B46" s="5"/>
      <c r="C46" s="5"/>
      <c r="D46" s="5"/>
      <c r="E46" s="5"/>
      <c r="F46" s="102"/>
    </row>
    <row r="47" spans="1:6" x14ac:dyDescent="0.25">
      <c r="A47" s="101"/>
      <c r="B47" s="5"/>
      <c r="C47" s="5" t="s">
        <v>208</v>
      </c>
      <c r="D47" s="5"/>
      <c r="E47" s="5"/>
      <c r="F47" s="102"/>
    </row>
    <row r="48" spans="1:6" x14ac:dyDescent="0.25">
      <c r="A48" s="101"/>
      <c r="B48" s="5"/>
      <c r="C48" s="5" t="s">
        <v>209</v>
      </c>
      <c r="D48" s="5"/>
      <c r="E48" s="5"/>
      <c r="F48" s="102"/>
    </row>
    <row r="49" spans="1:6" x14ac:dyDescent="0.25">
      <c r="A49" s="101"/>
      <c r="B49" s="5"/>
      <c r="C49" s="5" t="s">
        <v>210</v>
      </c>
      <c r="D49" s="5"/>
      <c r="E49" s="5"/>
      <c r="F49" s="102"/>
    </row>
    <row r="50" spans="1:6" x14ac:dyDescent="0.25">
      <c r="A50" s="101"/>
      <c r="B50" s="5"/>
      <c r="C50" s="5" t="s">
        <v>234</v>
      </c>
      <c r="D50" s="5"/>
      <c r="E50" s="5"/>
      <c r="F50" s="102"/>
    </row>
    <row r="51" spans="1:6" x14ac:dyDescent="0.25">
      <c r="A51" s="101"/>
      <c r="B51" s="5"/>
      <c r="C51" s="5" t="s">
        <v>402</v>
      </c>
      <c r="D51" s="5"/>
      <c r="E51" s="5"/>
      <c r="F51" s="102"/>
    </row>
    <row r="52" spans="1:6" x14ac:dyDescent="0.25">
      <c r="A52" s="101"/>
      <c r="B52" s="5"/>
      <c r="C52" s="5" t="s">
        <v>403</v>
      </c>
      <c r="D52" s="5"/>
      <c r="E52" s="5"/>
      <c r="F52" s="102"/>
    </row>
    <row r="53" spans="1:6" x14ac:dyDescent="0.25">
      <c r="A53" s="101"/>
      <c r="B53" s="5"/>
      <c r="C53" s="5" t="s">
        <v>404</v>
      </c>
      <c r="D53" s="5"/>
      <c r="E53" s="5"/>
      <c r="F53" s="102"/>
    </row>
    <row r="54" spans="1:6" x14ac:dyDescent="0.25">
      <c r="A54" s="101"/>
      <c r="B54" s="5"/>
      <c r="C54" s="5" t="s">
        <v>405</v>
      </c>
      <c r="D54" s="5"/>
      <c r="E54" s="5"/>
      <c r="F54" s="102"/>
    </row>
    <row r="55" spans="1:6" x14ac:dyDescent="0.25">
      <c r="A55" s="101"/>
      <c r="B55" s="5"/>
      <c r="C55" s="5" t="s">
        <v>237</v>
      </c>
      <c r="D55" s="5"/>
      <c r="E55" s="5"/>
      <c r="F55" s="102"/>
    </row>
    <row r="56" spans="1:6" ht="4.0999999999999996" customHeight="1" x14ac:dyDescent="0.25">
      <c r="A56" s="101"/>
      <c r="B56" s="5"/>
      <c r="C56" s="5"/>
      <c r="D56" s="5"/>
      <c r="E56" s="5"/>
      <c r="F56" s="102"/>
    </row>
    <row r="57" spans="1:6" x14ac:dyDescent="0.25">
      <c r="A57" s="101"/>
      <c r="B57" s="5"/>
      <c r="C57" s="5" t="s">
        <v>265</v>
      </c>
      <c r="D57" s="5"/>
      <c r="E57" s="5"/>
      <c r="F57" s="102"/>
    </row>
    <row r="58" spans="1:6" x14ac:dyDescent="0.25">
      <c r="A58" s="101"/>
      <c r="B58" s="5"/>
      <c r="C58" s="5" t="s">
        <v>406</v>
      </c>
      <c r="D58" s="5"/>
      <c r="E58" s="5"/>
      <c r="F58" s="102"/>
    </row>
    <row r="59" spans="1:6" x14ac:dyDescent="0.25">
      <c r="A59" s="101"/>
      <c r="B59" s="5"/>
      <c r="C59" s="5" t="s">
        <v>266</v>
      </c>
      <c r="D59" s="5"/>
      <c r="E59" s="5"/>
      <c r="F59" s="102"/>
    </row>
    <row r="60" spans="1:6" ht="14.95" customHeight="1" thickBot="1" x14ac:dyDescent="0.3">
      <c r="A60" s="103"/>
      <c r="B60" s="104"/>
      <c r="C60" s="104"/>
      <c r="D60" s="104"/>
      <c r="E60" s="104"/>
      <c r="F60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FE58-06BA-4E7C-B7F1-02054B1FE20D}">
  <dimension ref="A1:F45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3</v>
      </c>
      <c r="C2" s="48"/>
      <c r="D2" s="5"/>
      <c r="E2" s="64">
        <v>2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189</v>
      </c>
      <c r="D4" s="5"/>
      <c r="E4" s="5"/>
      <c r="F4" s="102"/>
    </row>
    <row r="5" spans="1:6" x14ac:dyDescent="0.25">
      <c r="A5" s="101"/>
      <c r="B5" s="5"/>
      <c r="C5" s="5" t="s">
        <v>191</v>
      </c>
      <c r="D5" s="5"/>
      <c r="E5" s="5"/>
      <c r="F5" s="102"/>
    </row>
    <row r="6" spans="1:6" ht="4.0999999999999996" customHeight="1" x14ac:dyDescent="0.25">
      <c r="A6" s="101"/>
      <c r="B6" s="5"/>
      <c r="C6" s="5"/>
      <c r="D6" s="5"/>
      <c r="E6" s="5"/>
      <c r="F6" s="102"/>
    </row>
    <row r="7" spans="1:6" x14ac:dyDescent="0.25">
      <c r="A7" s="101"/>
      <c r="B7" s="5"/>
      <c r="C7" s="5" t="s">
        <v>190</v>
      </c>
      <c r="D7" s="5"/>
      <c r="E7" s="5"/>
      <c r="F7" s="102"/>
    </row>
    <row r="8" spans="1:6" x14ac:dyDescent="0.25">
      <c r="A8" s="101"/>
      <c r="B8" s="5"/>
      <c r="C8" s="5" t="s">
        <v>284</v>
      </c>
      <c r="D8" s="5"/>
      <c r="E8" s="5"/>
      <c r="F8" s="102"/>
    </row>
    <row r="9" spans="1:6" x14ac:dyDescent="0.25">
      <c r="A9" s="101"/>
      <c r="B9" s="5"/>
      <c r="C9" s="5" t="s">
        <v>283</v>
      </c>
      <c r="D9" s="5"/>
      <c r="E9" s="5"/>
      <c r="F9" s="102"/>
    </row>
    <row r="10" spans="1:6" s="122" customFormat="1" ht="36" customHeight="1" x14ac:dyDescent="0.3">
      <c r="A10" s="119"/>
      <c r="B10" s="120" t="s">
        <v>84</v>
      </c>
      <c r="C10" s="120"/>
      <c r="D10" s="120"/>
      <c r="E10" s="120"/>
      <c r="F10" s="121"/>
    </row>
    <row r="11" spans="1:6" x14ac:dyDescent="0.25">
      <c r="A11" s="101"/>
      <c r="B11" s="5"/>
      <c r="C11" s="5" t="s">
        <v>365</v>
      </c>
      <c r="D11" s="5"/>
      <c r="E11" s="5"/>
      <c r="F11" s="102"/>
    </row>
    <row r="12" spans="1:6" x14ac:dyDescent="0.25">
      <c r="A12" s="101"/>
      <c r="B12" s="5"/>
      <c r="C12" s="5" t="s">
        <v>199</v>
      </c>
      <c r="D12" s="5"/>
      <c r="E12" s="5"/>
      <c r="F12" s="102"/>
    </row>
    <row r="13" spans="1:6" ht="4.0999999999999996" customHeight="1" x14ac:dyDescent="0.25">
      <c r="A13" s="101"/>
      <c r="B13" s="5"/>
      <c r="C13" s="5"/>
      <c r="D13" s="5"/>
      <c r="E13" s="5"/>
      <c r="F13" s="102"/>
    </row>
    <row r="14" spans="1:6" x14ac:dyDescent="0.25">
      <c r="A14" s="101"/>
      <c r="B14" s="5"/>
      <c r="C14" s="5" t="s">
        <v>282</v>
      </c>
      <c r="D14" s="5"/>
      <c r="E14" s="5"/>
      <c r="F14" s="102"/>
    </row>
    <row r="15" spans="1:6" x14ac:dyDescent="0.25">
      <c r="A15" s="101"/>
      <c r="B15" s="5"/>
      <c r="C15" s="5" t="s">
        <v>281</v>
      </c>
      <c r="D15" s="5"/>
      <c r="E15" s="5"/>
      <c r="F15" s="102"/>
    </row>
    <row r="16" spans="1:6" ht="4.0999999999999996" customHeight="1" x14ac:dyDescent="0.25">
      <c r="A16" s="101"/>
      <c r="B16" s="5"/>
      <c r="C16" s="5"/>
      <c r="D16" s="5"/>
      <c r="E16" s="5"/>
      <c r="F16" s="102"/>
    </row>
    <row r="17" spans="1:6" x14ac:dyDescent="0.25">
      <c r="A17" s="101"/>
      <c r="B17" s="5"/>
      <c r="C17" s="5" t="s">
        <v>280</v>
      </c>
      <c r="D17" s="5"/>
      <c r="E17" s="5"/>
      <c r="F17" s="102"/>
    </row>
    <row r="18" spans="1:6" x14ac:dyDescent="0.25">
      <c r="A18" s="101"/>
      <c r="B18" s="5"/>
      <c r="C18" s="5" t="s">
        <v>279</v>
      </c>
      <c r="D18" s="5"/>
      <c r="E18" s="5"/>
      <c r="F18" s="102"/>
    </row>
    <row r="19" spans="1:6" x14ac:dyDescent="0.25">
      <c r="A19" s="101"/>
      <c r="B19" s="5"/>
      <c r="C19" s="5" t="s">
        <v>192</v>
      </c>
      <c r="D19" s="5"/>
      <c r="E19" s="5"/>
      <c r="F19" s="102"/>
    </row>
    <row r="20" spans="1:6" x14ac:dyDescent="0.25">
      <c r="A20" s="101"/>
      <c r="B20" s="5"/>
      <c r="C20" s="5" t="s">
        <v>193</v>
      </c>
      <c r="D20" s="5"/>
      <c r="E20" s="5"/>
      <c r="F20" s="102"/>
    </row>
    <row r="21" spans="1:6" x14ac:dyDescent="0.25">
      <c r="A21" s="101"/>
      <c r="B21" s="5"/>
      <c r="C21" s="5" t="s">
        <v>278</v>
      </c>
      <c r="D21" s="5"/>
      <c r="E21" s="5"/>
      <c r="F21" s="102"/>
    </row>
    <row r="22" spans="1:6" x14ac:dyDescent="0.25">
      <c r="A22" s="101"/>
      <c r="B22" s="5"/>
      <c r="C22" s="5" t="s">
        <v>277</v>
      </c>
      <c r="D22" s="5"/>
      <c r="E22" s="5"/>
      <c r="F22" s="102"/>
    </row>
    <row r="23" spans="1:6" x14ac:dyDescent="0.25">
      <c r="A23" s="101"/>
      <c r="B23" s="5"/>
      <c r="C23" s="5" t="s">
        <v>276</v>
      </c>
      <c r="D23" s="5"/>
      <c r="E23" s="5"/>
      <c r="F23" s="102"/>
    </row>
    <row r="24" spans="1:6" x14ac:dyDescent="0.25">
      <c r="A24" s="101"/>
      <c r="B24" s="5"/>
      <c r="C24" s="5" t="s">
        <v>275</v>
      </c>
      <c r="D24" s="5"/>
      <c r="E24" s="5"/>
      <c r="F24" s="102"/>
    </row>
    <row r="25" spans="1:6" x14ac:dyDescent="0.25">
      <c r="A25" s="101"/>
      <c r="B25" s="5"/>
      <c r="C25" s="5" t="s">
        <v>407</v>
      </c>
      <c r="D25" s="5"/>
      <c r="E25" s="5"/>
      <c r="F25" s="102"/>
    </row>
    <row r="26" spans="1:6" ht="4.0999999999999996" customHeight="1" x14ac:dyDescent="0.25">
      <c r="A26" s="101"/>
      <c r="B26" s="5"/>
      <c r="C26" s="5"/>
      <c r="D26" s="5"/>
      <c r="E26" s="5"/>
      <c r="F26" s="102"/>
    </row>
    <row r="27" spans="1:6" x14ac:dyDescent="0.25">
      <c r="A27" s="101"/>
      <c r="B27" s="5"/>
      <c r="C27" s="5" t="s">
        <v>195</v>
      </c>
      <c r="D27" s="5"/>
      <c r="E27" s="5"/>
      <c r="F27" s="102"/>
    </row>
    <row r="28" spans="1:6" x14ac:dyDescent="0.25">
      <c r="A28" s="101"/>
      <c r="B28" s="5"/>
      <c r="C28" s="5" t="s">
        <v>196</v>
      </c>
      <c r="D28" s="5"/>
      <c r="E28" s="5"/>
      <c r="F28" s="102"/>
    </row>
    <row r="29" spans="1:6" ht="4.0999999999999996" customHeight="1" x14ac:dyDescent="0.25">
      <c r="A29" s="101"/>
      <c r="B29" s="5"/>
      <c r="C29" s="5"/>
      <c r="D29" s="5"/>
      <c r="E29" s="5"/>
      <c r="F29" s="102"/>
    </row>
    <row r="30" spans="1:6" x14ac:dyDescent="0.25">
      <c r="A30" s="101"/>
      <c r="B30" s="5"/>
      <c r="C30" s="5" t="s">
        <v>194</v>
      </c>
      <c r="D30" s="5"/>
      <c r="E30" s="5"/>
      <c r="F30" s="102"/>
    </row>
    <row r="31" spans="1:6" s="122" customFormat="1" ht="36" customHeight="1" x14ac:dyDescent="0.3">
      <c r="A31" s="119"/>
      <c r="B31" s="120" t="s">
        <v>90</v>
      </c>
      <c r="C31" s="120"/>
      <c r="D31" s="120"/>
      <c r="E31" s="120"/>
      <c r="F31" s="121"/>
    </row>
    <row r="32" spans="1:6" x14ac:dyDescent="0.25">
      <c r="A32" s="101"/>
      <c r="B32" s="5"/>
      <c r="C32" s="5" t="s">
        <v>197</v>
      </c>
      <c r="D32" s="5"/>
      <c r="E32" s="5"/>
      <c r="F32" s="102"/>
    </row>
    <row r="33" spans="1:6" x14ac:dyDescent="0.25">
      <c r="A33" s="101"/>
      <c r="B33" s="5"/>
      <c r="C33" s="5" t="s">
        <v>274</v>
      </c>
      <c r="D33" s="5"/>
      <c r="E33" s="5"/>
      <c r="F33" s="102"/>
    </row>
    <row r="34" spans="1:6" x14ac:dyDescent="0.25">
      <c r="A34" s="101"/>
      <c r="B34" s="5"/>
      <c r="C34" s="5" t="s">
        <v>198</v>
      </c>
      <c r="D34" s="5"/>
      <c r="E34" s="5"/>
      <c r="F34" s="102"/>
    </row>
    <row r="35" spans="1:6" ht="4.0999999999999996" customHeight="1" x14ac:dyDescent="0.25">
      <c r="A35" s="101"/>
      <c r="B35" s="5"/>
      <c r="C35" s="5"/>
      <c r="D35" s="5"/>
      <c r="E35" s="5"/>
      <c r="F35" s="102"/>
    </row>
    <row r="36" spans="1:6" x14ac:dyDescent="0.25">
      <c r="A36" s="101"/>
      <c r="B36" s="5"/>
      <c r="C36" s="5" t="s">
        <v>273</v>
      </c>
      <c r="D36" s="5"/>
      <c r="E36" s="5"/>
      <c r="F36" s="102"/>
    </row>
    <row r="37" spans="1:6" x14ac:dyDescent="0.25">
      <c r="A37" s="101"/>
      <c r="B37" s="5"/>
      <c r="C37" s="5" t="s">
        <v>272</v>
      </c>
      <c r="D37" s="5"/>
      <c r="E37" s="5"/>
      <c r="F37" s="102"/>
    </row>
    <row r="38" spans="1:6" ht="4.0999999999999996" customHeight="1" x14ac:dyDescent="0.25">
      <c r="A38" s="101"/>
      <c r="B38" s="5"/>
      <c r="C38" s="5"/>
      <c r="D38" s="5"/>
      <c r="E38" s="5"/>
      <c r="F38" s="102"/>
    </row>
    <row r="39" spans="1:6" x14ac:dyDescent="0.25">
      <c r="A39" s="101"/>
      <c r="B39" s="5"/>
      <c r="C39" s="5" t="s">
        <v>271</v>
      </c>
      <c r="D39" s="5"/>
      <c r="E39" s="5"/>
      <c r="F39" s="102"/>
    </row>
    <row r="40" spans="1:6" x14ac:dyDescent="0.25">
      <c r="A40" s="101"/>
      <c r="B40" s="5"/>
      <c r="C40" s="5" t="s">
        <v>270</v>
      </c>
      <c r="D40" s="5"/>
      <c r="E40" s="5"/>
      <c r="F40" s="102"/>
    </row>
    <row r="41" spans="1:6" x14ac:dyDescent="0.25">
      <c r="A41" s="101"/>
      <c r="B41" s="5"/>
      <c r="C41" s="5" t="s">
        <v>269</v>
      </c>
      <c r="D41" s="5"/>
      <c r="E41" s="5"/>
      <c r="F41" s="102"/>
    </row>
    <row r="42" spans="1:6" x14ac:dyDescent="0.25">
      <c r="A42" s="101"/>
      <c r="B42" s="5"/>
      <c r="C42" s="5" t="s">
        <v>268</v>
      </c>
      <c r="D42" s="5"/>
      <c r="E42" s="5"/>
      <c r="F42" s="102"/>
    </row>
    <row r="43" spans="1:6" ht="4.0999999999999996" customHeight="1" x14ac:dyDescent="0.25">
      <c r="A43" s="101"/>
      <c r="B43" s="5"/>
      <c r="C43" s="5"/>
      <c r="D43" s="5"/>
      <c r="E43" s="5"/>
      <c r="F43" s="102"/>
    </row>
    <row r="44" spans="1:6" x14ac:dyDescent="0.25">
      <c r="A44" s="101"/>
      <c r="B44" s="5"/>
      <c r="C44" s="5" t="s">
        <v>267</v>
      </c>
      <c r="D44" s="5"/>
      <c r="E44" s="5"/>
      <c r="F44" s="102"/>
    </row>
    <row r="45" spans="1:6" ht="14.95" thickBot="1" x14ac:dyDescent="0.3">
      <c r="A45" s="103"/>
      <c r="B45" s="104"/>
      <c r="C45" s="104"/>
      <c r="D45" s="104"/>
      <c r="E45" s="104"/>
      <c r="F45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1CA2-A7A8-498A-83AF-E85FC9AED2AA}">
  <dimension ref="A1:F46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4</v>
      </c>
      <c r="C2" s="48"/>
      <c r="D2" s="5"/>
      <c r="E2" s="64">
        <v>3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309</v>
      </c>
      <c r="D4" s="5"/>
      <c r="E4" s="5"/>
      <c r="F4" s="102"/>
    </row>
    <row r="5" spans="1:6" x14ac:dyDescent="0.25">
      <c r="A5" s="101"/>
      <c r="B5" s="5"/>
      <c r="C5" s="5" t="s">
        <v>361</v>
      </c>
      <c r="D5" s="5"/>
      <c r="E5" s="5"/>
      <c r="F5" s="102"/>
    </row>
    <row r="6" spans="1:6" x14ac:dyDescent="0.25">
      <c r="A6" s="101"/>
      <c r="B6" s="5"/>
      <c r="C6" s="5" t="s">
        <v>308</v>
      </c>
      <c r="D6" s="5"/>
      <c r="E6" s="5"/>
      <c r="F6" s="102"/>
    </row>
    <row r="7" spans="1:6" x14ac:dyDescent="0.25">
      <c r="A7" s="101"/>
      <c r="B7" s="5"/>
      <c r="C7" s="5" t="s">
        <v>362</v>
      </c>
      <c r="D7" s="5"/>
      <c r="E7" s="5"/>
      <c r="F7" s="102"/>
    </row>
    <row r="8" spans="1:6" x14ac:dyDescent="0.25">
      <c r="A8" s="101"/>
      <c r="B8" s="5"/>
      <c r="C8" s="5" t="s">
        <v>310</v>
      </c>
      <c r="D8" s="5"/>
      <c r="E8" s="5"/>
      <c r="F8" s="102"/>
    </row>
    <row r="9" spans="1:6" x14ac:dyDescent="0.25">
      <c r="A9" s="101"/>
      <c r="B9" s="5"/>
      <c r="C9" s="5" t="s">
        <v>307</v>
      </c>
      <c r="D9" s="5"/>
      <c r="E9" s="5"/>
      <c r="F9" s="102"/>
    </row>
    <row r="10" spans="1:6" x14ac:dyDescent="0.25">
      <c r="A10" s="101"/>
      <c r="B10" s="5"/>
      <c r="C10" s="5" t="s">
        <v>306</v>
      </c>
      <c r="D10" s="5"/>
      <c r="E10" s="5"/>
      <c r="F10" s="102"/>
    </row>
    <row r="11" spans="1:6" ht="4.0999999999999996" customHeight="1" x14ac:dyDescent="0.25">
      <c r="A11" s="101"/>
      <c r="B11" s="5"/>
      <c r="C11" s="5"/>
      <c r="D11" s="5"/>
      <c r="E11" s="5"/>
      <c r="F11" s="102"/>
    </row>
    <row r="12" spans="1:6" x14ac:dyDescent="0.25">
      <c r="A12" s="101"/>
      <c r="B12" s="5"/>
      <c r="C12" s="5" t="s">
        <v>190</v>
      </c>
      <c r="D12" s="5"/>
      <c r="E12" s="5"/>
      <c r="F12" s="102"/>
    </row>
    <row r="13" spans="1:6" x14ac:dyDescent="0.25">
      <c r="A13" s="101"/>
      <c r="B13" s="5"/>
      <c r="C13" s="5" t="s">
        <v>305</v>
      </c>
      <c r="D13" s="5"/>
      <c r="E13" s="5"/>
      <c r="F13" s="102"/>
    </row>
    <row r="14" spans="1:6" x14ac:dyDescent="0.25">
      <c r="A14" s="101"/>
      <c r="B14" s="5"/>
      <c r="C14" s="5" t="s">
        <v>369</v>
      </c>
      <c r="D14" s="5"/>
      <c r="E14" s="5"/>
      <c r="F14" s="102"/>
    </row>
    <row r="15" spans="1:6" s="122" customFormat="1" ht="36" customHeight="1" x14ac:dyDescent="0.3">
      <c r="A15" s="119"/>
      <c r="B15" s="120" t="s">
        <v>84</v>
      </c>
      <c r="C15" s="120"/>
      <c r="D15" s="120"/>
      <c r="E15" s="120"/>
      <c r="F15" s="121"/>
    </row>
    <row r="16" spans="1:6" x14ac:dyDescent="0.25">
      <c r="A16" s="101"/>
      <c r="B16" s="5"/>
      <c r="C16" s="5" t="s">
        <v>304</v>
      </c>
      <c r="D16" s="5"/>
      <c r="E16" s="5"/>
      <c r="F16" s="102"/>
    </row>
    <row r="17" spans="1:6" x14ac:dyDescent="0.25">
      <c r="A17" s="101"/>
      <c r="B17" s="5"/>
      <c r="C17" s="5" t="s">
        <v>303</v>
      </c>
      <c r="D17" s="5"/>
      <c r="E17" s="5"/>
      <c r="F17" s="102"/>
    </row>
    <row r="18" spans="1:6" x14ac:dyDescent="0.25">
      <c r="A18" s="101"/>
      <c r="B18" s="5"/>
      <c r="C18" s="5" t="s">
        <v>302</v>
      </c>
      <c r="D18" s="5"/>
      <c r="E18" s="5"/>
      <c r="F18" s="102"/>
    </row>
    <row r="19" spans="1:6" x14ac:dyDescent="0.25">
      <c r="A19" s="101"/>
      <c r="B19" s="5"/>
      <c r="C19" s="5" t="s">
        <v>301</v>
      </c>
      <c r="D19" s="5"/>
      <c r="E19" s="5"/>
      <c r="F19" s="102"/>
    </row>
    <row r="20" spans="1:6" ht="4.0999999999999996" customHeight="1" x14ac:dyDescent="0.25">
      <c r="A20" s="101"/>
      <c r="B20" s="5"/>
      <c r="C20" s="5"/>
      <c r="D20" s="5"/>
      <c r="E20" s="5"/>
      <c r="F20" s="102"/>
    </row>
    <row r="21" spans="1:6" x14ac:dyDescent="0.25">
      <c r="A21" s="101"/>
      <c r="B21" s="5"/>
      <c r="C21" s="5" t="s">
        <v>438</v>
      </c>
      <c r="D21" s="5"/>
      <c r="E21" s="5"/>
      <c r="F21" s="102"/>
    </row>
    <row r="22" spans="1:6" x14ac:dyDescent="0.25">
      <c r="A22" s="101"/>
      <c r="B22" s="5"/>
      <c r="C22" s="5" t="s">
        <v>440</v>
      </c>
      <c r="D22" s="5"/>
      <c r="E22" s="5"/>
      <c r="F22" s="102"/>
    </row>
    <row r="23" spans="1:6" ht="4.0999999999999996" customHeight="1" x14ac:dyDescent="0.25">
      <c r="A23" s="101"/>
      <c r="B23" s="5"/>
      <c r="C23" s="5"/>
      <c r="D23" s="5"/>
      <c r="E23" s="5"/>
      <c r="F23" s="102"/>
    </row>
    <row r="24" spans="1:6" x14ac:dyDescent="0.25">
      <c r="A24" s="101"/>
      <c r="B24" s="5"/>
      <c r="C24" s="5" t="s">
        <v>300</v>
      </c>
      <c r="D24" s="5"/>
      <c r="E24" s="5"/>
      <c r="F24" s="102"/>
    </row>
    <row r="25" spans="1:6" x14ac:dyDescent="0.25">
      <c r="A25" s="101"/>
      <c r="B25" s="5"/>
      <c r="C25" s="5" t="s">
        <v>299</v>
      </c>
      <c r="D25" s="5"/>
      <c r="E25" s="5"/>
      <c r="F25" s="102"/>
    </row>
    <row r="26" spans="1:6" x14ac:dyDescent="0.25">
      <c r="A26" s="101"/>
      <c r="B26" s="5"/>
      <c r="C26" s="5" t="s">
        <v>420</v>
      </c>
      <c r="D26" s="5"/>
      <c r="E26" s="5"/>
      <c r="F26" s="102"/>
    </row>
    <row r="27" spans="1:6" ht="4.0999999999999996" customHeight="1" x14ac:dyDescent="0.25">
      <c r="A27" s="101"/>
      <c r="B27" s="5"/>
      <c r="C27" s="5"/>
      <c r="D27" s="5"/>
      <c r="E27" s="5"/>
      <c r="F27" s="102"/>
    </row>
    <row r="28" spans="1:6" x14ac:dyDescent="0.25">
      <c r="A28" s="101"/>
      <c r="B28" s="5"/>
      <c r="C28" s="5" t="s">
        <v>298</v>
      </c>
      <c r="D28" s="5"/>
      <c r="E28" s="5"/>
      <c r="F28" s="102"/>
    </row>
    <row r="29" spans="1:6" x14ac:dyDescent="0.25">
      <c r="A29" s="101"/>
      <c r="B29" s="5"/>
      <c r="C29" s="5" t="s">
        <v>297</v>
      </c>
      <c r="D29" s="5"/>
      <c r="E29" s="5"/>
      <c r="F29" s="102"/>
    </row>
    <row r="30" spans="1:6" s="122" customFormat="1" ht="36" customHeight="1" x14ac:dyDescent="0.3">
      <c r="A30" s="119"/>
      <c r="B30" s="120" t="s">
        <v>90</v>
      </c>
      <c r="C30" s="120"/>
      <c r="D30" s="120"/>
      <c r="E30" s="120"/>
      <c r="F30" s="121"/>
    </row>
    <row r="31" spans="1:6" x14ac:dyDescent="0.25">
      <c r="A31" s="101"/>
      <c r="B31" s="5"/>
      <c r="C31" s="5" t="s">
        <v>296</v>
      </c>
      <c r="D31" s="5"/>
      <c r="E31" s="5"/>
      <c r="F31" s="102"/>
    </row>
    <row r="32" spans="1:6" ht="4.0999999999999996" customHeight="1" x14ac:dyDescent="0.25">
      <c r="A32" s="101"/>
      <c r="B32" s="5"/>
      <c r="C32" s="5"/>
      <c r="D32" s="5"/>
      <c r="E32" s="5"/>
      <c r="F32" s="102"/>
    </row>
    <row r="33" spans="1:6" x14ac:dyDescent="0.25">
      <c r="A33" s="101"/>
      <c r="B33" s="5"/>
      <c r="C33" s="5" t="s">
        <v>295</v>
      </c>
      <c r="D33" s="5"/>
      <c r="E33" s="5"/>
      <c r="F33" s="102"/>
    </row>
    <row r="34" spans="1:6" x14ac:dyDescent="0.25">
      <c r="A34" s="101"/>
      <c r="B34" s="5"/>
      <c r="C34" s="5" t="s">
        <v>294</v>
      </c>
      <c r="D34" s="5"/>
      <c r="E34" s="5"/>
      <c r="F34" s="102"/>
    </row>
    <row r="35" spans="1:6" x14ac:dyDescent="0.25">
      <c r="A35" s="101"/>
      <c r="B35" s="5"/>
      <c r="C35" s="5" t="s">
        <v>293</v>
      </c>
      <c r="D35" s="5"/>
      <c r="E35" s="5"/>
      <c r="F35" s="102"/>
    </row>
    <row r="36" spans="1:6" ht="4.0999999999999996" customHeight="1" x14ac:dyDescent="0.25">
      <c r="A36" s="101"/>
      <c r="B36" s="5"/>
      <c r="C36" s="5"/>
      <c r="D36" s="5"/>
      <c r="E36" s="5"/>
      <c r="F36" s="102"/>
    </row>
    <row r="37" spans="1:6" x14ac:dyDescent="0.25">
      <c r="A37" s="101"/>
      <c r="B37" s="5"/>
      <c r="C37" s="5" t="s">
        <v>292</v>
      </c>
      <c r="D37" s="5"/>
      <c r="E37" s="5"/>
      <c r="F37" s="102"/>
    </row>
    <row r="38" spans="1:6" x14ac:dyDescent="0.25">
      <c r="A38" s="101"/>
      <c r="B38" s="5"/>
      <c r="C38" s="5" t="s">
        <v>291</v>
      </c>
      <c r="D38" s="5"/>
      <c r="E38" s="5"/>
      <c r="F38" s="102"/>
    </row>
    <row r="39" spans="1:6" x14ac:dyDescent="0.25">
      <c r="A39" s="101"/>
      <c r="B39" s="5"/>
      <c r="C39" s="5" t="s">
        <v>290</v>
      </c>
      <c r="D39" s="5"/>
      <c r="E39" s="5"/>
      <c r="F39" s="102"/>
    </row>
    <row r="40" spans="1:6" x14ac:dyDescent="0.25">
      <c r="A40" s="101"/>
      <c r="B40" s="5"/>
      <c r="C40" s="5" t="s">
        <v>289</v>
      </c>
      <c r="D40" s="5"/>
      <c r="E40" s="5"/>
      <c r="F40" s="102"/>
    </row>
    <row r="41" spans="1:6" ht="4.0999999999999996" customHeight="1" x14ac:dyDescent="0.25">
      <c r="A41" s="101"/>
      <c r="B41" s="5"/>
      <c r="C41" s="5"/>
      <c r="D41" s="5"/>
      <c r="E41" s="5"/>
      <c r="F41" s="102"/>
    </row>
    <row r="42" spans="1:6" x14ac:dyDescent="0.25">
      <c r="A42" s="101"/>
      <c r="B42" s="5"/>
      <c r="C42" s="5" t="s">
        <v>288</v>
      </c>
      <c r="D42" s="5"/>
      <c r="E42" s="5"/>
      <c r="F42" s="102"/>
    </row>
    <row r="43" spans="1:6" x14ac:dyDescent="0.25">
      <c r="A43" s="101"/>
      <c r="B43" s="5"/>
      <c r="C43" s="5" t="s">
        <v>287</v>
      </c>
      <c r="D43" s="5"/>
      <c r="E43" s="5"/>
      <c r="F43" s="102"/>
    </row>
    <row r="44" spans="1:6" x14ac:dyDescent="0.25">
      <c r="A44" s="101"/>
      <c r="B44" s="5"/>
      <c r="C44" s="5" t="s">
        <v>286</v>
      </c>
      <c r="D44" s="5"/>
      <c r="E44" s="5"/>
      <c r="F44" s="102"/>
    </row>
    <row r="45" spans="1:6" x14ac:dyDescent="0.25">
      <c r="A45" s="101"/>
      <c r="B45" s="5"/>
      <c r="C45" s="123" t="s">
        <v>285</v>
      </c>
      <c r="D45" s="5"/>
      <c r="E45" s="5"/>
      <c r="F45" s="102"/>
    </row>
    <row r="46" spans="1:6" ht="14.95" thickBot="1" x14ac:dyDescent="0.3">
      <c r="A46" s="103"/>
      <c r="B46" s="104"/>
      <c r="C46" s="104"/>
      <c r="D46" s="104"/>
      <c r="E46" s="104"/>
      <c r="F46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6B2F-5D26-4C3D-B8DB-97B5F3C691F6}">
  <dimension ref="A1:F38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5</v>
      </c>
      <c r="C2" s="48"/>
      <c r="D2" s="5"/>
      <c r="E2" s="64">
        <v>4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331</v>
      </c>
      <c r="D4" s="5"/>
      <c r="E4" s="5"/>
      <c r="F4" s="102"/>
    </row>
    <row r="5" spans="1:6" x14ac:dyDescent="0.25">
      <c r="A5" s="101"/>
      <c r="B5" s="5"/>
      <c r="C5" s="5" t="s">
        <v>414</v>
      </c>
      <c r="D5" s="5"/>
      <c r="E5" s="5"/>
      <c r="F5" s="102"/>
    </row>
    <row r="6" spans="1:6" x14ac:dyDescent="0.25">
      <c r="A6" s="101"/>
      <c r="B6" s="5"/>
      <c r="C6" s="5" t="s">
        <v>413</v>
      </c>
      <c r="D6" s="5"/>
      <c r="E6" s="5"/>
      <c r="F6" s="102"/>
    </row>
    <row r="7" spans="1:6" x14ac:dyDescent="0.25">
      <c r="A7" s="101"/>
      <c r="B7" s="5"/>
      <c r="C7" s="5" t="s">
        <v>363</v>
      </c>
      <c r="D7" s="5"/>
      <c r="E7" s="5"/>
      <c r="F7" s="102"/>
    </row>
    <row r="8" spans="1:6" x14ac:dyDescent="0.25">
      <c r="A8" s="101"/>
      <c r="B8" s="5"/>
      <c r="C8" s="5" t="s">
        <v>330</v>
      </c>
      <c r="D8" s="5"/>
      <c r="E8" s="5"/>
      <c r="F8" s="102"/>
    </row>
    <row r="9" spans="1:6" ht="4.0999999999999996" customHeight="1" x14ac:dyDescent="0.25">
      <c r="A9" s="101"/>
      <c r="B9" s="5"/>
      <c r="C9" s="5"/>
      <c r="D9" s="5"/>
      <c r="E9" s="5"/>
      <c r="F9" s="102"/>
    </row>
    <row r="10" spans="1:6" x14ac:dyDescent="0.25">
      <c r="A10" s="101"/>
      <c r="B10" s="5"/>
      <c r="C10" s="5" t="s">
        <v>190</v>
      </c>
      <c r="D10" s="5"/>
      <c r="E10" s="5"/>
      <c r="F10" s="102"/>
    </row>
    <row r="11" spans="1:6" x14ac:dyDescent="0.25">
      <c r="A11" s="101"/>
      <c r="B11" s="5"/>
      <c r="C11" s="5" t="s">
        <v>329</v>
      </c>
      <c r="D11" s="5"/>
      <c r="E11" s="5"/>
      <c r="F11" s="102"/>
    </row>
    <row r="12" spans="1:6" x14ac:dyDescent="0.25">
      <c r="A12" s="101"/>
      <c r="B12" s="5"/>
      <c r="C12" s="5" t="s">
        <v>328</v>
      </c>
      <c r="D12" s="5"/>
      <c r="E12" s="5"/>
      <c r="F12" s="102"/>
    </row>
    <row r="13" spans="1:6" ht="4.0999999999999996" customHeight="1" x14ac:dyDescent="0.25">
      <c r="A13" s="101"/>
      <c r="B13" s="5"/>
      <c r="C13" s="5"/>
      <c r="D13" s="5"/>
      <c r="E13" s="5"/>
      <c r="F13" s="102"/>
    </row>
    <row r="14" spans="1:6" x14ac:dyDescent="0.25">
      <c r="A14" s="101"/>
      <c r="B14" s="5"/>
      <c r="C14" s="5" t="s">
        <v>327</v>
      </c>
      <c r="D14" s="5"/>
      <c r="E14" s="5"/>
      <c r="F14" s="102"/>
    </row>
    <row r="15" spans="1:6" x14ac:dyDescent="0.25">
      <c r="A15" s="101"/>
      <c r="B15" s="5"/>
      <c r="C15" s="5" t="s">
        <v>419</v>
      </c>
      <c r="D15" s="5"/>
      <c r="E15" s="5"/>
      <c r="F15" s="102"/>
    </row>
    <row r="16" spans="1:6" s="122" customFormat="1" ht="36" customHeight="1" x14ac:dyDescent="0.3">
      <c r="A16" s="119"/>
      <c r="B16" s="120" t="s">
        <v>84</v>
      </c>
      <c r="C16" s="120"/>
      <c r="D16" s="120"/>
      <c r="E16" s="120"/>
      <c r="F16" s="121"/>
    </row>
    <row r="17" spans="1:6" x14ac:dyDescent="0.25">
      <c r="A17" s="101"/>
      <c r="B17" s="5"/>
      <c r="C17" s="5" t="s">
        <v>326</v>
      </c>
      <c r="D17" s="5"/>
      <c r="E17" s="5"/>
      <c r="F17" s="102"/>
    </row>
    <row r="18" spans="1:6" x14ac:dyDescent="0.25">
      <c r="A18" s="101"/>
      <c r="B18" s="5"/>
      <c r="C18" s="5" t="s">
        <v>325</v>
      </c>
      <c r="D18" s="5"/>
      <c r="E18" s="5"/>
      <c r="F18" s="102"/>
    </row>
    <row r="19" spans="1:6" x14ac:dyDescent="0.25">
      <c r="A19" s="101"/>
      <c r="B19" s="5"/>
      <c r="C19" s="5" t="s">
        <v>324</v>
      </c>
      <c r="D19" s="5"/>
      <c r="E19" s="5"/>
      <c r="F19" s="102"/>
    </row>
    <row r="20" spans="1:6" ht="4.0999999999999996" customHeight="1" x14ac:dyDescent="0.25">
      <c r="A20" s="101"/>
      <c r="B20" s="5"/>
      <c r="C20" s="5"/>
      <c r="D20" s="5"/>
      <c r="E20" s="5"/>
      <c r="F20" s="102"/>
    </row>
    <row r="21" spans="1:6" x14ac:dyDescent="0.25">
      <c r="A21" s="101"/>
      <c r="B21" s="5"/>
      <c r="C21" s="5" t="s">
        <v>323</v>
      </c>
      <c r="D21" s="5"/>
      <c r="E21" s="5"/>
      <c r="F21" s="102"/>
    </row>
    <row r="22" spans="1:6" ht="4.0999999999999996" customHeight="1" x14ac:dyDescent="0.25">
      <c r="A22" s="101"/>
      <c r="B22" s="5"/>
      <c r="C22" s="5"/>
      <c r="D22" s="5"/>
      <c r="E22" s="5"/>
      <c r="F22" s="102"/>
    </row>
    <row r="23" spans="1:6" x14ac:dyDescent="0.25">
      <c r="A23" s="101"/>
      <c r="B23" s="5"/>
      <c r="C23" s="5" t="s">
        <v>322</v>
      </c>
      <c r="D23" s="5"/>
      <c r="E23" s="5"/>
      <c r="F23" s="102"/>
    </row>
    <row r="24" spans="1:6" x14ac:dyDescent="0.25">
      <c r="A24" s="101"/>
      <c r="B24" s="5"/>
      <c r="C24" s="5" t="s">
        <v>321</v>
      </c>
      <c r="D24" s="5"/>
      <c r="E24" s="5"/>
      <c r="F24" s="102"/>
    </row>
    <row r="25" spans="1:6" x14ac:dyDescent="0.25">
      <c r="A25" s="101"/>
      <c r="B25" s="5"/>
      <c r="C25" s="5" t="s">
        <v>320</v>
      </c>
      <c r="D25" s="5"/>
      <c r="E25" s="5"/>
      <c r="F25" s="102"/>
    </row>
    <row r="26" spans="1:6" x14ac:dyDescent="0.25">
      <c r="A26" s="101"/>
      <c r="B26" s="5"/>
      <c r="C26" s="5" t="s">
        <v>319</v>
      </c>
      <c r="D26" s="5"/>
      <c r="E26" s="5"/>
      <c r="F26" s="102"/>
    </row>
    <row r="27" spans="1:6" x14ac:dyDescent="0.25">
      <c r="A27" s="101"/>
      <c r="B27" s="5"/>
      <c r="C27" s="5" t="s">
        <v>318</v>
      </c>
      <c r="D27" s="5"/>
      <c r="E27" s="5"/>
      <c r="F27" s="102"/>
    </row>
    <row r="28" spans="1:6" s="122" customFormat="1" ht="36" customHeight="1" x14ac:dyDescent="0.3">
      <c r="A28" s="119"/>
      <c r="B28" s="120" t="s">
        <v>90</v>
      </c>
      <c r="C28" s="120"/>
      <c r="D28" s="120"/>
      <c r="E28" s="120"/>
      <c r="F28" s="121"/>
    </row>
    <row r="29" spans="1:6" x14ac:dyDescent="0.25">
      <c r="A29" s="101"/>
      <c r="B29" s="5"/>
      <c r="C29" s="5" t="s">
        <v>317</v>
      </c>
      <c r="D29" s="5"/>
      <c r="E29" s="5"/>
      <c r="F29" s="102"/>
    </row>
    <row r="30" spans="1:6" x14ac:dyDescent="0.25">
      <c r="A30" s="101"/>
      <c r="B30" s="5"/>
      <c r="C30" s="5" t="s">
        <v>316</v>
      </c>
      <c r="D30" s="5"/>
      <c r="E30" s="5"/>
      <c r="F30" s="102"/>
    </row>
    <row r="31" spans="1:6" x14ac:dyDescent="0.25">
      <c r="A31" s="101"/>
      <c r="B31" s="5"/>
      <c r="C31" s="5" t="s">
        <v>315</v>
      </c>
      <c r="D31" s="5"/>
      <c r="E31" s="5"/>
      <c r="F31" s="102"/>
    </row>
    <row r="32" spans="1:6" ht="4.0999999999999996" customHeight="1" x14ac:dyDescent="0.25">
      <c r="A32" s="101"/>
      <c r="B32" s="5"/>
      <c r="C32" s="5"/>
      <c r="D32" s="5"/>
      <c r="E32" s="5"/>
      <c r="F32" s="102"/>
    </row>
    <row r="33" spans="1:6" x14ac:dyDescent="0.25">
      <c r="A33" s="101"/>
      <c r="B33" s="5"/>
      <c r="C33" s="5" t="s">
        <v>314</v>
      </c>
      <c r="D33" s="5"/>
      <c r="E33" s="5"/>
      <c r="F33" s="102"/>
    </row>
    <row r="34" spans="1:6" x14ac:dyDescent="0.25">
      <c r="A34" s="101"/>
      <c r="B34" s="5"/>
      <c r="C34" s="5" t="s">
        <v>313</v>
      </c>
      <c r="D34" s="5"/>
      <c r="E34" s="5"/>
      <c r="F34" s="102"/>
    </row>
    <row r="35" spans="1:6" ht="4.0999999999999996" customHeight="1" x14ac:dyDescent="0.25">
      <c r="A35" s="101"/>
      <c r="B35" s="5"/>
      <c r="C35" s="5"/>
      <c r="D35" s="5"/>
      <c r="E35" s="5"/>
      <c r="F35" s="102"/>
    </row>
    <row r="36" spans="1:6" x14ac:dyDescent="0.25">
      <c r="A36" s="101"/>
      <c r="B36" s="5"/>
      <c r="C36" s="5" t="s">
        <v>312</v>
      </c>
      <c r="D36" s="5"/>
      <c r="E36" s="5"/>
      <c r="F36" s="102"/>
    </row>
    <row r="37" spans="1:6" x14ac:dyDescent="0.25">
      <c r="A37" s="101"/>
      <c r="B37" s="5"/>
      <c r="C37" s="5" t="s">
        <v>311</v>
      </c>
      <c r="D37" s="5"/>
      <c r="E37" s="5"/>
      <c r="F37" s="102"/>
    </row>
    <row r="38" spans="1:6" ht="14.95" customHeight="1" thickBot="1" x14ac:dyDescent="0.3">
      <c r="A38" s="103"/>
      <c r="B38" s="104"/>
      <c r="C38" s="104"/>
      <c r="D38" s="104"/>
      <c r="E38" s="104"/>
      <c r="F38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4FEB-4DD7-4850-A9A0-4B166A4F0389}">
  <dimension ref="A1:F40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6</v>
      </c>
      <c r="C2" s="48"/>
      <c r="D2" s="5"/>
      <c r="E2" s="64">
        <v>5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355</v>
      </c>
      <c r="D4" s="5"/>
      <c r="E4" s="5"/>
      <c r="F4" s="102"/>
    </row>
    <row r="5" spans="1:6" x14ac:dyDescent="0.25">
      <c r="A5" s="101"/>
      <c r="B5" s="5"/>
      <c r="C5" s="5" t="s">
        <v>354</v>
      </c>
      <c r="D5" s="5"/>
      <c r="E5" s="5"/>
      <c r="F5" s="102"/>
    </row>
    <row r="6" spans="1:6" x14ac:dyDescent="0.25">
      <c r="A6" s="101"/>
      <c r="B6" s="5"/>
      <c r="C6" s="5" t="s">
        <v>364</v>
      </c>
      <c r="D6" s="5"/>
      <c r="E6" s="5"/>
      <c r="F6" s="102"/>
    </row>
    <row r="7" spans="1:6" x14ac:dyDescent="0.25">
      <c r="A7" s="101"/>
      <c r="B7" s="5"/>
      <c r="C7" s="5" t="s">
        <v>353</v>
      </c>
      <c r="D7" s="5"/>
      <c r="E7" s="5"/>
      <c r="F7" s="102"/>
    </row>
    <row r="8" spans="1:6" ht="4.0999999999999996" customHeight="1" x14ac:dyDescent="0.25">
      <c r="A8" s="101"/>
      <c r="B8" s="5"/>
      <c r="C8" s="5"/>
      <c r="D8" s="5"/>
      <c r="E8" s="5"/>
      <c r="F8" s="102"/>
    </row>
    <row r="9" spans="1:6" x14ac:dyDescent="0.25">
      <c r="A9" s="101"/>
      <c r="B9" s="5"/>
      <c r="C9" s="5" t="s">
        <v>190</v>
      </c>
      <c r="D9" s="5"/>
      <c r="E9" s="5"/>
      <c r="F9" s="102"/>
    </row>
    <row r="10" spans="1:6" x14ac:dyDescent="0.25">
      <c r="A10" s="101"/>
      <c r="B10" s="5"/>
      <c r="C10" s="5" t="s">
        <v>305</v>
      </c>
      <c r="D10" s="5"/>
      <c r="E10" s="5"/>
      <c r="F10" s="102"/>
    </row>
    <row r="11" spans="1:6" x14ac:dyDescent="0.25">
      <c r="A11" s="101"/>
      <c r="B11" s="5"/>
      <c r="C11" s="5" t="s">
        <v>368</v>
      </c>
      <c r="D11" s="5"/>
      <c r="E11" s="5"/>
      <c r="F11" s="102"/>
    </row>
    <row r="12" spans="1:6" s="122" customFormat="1" ht="36" customHeight="1" x14ac:dyDescent="0.3">
      <c r="A12" s="119"/>
      <c r="B12" s="120" t="s">
        <v>84</v>
      </c>
      <c r="C12" s="120"/>
      <c r="D12" s="120"/>
      <c r="E12" s="120"/>
      <c r="F12" s="121"/>
    </row>
    <row r="13" spans="1:6" x14ac:dyDescent="0.25">
      <c r="A13" s="101"/>
      <c r="B13" s="5"/>
      <c r="C13" s="5" t="s">
        <v>352</v>
      </c>
      <c r="D13" s="5"/>
      <c r="E13" s="5"/>
      <c r="F13" s="102"/>
    </row>
    <row r="14" spans="1:6" x14ac:dyDescent="0.25">
      <c r="A14" s="101"/>
      <c r="B14" s="5"/>
      <c r="C14" s="5" t="s">
        <v>351</v>
      </c>
      <c r="D14" s="5"/>
      <c r="E14" s="5"/>
      <c r="F14" s="102"/>
    </row>
    <row r="15" spans="1:6" x14ac:dyDescent="0.25">
      <c r="A15" s="101"/>
      <c r="B15" s="5"/>
      <c r="C15" s="5" t="s">
        <v>350</v>
      </c>
      <c r="D15" s="5"/>
      <c r="E15" s="5"/>
      <c r="F15" s="102"/>
    </row>
    <row r="16" spans="1:6" x14ac:dyDescent="0.25">
      <c r="A16" s="101"/>
      <c r="B16" s="5"/>
      <c r="C16" s="5" t="s">
        <v>349</v>
      </c>
      <c r="D16" s="5"/>
      <c r="E16" s="5"/>
      <c r="F16" s="102"/>
    </row>
    <row r="17" spans="1:6" x14ac:dyDescent="0.25">
      <c r="A17" s="101"/>
      <c r="B17" s="5"/>
      <c r="C17" s="5" t="s">
        <v>348</v>
      </c>
      <c r="D17" s="5"/>
      <c r="E17" s="5"/>
      <c r="F17" s="102"/>
    </row>
    <row r="18" spans="1:6" x14ac:dyDescent="0.25">
      <c r="A18" s="101"/>
      <c r="B18" s="5"/>
      <c r="C18" s="5" t="s">
        <v>347</v>
      </c>
      <c r="D18" s="5"/>
      <c r="E18" s="5"/>
      <c r="F18" s="102"/>
    </row>
    <row r="19" spans="1:6" x14ac:dyDescent="0.25">
      <c r="A19" s="101"/>
      <c r="B19" s="5"/>
      <c r="C19" s="5" t="s">
        <v>346</v>
      </c>
      <c r="D19" s="5"/>
      <c r="E19" s="5"/>
      <c r="F19" s="102"/>
    </row>
    <row r="20" spans="1:6" ht="4.0999999999999996" customHeight="1" x14ac:dyDescent="0.25">
      <c r="A20" s="101"/>
      <c r="B20" s="5"/>
      <c r="C20" s="5"/>
      <c r="D20" s="5"/>
      <c r="E20" s="5"/>
      <c r="F20" s="102"/>
    </row>
    <row r="21" spans="1:6" x14ac:dyDescent="0.25">
      <c r="A21" s="101"/>
      <c r="B21" s="5"/>
      <c r="C21" s="5" t="s">
        <v>358</v>
      </c>
      <c r="D21" s="5"/>
      <c r="E21" s="5"/>
      <c r="F21" s="102"/>
    </row>
    <row r="22" spans="1:6" x14ac:dyDescent="0.25">
      <c r="A22" s="101"/>
      <c r="B22" s="5"/>
      <c r="C22" s="5" t="s">
        <v>441</v>
      </c>
      <c r="D22" s="5"/>
      <c r="E22" s="5"/>
      <c r="F22" s="102"/>
    </row>
    <row r="23" spans="1:6" ht="4.0999999999999996" customHeight="1" x14ac:dyDescent="0.25">
      <c r="A23" s="101"/>
      <c r="B23" s="5"/>
      <c r="C23" s="5"/>
      <c r="D23" s="5"/>
      <c r="E23" s="5"/>
      <c r="F23" s="102"/>
    </row>
    <row r="24" spans="1:6" x14ac:dyDescent="0.25">
      <c r="A24" s="101"/>
      <c r="B24" s="5"/>
      <c r="C24" s="5" t="s">
        <v>345</v>
      </c>
      <c r="D24" s="5"/>
      <c r="E24" s="5"/>
      <c r="F24" s="102"/>
    </row>
    <row r="25" spans="1:6" x14ac:dyDescent="0.25">
      <c r="A25" s="101"/>
      <c r="B25" s="5"/>
      <c r="C25" s="5" t="s">
        <v>344</v>
      </c>
      <c r="D25" s="5"/>
      <c r="E25" s="5"/>
      <c r="F25" s="102"/>
    </row>
    <row r="26" spans="1:6" ht="4.0999999999999996" customHeight="1" x14ac:dyDescent="0.25">
      <c r="A26" s="101"/>
      <c r="B26" s="5"/>
      <c r="C26" s="5"/>
      <c r="D26" s="5"/>
      <c r="E26" s="5"/>
      <c r="F26" s="102"/>
    </row>
    <row r="27" spans="1:6" x14ac:dyDescent="0.25">
      <c r="A27" s="101"/>
      <c r="B27" s="5"/>
      <c r="C27" s="5" t="s">
        <v>377</v>
      </c>
      <c r="D27" s="5"/>
      <c r="E27" s="5"/>
      <c r="F27" s="102"/>
    </row>
    <row r="28" spans="1:6" x14ac:dyDescent="0.25">
      <c r="A28" s="101"/>
      <c r="B28" s="5"/>
      <c r="C28" s="5" t="s">
        <v>343</v>
      </c>
      <c r="D28" s="5"/>
      <c r="E28" s="5"/>
      <c r="F28" s="102"/>
    </row>
    <row r="29" spans="1:6" x14ac:dyDescent="0.25">
      <c r="A29" s="101"/>
      <c r="B29" s="5"/>
      <c r="C29" s="5" t="s">
        <v>342</v>
      </c>
      <c r="D29" s="5"/>
      <c r="E29" s="5"/>
      <c r="F29" s="102"/>
    </row>
    <row r="30" spans="1:6" x14ac:dyDescent="0.25">
      <c r="A30" s="101"/>
      <c r="B30" s="5"/>
      <c r="C30" s="5" t="s">
        <v>341</v>
      </c>
      <c r="D30" s="5"/>
      <c r="E30" s="5"/>
      <c r="F30" s="102"/>
    </row>
    <row r="31" spans="1:6" s="122" customFormat="1" ht="36" customHeight="1" x14ac:dyDescent="0.3">
      <c r="A31" s="119"/>
      <c r="B31" s="120" t="s">
        <v>90</v>
      </c>
      <c r="C31" s="120"/>
      <c r="D31" s="120"/>
      <c r="E31" s="120"/>
      <c r="F31" s="121"/>
    </row>
    <row r="32" spans="1:6" x14ac:dyDescent="0.25">
      <c r="A32" s="101"/>
      <c r="B32" s="5"/>
      <c r="C32" s="5" t="s">
        <v>340</v>
      </c>
      <c r="D32" s="5"/>
      <c r="E32" s="5"/>
      <c r="F32" s="102"/>
    </row>
    <row r="33" spans="1:6" x14ac:dyDescent="0.25">
      <c r="A33" s="101"/>
      <c r="B33" s="5"/>
      <c r="C33" s="5" t="s">
        <v>339</v>
      </c>
      <c r="D33" s="5"/>
      <c r="E33" s="5"/>
      <c r="F33" s="102"/>
    </row>
    <row r="34" spans="1:6" x14ac:dyDescent="0.25">
      <c r="A34" s="101"/>
      <c r="B34" s="5"/>
      <c r="C34" s="5" t="s">
        <v>356</v>
      </c>
      <c r="D34" s="5"/>
      <c r="E34" s="5"/>
      <c r="F34" s="102"/>
    </row>
    <row r="35" spans="1:6" x14ac:dyDescent="0.25">
      <c r="A35" s="101"/>
      <c r="B35" s="5"/>
      <c r="C35" s="5" t="s">
        <v>338</v>
      </c>
      <c r="D35" s="5"/>
      <c r="E35" s="5"/>
      <c r="F35" s="102"/>
    </row>
    <row r="36" spans="1:6" x14ac:dyDescent="0.25">
      <c r="A36" s="101"/>
      <c r="B36" s="5"/>
      <c r="C36" s="5" t="s">
        <v>357</v>
      </c>
      <c r="D36" s="5"/>
      <c r="E36" s="5"/>
      <c r="F36" s="102"/>
    </row>
    <row r="37" spans="1:6" ht="4.0999999999999996" customHeight="1" x14ac:dyDescent="0.25">
      <c r="A37" s="101"/>
      <c r="B37" s="5"/>
      <c r="C37" s="5"/>
      <c r="D37" s="5"/>
      <c r="E37" s="5"/>
      <c r="F37" s="102"/>
    </row>
    <row r="38" spans="1:6" x14ac:dyDescent="0.25">
      <c r="A38" s="101"/>
      <c r="B38" s="5"/>
      <c r="C38" s="5" t="s">
        <v>333</v>
      </c>
      <c r="D38" s="5"/>
      <c r="E38" s="5"/>
      <c r="F38" s="102"/>
    </row>
    <row r="39" spans="1:6" x14ac:dyDescent="0.25">
      <c r="A39" s="101"/>
      <c r="B39" s="5"/>
      <c r="C39" s="5" t="s">
        <v>332</v>
      </c>
      <c r="D39" s="5"/>
      <c r="E39" s="5"/>
      <c r="F39" s="102"/>
    </row>
    <row r="40" spans="1:6" ht="14.95" thickBot="1" x14ac:dyDescent="0.3">
      <c r="A40" s="103"/>
      <c r="B40" s="104"/>
      <c r="C40" s="104"/>
      <c r="D40" s="104"/>
      <c r="E40" s="104"/>
      <c r="F40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4090-F555-4300-B126-C2E2245C4EB8}">
  <dimension ref="A1:F35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7</v>
      </c>
      <c r="C2" s="48"/>
      <c r="D2" s="5"/>
      <c r="E2" s="64">
        <v>6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359</v>
      </c>
      <c r="D4" s="5"/>
      <c r="E4" s="5"/>
      <c r="F4" s="102"/>
    </row>
    <row r="5" spans="1:6" x14ac:dyDescent="0.25">
      <c r="A5" s="101"/>
      <c r="B5" s="5"/>
      <c r="C5" s="5" t="s">
        <v>367</v>
      </c>
      <c r="D5" s="5"/>
      <c r="E5" s="5"/>
      <c r="F5" s="102"/>
    </row>
    <row r="6" spans="1:6" x14ac:dyDescent="0.25">
      <c r="A6" s="101"/>
      <c r="B6" s="5"/>
      <c r="C6" s="5" t="s">
        <v>366</v>
      </c>
      <c r="D6" s="5"/>
      <c r="E6" s="5"/>
      <c r="F6" s="102"/>
    </row>
    <row r="7" spans="1:6" ht="4.0999999999999996" customHeight="1" x14ac:dyDescent="0.25">
      <c r="A7" s="101"/>
      <c r="B7" s="5"/>
      <c r="C7" s="5"/>
      <c r="D7" s="5"/>
      <c r="E7" s="5"/>
      <c r="F7" s="102"/>
    </row>
    <row r="8" spans="1:6" x14ac:dyDescent="0.25">
      <c r="A8" s="101"/>
      <c r="B8" s="5"/>
      <c r="C8" s="5" t="s">
        <v>190</v>
      </c>
      <c r="D8" s="5"/>
      <c r="E8" s="5"/>
      <c r="F8" s="102"/>
    </row>
    <row r="9" spans="1:6" x14ac:dyDescent="0.25">
      <c r="A9" s="101"/>
      <c r="B9" s="5"/>
      <c r="C9" s="5" t="s">
        <v>436</v>
      </c>
      <c r="D9" s="5"/>
      <c r="E9" s="5"/>
      <c r="F9" s="102"/>
    </row>
    <row r="10" spans="1:6" x14ac:dyDescent="0.25">
      <c r="A10" s="101"/>
      <c r="B10" s="5"/>
      <c r="C10" s="5" t="s">
        <v>328</v>
      </c>
      <c r="D10" s="5"/>
      <c r="E10" s="5"/>
      <c r="F10" s="102"/>
    </row>
    <row r="11" spans="1:6" s="122" customFormat="1" ht="36" customHeight="1" x14ac:dyDescent="0.3">
      <c r="A11" s="119"/>
      <c r="B11" s="120" t="s">
        <v>84</v>
      </c>
      <c r="C11" s="120"/>
      <c r="D11" s="120"/>
      <c r="E11" s="120"/>
      <c r="F11" s="121"/>
    </row>
    <row r="12" spans="1:6" x14ac:dyDescent="0.25">
      <c r="A12" s="101"/>
      <c r="B12" s="5"/>
      <c r="C12" s="5" t="s">
        <v>371</v>
      </c>
      <c r="D12" s="5"/>
      <c r="E12" s="5"/>
      <c r="F12" s="102"/>
    </row>
    <row r="13" spans="1:6" x14ac:dyDescent="0.25">
      <c r="A13" s="101"/>
      <c r="B13" s="5"/>
      <c r="C13" s="5" t="s">
        <v>372</v>
      </c>
      <c r="D13" s="5"/>
      <c r="E13" s="5"/>
      <c r="F13" s="102"/>
    </row>
    <row r="14" spans="1:6" x14ac:dyDescent="0.25">
      <c r="A14" s="101"/>
      <c r="B14" s="5"/>
      <c r="C14" s="5" t="s">
        <v>373</v>
      </c>
      <c r="D14" s="5"/>
      <c r="E14" s="5"/>
      <c r="F14" s="102"/>
    </row>
    <row r="15" spans="1:6" x14ac:dyDescent="0.25">
      <c r="A15" s="101"/>
      <c r="B15" s="5"/>
      <c r="C15" s="5" t="s">
        <v>374</v>
      </c>
      <c r="D15" s="5"/>
      <c r="E15" s="5"/>
      <c r="F15" s="102"/>
    </row>
    <row r="16" spans="1:6" ht="4.0999999999999996" customHeight="1" x14ac:dyDescent="0.25">
      <c r="A16" s="101"/>
      <c r="B16" s="5"/>
      <c r="C16" s="5"/>
      <c r="D16" s="5"/>
      <c r="E16" s="5"/>
      <c r="F16" s="102"/>
    </row>
    <row r="17" spans="1:6" x14ac:dyDescent="0.25">
      <c r="A17" s="101"/>
      <c r="B17" s="5"/>
      <c r="C17" s="5" t="s">
        <v>370</v>
      </c>
      <c r="D17" s="5"/>
      <c r="E17" s="5"/>
      <c r="F17" s="102"/>
    </row>
    <row r="18" spans="1:6" ht="4.0999999999999996" customHeight="1" x14ac:dyDescent="0.25">
      <c r="A18" s="101"/>
      <c r="B18" s="5"/>
      <c r="C18" s="5"/>
      <c r="D18" s="5"/>
      <c r="E18" s="5"/>
      <c r="F18" s="102"/>
    </row>
    <row r="19" spans="1:6" x14ac:dyDescent="0.25">
      <c r="A19" s="101"/>
      <c r="B19" s="5"/>
      <c r="C19" s="5" t="s">
        <v>375</v>
      </c>
      <c r="D19" s="5"/>
      <c r="E19" s="5"/>
      <c r="F19" s="102"/>
    </row>
    <row r="20" spans="1:6" x14ac:dyDescent="0.25">
      <c r="A20" s="101"/>
      <c r="B20" s="5"/>
      <c r="C20" s="5" t="s">
        <v>376</v>
      </c>
      <c r="D20" s="5"/>
      <c r="E20" s="5"/>
      <c r="F20" s="102"/>
    </row>
    <row r="21" spans="1:6" ht="4.0999999999999996" customHeight="1" x14ac:dyDescent="0.25">
      <c r="A21" s="101"/>
      <c r="B21" s="5"/>
      <c r="C21" s="5"/>
      <c r="D21" s="5"/>
      <c r="E21" s="5"/>
      <c r="F21" s="102"/>
    </row>
    <row r="22" spans="1:6" x14ac:dyDescent="0.25">
      <c r="A22" s="101"/>
      <c r="B22" s="5"/>
      <c r="C22" s="5" t="s">
        <v>378</v>
      </c>
      <c r="D22" s="5"/>
      <c r="E22" s="5"/>
      <c r="F22" s="102"/>
    </row>
    <row r="23" spans="1:6" x14ac:dyDescent="0.25">
      <c r="A23" s="101"/>
      <c r="B23" s="5"/>
      <c r="C23" s="5" t="s">
        <v>379</v>
      </c>
      <c r="D23" s="5"/>
      <c r="E23" s="5"/>
      <c r="F23" s="102"/>
    </row>
    <row r="24" spans="1:6" x14ac:dyDescent="0.25">
      <c r="A24" s="101"/>
      <c r="B24" s="5"/>
      <c r="C24" s="5" t="s">
        <v>380</v>
      </c>
      <c r="D24" s="5"/>
      <c r="E24" s="5"/>
      <c r="F24" s="102"/>
    </row>
    <row r="25" spans="1:6" x14ac:dyDescent="0.25">
      <c r="A25" s="101"/>
      <c r="B25" s="5"/>
      <c r="C25" s="5" t="s">
        <v>381</v>
      </c>
      <c r="D25" s="5"/>
      <c r="E25" s="5"/>
      <c r="F25" s="102"/>
    </row>
    <row r="26" spans="1:6" s="122" customFormat="1" ht="36" customHeight="1" x14ac:dyDescent="0.3">
      <c r="A26" s="119"/>
      <c r="B26" s="120" t="s">
        <v>90</v>
      </c>
      <c r="C26" s="120"/>
      <c r="D26" s="120"/>
      <c r="E26" s="120"/>
      <c r="F26" s="121"/>
    </row>
    <row r="27" spans="1:6" x14ac:dyDescent="0.25">
      <c r="A27" s="101"/>
      <c r="B27" s="5"/>
      <c r="C27" s="5" t="s">
        <v>337</v>
      </c>
      <c r="D27" s="5"/>
      <c r="E27" s="5"/>
      <c r="F27" s="102"/>
    </row>
    <row r="28" spans="1:6" x14ac:dyDescent="0.25">
      <c r="A28" s="101"/>
      <c r="B28" s="5"/>
      <c r="C28" s="5" t="s">
        <v>336</v>
      </c>
      <c r="D28" s="5"/>
      <c r="E28" s="5"/>
      <c r="F28" s="102"/>
    </row>
    <row r="29" spans="1:6" x14ac:dyDescent="0.25">
      <c r="A29" s="101"/>
      <c r="B29" s="5"/>
      <c r="C29" s="5" t="s">
        <v>335</v>
      </c>
      <c r="D29" s="5"/>
      <c r="E29" s="5"/>
      <c r="F29" s="102"/>
    </row>
    <row r="30" spans="1:6" x14ac:dyDescent="0.25">
      <c r="A30" s="101"/>
      <c r="B30" s="5"/>
      <c r="C30" s="5" t="s">
        <v>334</v>
      </c>
      <c r="D30" s="5"/>
      <c r="E30" s="5"/>
      <c r="F30" s="102"/>
    </row>
    <row r="31" spans="1:6" x14ac:dyDescent="0.25">
      <c r="A31" s="101"/>
      <c r="B31" s="5"/>
      <c r="C31" s="5" t="s">
        <v>382</v>
      </c>
      <c r="D31" s="5"/>
      <c r="E31" s="5"/>
      <c r="F31" s="102"/>
    </row>
    <row r="32" spans="1:6" x14ac:dyDescent="0.25">
      <c r="A32" s="101"/>
      <c r="B32" s="5"/>
      <c r="C32" s="5" t="s">
        <v>383</v>
      </c>
      <c r="D32" s="5"/>
      <c r="E32" s="5"/>
      <c r="F32" s="102"/>
    </row>
    <row r="33" spans="1:6" ht="4.0999999999999996" customHeight="1" x14ac:dyDescent="0.25">
      <c r="A33" s="101"/>
      <c r="B33" s="5"/>
      <c r="C33" s="5"/>
      <c r="D33" s="5"/>
      <c r="E33" s="5"/>
      <c r="F33" s="102"/>
    </row>
    <row r="34" spans="1:6" x14ac:dyDescent="0.25">
      <c r="A34" s="101"/>
      <c r="B34" s="5"/>
      <c r="C34" s="5" t="s">
        <v>387</v>
      </c>
      <c r="D34" s="5"/>
      <c r="E34" s="5"/>
      <c r="F34" s="102"/>
    </row>
    <row r="35" spans="1:6" ht="14.95" customHeight="1" thickBot="1" x14ac:dyDescent="0.3">
      <c r="A35" s="103"/>
      <c r="B35" s="104"/>
      <c r="C35" s="104"/>
      <c r="D35" s="104"/>
      <c r="E35" s="104"/>
      <c r="F35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F9EF-EE3A-454E-A779-6BCF91B807D3}">
  <dimension ref="A1:F29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8</v>
      </c>
      <c r="C2" s="48"/>
      <c r="D2" s="5"/>
      <c r="E2" s="64">
        <v>7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384</v>
      </c>
      <c r="D4" s="5"/>
      <c r="E4" s="5"/>
      <c r="F4" s="102"/>
    </row>
    <row r="5" spans="1:6" x14ac:dyDescent="0.25">
      <c r="A5" s="101"/>
      <c r="B5" s="5"/>
      <c r="C5" s="5" t="s">
        <v>385</v>
      </c>
      <c r="D5" s="5"/>
      <c r="E5" s="5"/>
      <c r="F5" s="102"/>
    </row>
    <row r="6" spans="1:6" x14ac:dyDescent="0.25">
      <c r="A6" s="101"/>
      <c r="B6" s="5"/>
      <c r="C6" s="5" t="s">
        <v>386</v>
      </c>
      <c r="D6" s="5"/>
      <c r="E6" s="5"/>
      <c r="F6" s="102"/>
    </row>
    <row r="7" spans="1:6" ht="4.0999999999999996" customHeight="1" x14ac:dyDescent="0.25">
      <c r="A7" s="101"/>
      <c r="B7" s="5"/>
      <c r="C7" s="5"/>
      <c r="D7" s="5"/>
      <c r="E7" s="5"/>
      <c r="F7" s="102"/>
    </row>
    <row r="8" spans="1:6" x14ac:dyDescent="0.25">
      <c r="A8" s="101"/>
      <c r="B8" s="5"/>
      <c r="C8" s="5" t="s">
        <v>190</v>
      </c>
      <c r="D8" s="5"/>
      <c r="E8" s="5"/>
      <c r="F8" s="102"/>
    </row>
    <row r="9" spans="1:6" x14ac:dyDescent="0.25">
      <c r="A9" s="101"/>
      <c r="B9" s="5"/>
      <c r="C9" s="5" t="s">
        <v>437</v>
      </c>
      <c r="D9" s="5"/>
      <c r="E9" s="5"/>
      <c r="F9" s="102"/>
    </row>
    <row r="10" spans="1:6" x14ac:dyDescent="0.25">
      <c r="A10" s="101"/>
      <c r="B10" s="5"/>
      <c r="C10" s="5" t="s">
        <v>328</v>
      </c>
      <c r="D10" s="5"/>
      <c r="E10" s="5"/>
      <c r="F10" s="102"/>
    </row>
    <row r="11" spans="1:6" s="122" customFormat="1" ht="36" customHeight="1" x14ac:dyDescent="0.3">
      <c r="A11" s="119"/>
      <c r="B11" s="120" t="s">
        <v>84</v>
      </c>
      <c r="C11" s="120"/>
      <c r="D11" s="120"/>
      <c r="E11" s="120"/>
      <c r="F11" s="121"/>
    </row>
    <row r="12" spans="1:6" x14ac:dyDescent="0.25">
      <c r="A12" s="101"/>
      <c r="B12" s="5"/>
      <c r="C12" s="5" t="s">
        <v>391</v>
      </c>
      <c r="D12" s="5"/>
      <c r="E12" s="5"/>
      <c r="F12" s="102"/>
    </row>
    <row r="13" spans="1:6" x14ac:dyDescent="0.25">
      <c r="A13" s="101"/>
      <c r="B13" s="5"/>
      <c r="C13" s="5" t="s">
        <v>392</v>
      </c>
      <c r="D13" s="5"/>
      <c r="E13" s="5"/>
      <c r="F13" s="102"/>
    </row>
    <row r="14" spans="1:6" x14ac:dyDescent="0.25">
      <c r="A14" s="101"/>
      <c r="B14" s="5"/>
      <c r="C14" s="5" t="s">
        <v>421</v>
      </c>
      <c r="D14" s="5"/>
      <c r="E14" s="5"/>
      <c r="F14" s="102"/>
    </row>
    <row r="15" spans="1:6" x14ac:dyDescent="0.25">
      <c r="A15" s="101"/>
      <c r="B15" s="5"/>
      <c r="C15" s="5" t="s">
        <v>422</v>
      </c>
      <c r="D15" s="5"/>
      <c r="E15" s="5"/>
      <c r="F15" s="102"/>
    </row>
    <row r="16" spans="1:6" ht="4.0999999999999996" customHeight="1" x14ac:dyDescent="0.25">
      <c r="A16" s="101"/>
      <c r="B16" s="5"/>
      <c r="C16" s="5"/>
      <c r="D16" s="5"/>
      <c r="E16" s="5"/>
      <c r="F16" s="102"/>
    </row>
    <row r="17" spans="1:6" x14ac:dyDescent="0.25">
      <c r="A17" s="101"/>
      <c r="B17" s="5"/>
      <c r="C17" s="5" t="s">
        <v>442</v>
      </c>
      <c r="D17" s="5"/>
      <c r="E17" s="5"/>
      <c r="F17" s="102"/>
    </row>
    <row r="18" spans="1:6" ht="4.0999999999999996" customHeight="1" x14ac:dyDescent="0.25">
      <c r="A18" s="101"/>
      <c r="B18" s="5"/>
      <c r="C18" s="5"/>
      <c r="D18" s="5"/>
      <c r="E18" s="5"/>
      <c r="F18" s="102"/>
    </row>
    <row r="19" spans="1:6" x14ac:dyDescent="0.25">
      <c r="A19" s="101"/>
      <c r="B19" s="5"/>
      <c r="C19" s="5" t="s">
        <v>390</v>
      </c>
      <c r="D19" s="5"/>
      <c r="E19" s="5"/>
      <c r="F19" s="102"/>
    </row>
    <row r="20" spans="1:6" x14ac:dyDescent="0.25">
      <c r="A20" s="101"/>
      <c r="B20" s="5"/>
      <c r="C20" s="5" t="s">
        <v>389</v>
      </c>
      <c r="D20" s="5"/>
      <c r="E20" s="5"/>
      <c r="F20" s="102"/>
    </row>
    <row r="21" spans="1:6" s="122" customFormat="1" ht="36" customHeight="1" x14ac:dyDescent="0.3">
      <c r="A21" s="119"/>
      <c r="B21" s="120" t="s">
        <v>90</v>
      </c>
      <c r="C21" s="120"/>
      <c r="D21" s="120"/>
      <c r="E21" s="120"/>
      <c r="F21" s="121"/>
    </row>
    <row r="22" spans="1:6" x14ac:dyDescent="0.25">
      <c r="A22" s="101"/>
      <c r="B22" s="5"/>
      <c r="C22" s="5" t="s">
        <v>393</v>
      </c>
      <c r="D22" s="5"/>
      <c r="E22" s="5"/>
      <c r="F22" s="102"/>
    </row>
    <row r="23" spans="1:6" x14ac:dyDescent="0.25">
      <c r="A23" s="101"/>
      <c r="B23" s="5"/>
      <c r="C23" s="5" t="s">
        <v>396</v>
      </c>
      <c r="D23" s="5"/>
      <c r="E23" s="5"/>
      <c r="F23" s="102"/>
    </row>
    <row r="24" spans="1:6" x14ac:dyDescent="0.25">
      <c r="A24" s="101"/>
      <c r="B24" s="5"/>
      <c r="C24" s="5" t="s">
        <v>397</v>
      </c>
      <c r="D24" s="5"/>
      <c r="E24" s="5"/>
      <c r="F24" s="102"/>
    </row>
    <row r="25" spans="1:6" x14ac:dyDescent="0.25">
      <c r="A25" s="101"/>
      <c r="B25" s="5"/>
      <c r="C25" s="5" t="s">
        <v>394</v>
      </c>
      <c r="D25" s="5"/>
      <c r="E25" s="5"/>
      <c r="F25" s="102"/>
    </row>
    <row r="26" spans="1:6" x14ac:dyDescent="0.25">
      <c r="A26" s="101"/>
      <c r="B26" s="5"/>
      <c r="C26" s="5" t="s">
        <v>395</v>
      </c>
      <c r="D26" s="5"/>
      <c r="E26" s="5"/>
      <c r="F26" s="102"/>
    </row>
    <row r="27" spans="1:6" ht="4.0999999999999996" customHeight="1" x14ac:dyDescent="0.25">
      <c r="A27" s="101"/>
      <c r="B27" s="5"/>
      <c r="C27" s="5"/>
      <c r="D27" s="5"/>
      <c r="E27" s="5"/>
      <c r="F27" s="102"/>
    </row>
    <row r="28" spans="1:6" x14ac:dyDescent="0.25">
      <c r="A28" s="101"/>
      <c r="B28" s="5"/>
      <c r="C28" s="124" t="s">
        <v>388</v>
      </c>
      <c r="D28" s="5"/>
      <c r="E28" s="5"/>
      <c r="F28" s="102"/>
    </row>
    <row r="29" spans="1:6" ht="14.95" thickBot="1" x14ac:dyDescent="0.3">
      <c r="A29" s="103"/>
      <c r="B29" s="104"/>
      <c r="C29" s="104"/>
      <c r="D29" s="104"/>
      <c r="E29" s="104"/>
      <c r="F29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B92C-FC7D-4DAE-96E3-324F7BC709ED}">
  <dimension ref="A1:F29"/>
  <sheetViews>
    <sheetView showGridLines="0" showRowColHeaders="0" workbookViewId="0">
      <selection activeCell="B4" sqref="B4"/>
    </sheetView>
  </sheetViews>
  <sheetFormatPr baseColWidth="10" defaultRowHeight="14.3" x14ac:dyDescent="0.25"/>
  <cols>
    <col min="1" max="1" width="1.375" customWidth="1"/>
    <col min="2" max="2" width="2.75" customWidth="1"/>
    <col min="3" max="3" width="100" customWidth="1"/>
    <col min="4" max="5" width="12.25" customWidth="1"/>
    <col min="6" max="6" width="1.375" customWidth="1"/>
    <col min="7" max="13" width="11.5" customWidth="1"/>
  </cols>
  <sheetData>
    <row r="1" spans="1:6" ht="7.15" customHeight="1" x14ac:dyDescent="0.25">
      <c r="A1" s="96"/>
      <c r="B1" s="97"/>
      <c r="C1" s="97"/>
      <c r="D1" s="97"/>
      <c r="E1" s="97"/>
      <c r="F1" s="98"/>
    </row>
    <row r="2" spans="1:6" s="1" customFormat="1" ht="23.45" customHeight="1" x14ac:dyDescent="0.4">
      <c r="A2" s="99"/>
      <c r="B2" s="47" t="str">
        <f>"Konjunkturausblick für Periode "&amp;TEXT(E2+1,"0")</f>
        <v>Konjunkturausblick für Periode 9</v>
      </c>
      <c r="C2" s="48"/>
      <c r="D2" s="5"/>
      <c r="E2" s="64">
        <v>8</v>
      </c>
      <c r="F2" s="100"/>
    </row>
    <row r="3" spans="1:6" s="122" customFormat="1" ht="36" customHeight="1" x14ac:dyDescent="0.3">
      <c r="A3" s="119"/>
      <c r="B3" s="120" t="s">
        <v>82</v>
      </c>
      <c r="C3" s="120"/>
      <c r="D3" s="120"/>
      <c r="E3" s="120"/>
      <c r="F3" s="121"/>
    </row>
    <row r="4" spans="1:6" x14ac:dyDescent="0.25">
      <c r="A4" s="101"/>
      <c r="B4" s="5"/>
      <c r="C4" s="5" t="s">
        <v>423</v>
      </c>
      <c r="D4" s="5"/>
      <c r="E4" s="5"/>
      <c r="F4" s="102"/>
    </row>
    <row r="5" spans="1:6" x14ac:dyDescent="0.25">
      <c r="A5" s="101"/>
      <c r="B5" s="5"/>
      <c r="C5" s="5" t="s">
        <v>435</v>
      </c>
      <c r="D5" s="5"/>
      <c r="E5" s="5"/>
      <c r="F5" s="102"/>
    </row>
    <row r="6" spans="1:6" x14ac:dyDescent="0.25">
      <c r="A6" s="101"/>
      <c r="B6" s="5"/>
      <c r="C6" s="5" t="s">
        <v>424</v>
      </c>
      <c r="D6" s="5"/>
      <c r="E6" s="5"/>
      <c r="F6" s="102"/>
    </row>
    <row r="7" spans="1:6" ht="4.0999999999999996" customHeight="1" x14ac:dyDescent="0.25">
      <c r="A7" s="101"/>
      <c r="B7" s="5"/>
      <c r="C7" s="5"/>
      <c r="D7" s="5"/>
      <c r="E7" s="5"/>
      <c r="F7" s="102"/>
    </row>
    <row r="8" spans="1:6" x14ac:dyDescent="0.25">
      <c r="A8" s="101"/>
      <c r="B8" s="5"/>
      <c r="C8" s="5" t="s">
        <v>190</v>
      </c>
      <c r="D8" s="5"/>
      <c r="E8" s="5"/>
      <c r="F8" s="102"/>
    </row>
    <row r="9" spans="1:6" x14ac:dyDescent="0.25">
      <c r="A9" s="101"/>
      <c r="B9" s="5"/>
      <c r="C9" s="5" t="s">
        <v>239</v>
      </c>
      <c r="D9" s="5"/>
      <c r="E9" s="5"/>
      <c r="F9" s="102"/>
    </row>
    <row r="10" spans="1:6" x14ac:dyDescent="0.25">
      <c r="A10" s="101"/>
      <c r="B10" s="5"/>
      <c r="C10" s="5" t="s">
        <v>425</v>
      </c>
      <c r="D10" s="5"/>
      <c r="E10" s="5"/>
      <c r="F10" s="102"/>
    </row>
    <row r="11" spans="1:6" s="122" customFormat="1" ht="36" customHeight="1" x14ac:dyDescent="0.3">
      <c r="A11" s="119"/>
      <c r="B11" s="120" t="s">
        <v>84</v>
      </c>
      <c r="C11" s="120"/>
      <c r="D11" s="120"/>
      <c r="E11" s="120"/>
      <c r="F11" s="121"/>
    </row>
    <row r="12" spans="1:6" x14ac:dyDescent="0.25">
      <c r="A12" s="101"/>
      <c r="B12" s="5"/>
      <c r="C12" s="5" t="s">
        <v>426</v>
      </c>
      <c r="D12" s="5"/>
      <c r="E12" s="5"/>
      <c r="F12" s="102"/>
    </row>
    <row r="13" spans="1:6" x14ac:dyDescent="0.25">
      <c r="A13" s="101"/>
      <c r="B13" s="5"/>
      <c r="C13" s="5" t="s">
        <v>427</v>
      </c>
      <c r="D13" s="5"/>
      <c r="E13" s="5"/>
      <c r="F13" s="102"/>
    </row>
    <row r="14" spans="1:6" x14ac:dyDescent="0.25">
      <c r="A14" s="101"/>
      <c r="B14" s="5"/>
      <c r="C14" s="5" t="s">
        <v>428</v>
      </c>
      <c r="D14" s="5"/>
      <c r="E14" s="5"/>
      <c r="F14" s="102"/>
    </row>
    <row r="15" spans="1:6" x14ac:dyDescent="0.25">
      <c r="A15" s="101"/>
      <c r="B15" s="5"/>
      <c r="C15" s="5" t="s">
        <v>429</v>
      </c>
      <c r="D15" s="5"/>
      <c r="E15" s="5"/>
      <c r="F15" s="102"/>
    </row>
    <row r="16" spans="1:6" ht="4.0999999999999996" customHeight="1" x14ac:dyDescent="0.25">
      <c r="A16" s="101"/>
      <c r="B16" s="5"/>
      <c r="C16" s="5"/>
      <c r="D16" s="5"/>
      <c r="E16" s="5"/>
      <c r="F16" s="102"/>
    </row>
    <row r="17" spans="1:6" x14ac:dyDescent="0.25">
      <c r="A17" s="101"/>
      <c r="B17" s="5"/>
      <c r="C17" s="5" t="s">
        <v>430</v>
      </c>
      <c r="D17" s="5"/>
      <c r="E17" s="5"/>
      <c r="F17" s="102"/>
    </row>
    <row r="18" spans="1:6" ht="4.0999999999999996" customHeight="1" x14ac:dyDescent="0.25">
      <c r="A18" s="101"/>
      <c r="B18" s="5"/>
      <c r="C18" s="5"/>
      <c r="D18" s="5"/>
      <c r="E18" s="5"/>
      <c r="F18" s="102"/>
    </row>
    <row r="19" spans="1:6" x14ac:dyDescent="0.25">
      <c r="A19" s="101"/>
      <c r="B19" s="5"/>
      <c r="C19" s="5" t="s">
        <v>431</v>
      </c>
      <c r="D19" s="5"/>
      <c r="E19" s="5"/>
      <c r="F19" s="102"/>
    </row>
    <row r="20" spans="1:6" x14ac:dyDescent="0.25">
      <c r="A20" s="101"/>
      <c r="B20" s="5"/>
      <c r="C20" s="5" t="s">
        <v>432</v>
      </c>
      <c r="D20" s="5"/>
      <c r="E20" s="5"/>
      <c r="F20" s="102"/>
    </row>
    <row r="21" spans="1:6" s="122" customFormat="1" ht="36" customHeight="1" x14ac:dyDescent="0.3">
      <c r="A21" s="119"/>
      <c r="B21" s="120" t="s">
        <v>90</v>
      </c>
      <c r="C21" s="120"/>
      <c r="D21" s="120"/>
      <c r="E21" s="120"/>
      <c r="F21" s="121"/>
    </row>
    <row r="22" spans="1:6" x14ac:dyDescent="0.25">
      <c r="A22" s="101"/>
      <c r="B22" s="5"/>
      <c r="C22" s="5" t="s">
        <v>433</v>
      </c>
      <c r="D22" s="5"/>
      <c r="E22" s="5"/>
      <c r="F22" s="102"/>
    </row>
    <row r="23" spans="1:6" x14ac:dyDescent="0.25">
      <c r="A23" s="101"/>
      <c r="B23" s="5"/>
      <c r="C23" s="5" t="s">
        <v>434</v>
      </c>
      <c r="D23" s="5"/>
      <c r="E23" s="5"/>
      <c r="F23" s="102"/>
    </row>
    <row r="24" spans="1:6" x14ac:dyDescent="0.25">
      <c r="A24" s="101"/>
      <c r="B24" s="5"/>
      <c r="C24" s="5" t="s">
        <v>397</v>
      </c>
      <c r="D24" s="5"/>
      <c r="E24" s="5"/>
      <c r="F24" s="102"/>
    </row>
    <row r="25" spans="1:6" x14ac:dyDescent="0.25">
      <c r="A25" s="101"/>
      <c r="B25" s="5"/>
      <c r="C25" s="5" t="s">
        <v>394</v>
      </c>
      <c r="D25" s="5"/>
      <c r="E25" s="5"/>
      <c r="F25" s="102"/>
    </row>
    <row r="26" spans="1:6" x14ac:dyDescent="0.25">
      <c r="A26" s="101"/>
      <c r="B26" s="5"/>
      <c r="C26" s="5" t="s">
        <v>395</v>
      </c>
      <c r="D26" s="5"/>
      <c r="E26" s="5"/>
      <c r="F26" s="102"/>
    </row>
    <row r="27" spans="1:6" ht="4.0999999999999996" customHeight="1" x14ac:dyDescent="0.25">
      <c r="A27" s="101"/>
      <c r="B27" s="5"/>
      <c r="C27" s="5"/>
      <c r="D27" s="5"/>
      <c r="E27" s="5"/>
      <c r="F27" s="102"/>
    </row>
    <row r="28" spans="1:6" x14ac:dyDescent="0.25">
      <c r="A28" s="101"/>
      <c r="B28" s="5"/>
      <c r="C28" s="124" t="s">
        <v>388</v>
      </c>
      <c r="D28" s="5"/>
      <c r="E28" s="5"/>
      <c r="F28" s="102"/>
    </row>
    <row r="29" spans="1:6" ht="14.95" thickBot="1" x14ac:dyDescent="0.3">
      <c r="A29" s="103"/>
      <c r="B29" s="104"/>
      <c r="C29" s="104"/>
      <c r="D29" s="104"/>
      <c r="E29" s="104"/>
      <c r="F29" s="118" t="str">
        <f>'Aktuelle Wirtschaftsdaten'!$P$47</f>
        <v>MK_GMS_Pro 2.10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KonjunkturAusblick P01</vt:lpstr>
      <vt:lpstr>KonjunkturAusblick P02</vt:lpstr>
      <vt:lpstr>KonjunkturAusblick P03</vt:lpstr>
      <vt:lpstr>KonjunkturAusblick P04</vt:lpstr>
      <vt:lpstr>KonjunkturAusblick P05</vt:lpstr>
      <vt:lpstr>KonjunkturAusblick P06</vt:lpstr>
      <vt:lpstr>KonjunkturAusblick P07</vt:lpstr>
      <vt:lpstr>KonjunkturAusblick P08</vt:lpstr>
      <vt:lpstr>KonjunkturAusblick P09</vt:lpstr>
      <vt:lpstr>Aktuelle Wirtschaftsdaten</vt:lpstr>
      <vt:lpstr>Branchenbericht</vt:lpstr>
      <vt:lpstr>Marktbericht SOLID</vt:lpstr>
      <vt:lpstr>Marktbericht IDEAL</vt:lpstr>
    </vt:vector>
  </TitlesOfParts>
  <Company>DHBW Loerrach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2024-02-14T17:08:08Z</dcterms:modified>
</cp:coreProperties>
</file>