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p_learning_project\DPBIA_deep_feature_reweighting\evidence\"/>
    </mc:Choice>
  </mc:AlternateContent>
  <xr:revisionPtr revIDLastSave="0" documentId="13_ncr:1_{A6F72348-F73D-4F65-B280-91169C5953E8}" xr6:coauthVersionLast="47" xr6:coauthVersionMax="47" xr10:uidLastSave="{00000000-0000-0000-0000-000000000000}"/>
  <bookViews>
    <workbookView xWindow="28800" yWindow="0" windowWidth="28800" windowHeight="23400" activeTab="3" xr2:uid="{327FB3C0-889A-4FD5-9955-D7EA4D55226C}"/>
  </bookViews>
  <sheets>
    <sheet name="train_classifier WB" sheetId="1" r:id="rId1"/>
    <sheet name="dfr WB" sheetId="2" r:id="rId2"/>
    <sheet name="train_classifier CelebA" sheetId="3" r:id="rId3"/>
    <sheet name="dfr Celeb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4" l="1"/>
  <c r="H50" i="4"/>
  <c r="H51" i="4"/>
  <c r="H47" i="4"/>
  <c r="G48" i="4"/>
  <c r="G47" i="4"/>
  <c r="G50" i="4"/>
  <c r="G51" i="4"/>
  <c r="E47" i="4"/>
  <c r="F47" i="4"/>
  <c r="E48" i="4"/>
  <c r="F48" i="4"/>
  <c r="E50" i="4"/>
  <c r="F50" i="4"/>
  <c r="E51" i="4"/>
  <c r="F51" i="4"/>
  <c r="D47" i="4"/>
  <c r="D48" i="4"/>
  <c r="D50" i="4"/>
  <c r="D51" i="4"/>
  <c r="C47" i="4"/>
  <c r="C48" i="4"/>
  <c r="C50" i="4"/>
  <c r="C51" i="4"/>
  <c r="B50" i="4"/>
  <c r="B48" i="4"/>
  <c r="B47" i="4"/>
  <c r="B51" i="4"/>
  <c r="B38" i="3"/>
  <c r="B35" i="3"/>
  <c r="B36" i="3"/>
  <c r="B39" i="3"/>
  <c r="B26" i="3"/>
  <c r="F39" i="1"/>
  <c r="F35" i="1"/>
  <c r="F36" i="1"/>
  <c r="F38" i="1"/>
  <c r="F26" i="1"/>
  <c r="H39" i="1"/>
  <c r="G39" i="1"/>
  <c r="H38" i="1"/>
  <c r="G38" i="1"/>
  <c r="C38" i="1"/>
  <c r="D38" i="1"/>
  <c r="E38" i="1"/>
  <c r="C39" i="1"/>
  <c r="D39" i="1"/>
  <c r="E39" i="1"/>
  <c r="B39" i="1"/>
  <c r="B38" i="1"/>
  <c r="C35" i="1"/>
  <c r="D35" i="1"/>
  <c r="E35" i="1"/>
  <c r="C36" i="1"/>
  <c r="G36" i="1" s="1"/>
  <c r="D36" i="1"/>
  <c r="E36" i="1"/>
  <c r="B36" i="1"/>
  <c r="H36" i="1" s="1"/>
  <c r="B35" i="1"/>
  <c r="H35" i="1" s="1"/>
  <c r="C26" i="1"/>
  <c r="D26" i="1"/>
  <c r="E26" i="1"/>
  <c r="B26" i="1"/>
  <c r="I44" i="2"/>
  <c r="H45" i="2"/>
  <c r="I45" i="2"/>
  <c r="H47" i="2"/>
  <c r="I47" i="2"/>
  <c r="H48" i="2"/>
  <c r="I48" i="2"/>
  <c r="H44" i="2"/>
  <c r="B44" i="2"/>
  <c r="C44" i="2"/>
  <c r="D44" i="2"/>
  <c r="E44" i="2"/>
  <c r="F44" i="2"/>
  <c r="G44" i="2"/>
  <c r="B45" i="2"/>
  <c r="C45" i="2"/>
  <c r="D45" i="2"/>
  <c r="E45" i="2"/>
  <c r="F45" i="2"/>
  <c r="G45" i="2"/>
  <c r="B47" i="2"/>
  <c r="C47" i="2"/>
  <c r="D47" i="2"/>
  <c r="E47" i="2"/>
  <c r="F47" i="2"/>
  <c r="G47" i="2"/>
  <c r="B48" i="2"/>
  <c r="C48" i="2"/>
  <c r="D48" i="2"/>
  <c r="E48" i="2"/>
  <c r="F48" i="2"/>
  <c r="G48" i="2"/>
  <c r="A48" i="2"/>
  <c r="A47" i="2"/>
  <c r="A45" i="2"/>
  <c r="A44" i="2"/>
  <c r="G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tc={1049BCA2-D16F-4A49-86F1-791FBB17D5A7}</author>
  </authors>
  <commentList>
    <comment ref="B27" authorId="0" shapeId="0" xr:uid="{1049BCA2-D16F-4A49-86F1-791FBB17D5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Interupted run - ran epochs 0-11 then 0-38 (which is 51 rather than intended 50)</t>
      </text>
    </comment>
  </commentList>
</comments>
</file>

<file path=xl/sharedStrings.xml><?xml version="1.0" encoding="utf-8"?>
<sst xmlns="http://schemas.openxmlformats.org/spreadsheetml/2006/main" count="607" uniqueCount="322">
  <si>
    <t>--data_dir=../data/waterbird_complete95_forest2water2/  --output_dir=RSLTS_DFR  --ckpt_path=RSLTS_TC_2024-03-21_100243/final_checkpoint.pt --tune_class_weights_dfr_train</t>
  </si>
  <si>
    <t>Args for RSLTS_TC_2024-03-21_100243: C:\deep_learning_project\DPBIA_deep_feature_reweighting\train_classifier.py --output_dir=RSLTS_TC --pretrained_model --num_epochs=100 --weight_decay=1e-3 --batch_size=32 --init_lr=1e-3 --eval_freq=1 --data_dir=../data/waterbird_complete95_forest2water2/ --test_wb_dir=../data/waterbird_complete95_forest2water2/ --augment_data --seed=747</t>
  </si>
  <si>
    <t xml:space="preserve">C:\deep_learning_project\DPBIA_deep_feature_reweighting\venv\Scripts\python.exe C:\deep_learning_project\DPBIA_deep_feature_reweighting\dfr_unpickle.py --pkl_path=RSLTS_DFR_2024-04-04_164924/results.pkl </t>
  </si>
  <si>
    <t>{'base_model_results': {'test': {'accuracy_0_0': 0.9960088691796009,</t>
  </si>
  <si>
    <t xml:space="preserve">                                 'accuracy_0_1': 0.8527716186252772,</t>
  </si>
  <si>
    <t xml:space="preserve">                                 'accuracy_1_0': 0.7414330218068536,</t>
  </si>
  <si>
    <t xml:space="preserve">                                 'accuracy_1_1': 0.9641744548286605,</t>
  </si>
  <si>
    <t xml:space="preserve">                                 'mean_accuracy': 0.908526061442872,</t>
  </si>
  <si>
    <t xml:space="preserve">                                 'worst_accuracy': 0.7414330218068536},</t>
  </si>
  <si>
    <t xml:space="preserve">                        'train': {'accuracy_0_0': 1.0,</t>
  </si>
  <si>
    <t xml:space="preserve">                                  'accuracy_0_1': 1.0,</t>
  </si>
  <si>
    <t xml:space="preserve">                                  'accuracy_1_0': 1.0,</t>
  </si>
  <si>
    <t xml:space="preserve">                                  'accuracy_1_1': 1.0,</t>
  </si>
  <si>
    <t xml:space="preserve">                                  'mean_accuracy': 1.0,</t>
  </si>
  <si>
    <t xml:space="preserve">                                  'worst_accuracy': 1.0},</t>
  </si>
  <si>
    <t xml:space="preserve">                        'val': {'accuracy_0_0': 0.9978586723768736,</t>
  </si>
  <si>
    <t xml:space="preserve">                                'accuracy_0_1': 0.8347639484978541,</t>
  </si>
  <si>
    <t xml:space="preserve">                                'accuracy_1_0': 0.6992481203007519,</t>
  </si>
  <si>
    <t xml:space="preserve">                                'accuracy_1_1': 0.9548872180451128,</t>
  </si>
  <si>
    <t xml:space="preserve">                                'mean_accuracy': 0.896580483736447,</t>
  </si>
  <si>
    <t xml:space="preserve">                                'worst_accuracy': 0.6992481203007519}},</t>
  </si>
  <si>
    <t xml:space="preserve"> 'dfr_train_results': {'best_hypers': (0.03, 1000.0, 1),</t>
  </si>
  <si>
    <t xml:space="preserve">                       'test_accs': [0.9778270509977827,</t>
  </si>
  <si>
    <t xml:space="preserve">                                     0.9073170731707317,</t>
  </si>
  <si>
    <t xml:space="preserve">                                     0.9236760124610592,</t>
  </si>
  <si>
    <t xml:space="preserve">                                     0.9470404984423676],</t>
  </si>
  <si>
    <t xml:space="preserve">                       'test_mean_acc': 0.9409734207801174,</t>
  </si>
  <si>
    <t xml:space="preserve">                       'test_worst_acc': 0.9073170731707317,</t>
  </si>
  <si>
    <t xml:space="preserve">                       'train_accs': [1.0, 1.0, 1.0, 1.0]},</t>
  </si>
  <si>
    <t xml:space="preserve"> 'dfr_val_results': {'best_hypers': (0.3, 1.0, 1.0),</t>
  </si>
  <si>
    <t xml:space="preserve">                     'test_accs': [0.9467849223946785,</t>
  </si>
  <si>
    <t xml:space="preserve">                                   0.9321507760532151,</t>
  </si>
  <si>
    <t xml:space="preserve">                                   0.9361370716510904,</t>
  </si>
  <si>
    <t xml:space="preserve">                                   0.9470404984423676],</t>
  </si>
  <si>
    <t xml:space="preserve">                     'test_mean_acc': 0.9399378667587159,</t>
  </si>
  <si>
    <t xml:space="preserve">                     'test_worst_acc': 0.9321507760532151,</t>
  </si>
  <si>
    <t xml:space="preserve">                     'train_accs': [0.9624060150375939,</t>
  </si>
  <si>
    <t xml:space="preserve">                                    0.924812030075188,</t>
  </si>
  <si>
    <t xml:space="preserve">                                    0.9849624060150376,</t>
  </si>
  <si>
    <t xml:space="preserve">                                    0.9774436090225563]}}</t>
  </si>
  <si>
    <t xml:space="preserve">C:\deep_learning_project\DPBIA_deep_feature_reweighting\venv\Scripts\python.exe C:\deep_learning_project\DPBIA_deep_feature_reweighting\dfr_unpickle.py --pkl_path=RSLTS_DFR_2024-04-04_182832/results.pkl </t>
  </si>
  <si>
    <t xml:space="preserve">                       'test_accs': [0.9796008869179601,</t>
  </si>
  <si>
    <t xml:space="preserve">                                     0.9113082039911308,</t>
  </si>
  <si>
    <t xml:space="preserve">                                     0.9205607476635514,</t>
  </si>
  <si>
    <t xml:space="preserve">                                     0.9532710280373832],</t>
  </si>
  <si>
    <t xml:space="preserve">                       'test_mean_acc': 0.943562305833621,</t>
  </si>
  <si>
    <t xml:space="preserve">                       'test_worst_acc': 0.9113082039911308,</t>
  </si>
  <si>
    <t xml:space="preserve">                       'train_accs': [1.0, 1.0, 1.0, 0.9821428571428571]},</t>
  </si>
  <si>
    <t xml:space="preserve"> 'dfr_val_results': {'best_hypers': (0.03, 1.0, 1.0),</t>
  </si>
  <si>
    <t xml:space="preserve">                     'test_accs': [0.9237250554323725,</t>
  </si>
  <si>
    <t xml:space="preserve">                                   0.8851441241685144,</t>
  </si>
  <si>
    <t xml:space="preserve">                                   0.9517133956386293,</t>
  </si>
  <si>
    <t xml:space="preserve">                                   0.9501557632398754],</t>
  </si>
  <si>
    <t xml:space="preserve">                     'test_mean_acc': 0.9147393855712806,</t>
  </si>
  <si>
    <t xml:space="preserve">                     'test_worst_acc': 0.8851441241685144,</t>
  </si>
  <si>
    <t xml:space="preserve">                     'train_accs': [0.924812030075188,</t>
  </si>
  <si>
    <t xml:space="preserve">                                    0.8721804511278195,</t>
  </si>
  <si>
    <t xml:space="preserve">                                    0.9473684210526315,</t>
  </si>
  <si>
    <t xml:space="preserve">                                    0.9398496240601504]}}</t>
  </si>
  <si>
    <t xml:space="preserve">C:\deep_learning_project\DPBIA_deep_feature_reweighting\venv\Scripts\python.exe C:\deep_learning_project\DPBIA_deep_feature_reweighting\dfr_unpickle.py --pkl_path=RSLTS_DFR_2024-04-04_192507/results.pkl </t>
  </si>
  <si>
    <t xml:space="preserve"> 'dfr_train_results': {'best_hypers': (0.03, 3.0, 1),</t>
  </si>
  <si>
    <t xml:space="preserve">                       'test_accs': [0.9707317073170731,</t>
  </si>
  <si>
    <t xml:space="preserve">                                     0.9095343680709534,</t>
  </si>
  <si>
    <t xml:space="preserve">                                     0.926791277258567,</t>
  </si>
  <si>
    <t xml:space="preserve">                                     0.9454828660436138],</t>
  </si>
  <si>
    <t xml:space="preserve">                       'test_mean_acc': 0.9392474974111149,</t>
  </si>
  <si>
    <t xml:space="preserve">                       'test_worst_acc': 0.9095343680709534,</t>
  </si>
  <si>
    <t xml:space="preserve">                       'train_accs': [0.9821428571428571, 1.0, 1.0, 1.0]},</t>
  </si>
  <si>
    <t xml:space="preserve"> 'dfr_val_results': {'best_hypers': (0.1, 1.0, 1.0),</t>
  </si>
  <si>
    <t xml:space="preserve">                     'test_accs': [0.9516629711751663,</t>
  </si>
  <si>
    <t xml:space="preserve">                                   0.9206208425720621,</t>
  </si>
  <si>
    <t xml:space="preserve">                                   0.9392523364485982,</t>
  </si>
  <si>
    <t xml:space="preserve">                                   0.942367601246106],</t>
  </si>
  <si>
    <t xml:space="preserve">                     'test_mean_acc': 0.937176389368312,</t>
  </si>
  <si>
    <t xml:space="preserve">                     'test_worst_acc': 0.9206208425720621,</t>
  </si>
  <si>
    <t xml:space="preserve">                     'train_accs': [0.9699248120300752,</t>
  </si>
  <si>
    <t xml:space="preserve">                                    0.9323308270676691,</t>
  </si>
  <si>
    <t xml:space="preserve">                                    0.9699248120300752,</t>
  </si>
  <si>
    <t xml:space="preserve">                                    0.9473684210526315]}}</t>
  </si>
  <si>
    <t xml:space="preserve">C:\deep_learning_project\DPBIA_deep_feature_reweighting\venv\Scripts\python.exe C:\deep_learning_project\DPBIA_deep_feature_reweighting\dfr_unpickle.py --pkl_path=RSLTS_DFR_2024-04-04_193711/results.pkl </t>
  </si>
  <si>
    <t xml:space="preserve"> 'dfr_train_results': {'best_hypers': (0.3, 100.0, 1),</t>
  </si>
  <si>
    <t xml:space="preserve">                       'test_accs': [0.9809312638580931,</t>
  </si>
  <si>
    <t xml:space="preserve">                                     0.9024390243902439,</t>
  </si>
  <si>
    <t xml:space="preserve">                                     0.9517133956386293],</t>
  </si>
  <si>
    <t xml:space="preserve">                       'test_mean_acc': 0.9404556437694166,</t>
  </si>
  <si>
    <t xml:space="preserve">                       'test_worst_acc': 0.9024390243902439,</t>
  </si>
  <si>
    <t xml:space="preserve"> 'dfr_val_results': {'best_hypers': (0.07, 1.0, 1.0),</t>
  </si>
  <si>
    <t xml:space="preserve">                     'test_accs': [0.9481152993348115,</t>
  </si>
  <si>
    <t xml:space="preserve">                                   0.9130820399113082,</t>
  </si>
  <si>
    <t xml:space="preserve">                                   0.9439252336448598,</t>
  </si>
  <si>
    <t xml:space="preserve">                                   0.9454828660436138],</t>
  </si>
  <si>
    <t xml:space="preserve">                     'test_mean_acc': 0.9337245426303072,</t>
  </si>
  <si>
    <t xml:space="preserve">                     'test_worst_acc': 0.9130820399113082,</t>
  </si>
  <si>
    <t xml:space="preserve">                                    0.8947368421052632,</t>
  </si>
  <si>
    <t xml:space="preserve">C:\deep_learning_project\DPBIA_deep_feature_reweighting\venv\Scripts\python.exe C:\deep_learning_project\DPBIA_deep_feature_reweighting\dfr_unpickle.py --pkl_path=RSLTS_DFR_2024-04-04_194201/results.pkl </t>
  </si>
  <si>
    <t xml:space="preserve"> 'dfr_train_results': {'best_hypers': (0.1, 300.0, 1),</t>
  </si>
  <si>
    <t xml:space="preserve">                       'test_accs': [0.9751662971175167,</t>
  </si>
  <si>
    <t xml:space="preserve">                                     0.9002217294900222,</t>
  </si>
  <si>
    <t xml:space="preserve">                                     0.9283489096573209,</t>
  </si>
  <si>
    <t xml:space="preserve">                       'test_mean_acc': 0.9383845357266137,</t>
  </si>
  <si>
    <t xml:space="preserve">                       'test_worst_acc': 0.9002217294900222,</t>
  </si>
  <si>
    <t xml:space="preserve"> 'dfr_val_results': {'best_hypers': (1.0, 1.0, 1.0),</t>
  </si>
  <si>
    <t xml:space="preserve">                     'test_accs': [0.9401330376940134,</t>
  </si>
  <si>
    <t xml:space="preserve">                                   0.9330376940133037,</t>
  </si>
  <si>
    <t xml:space="preserve">                                   0.940809968847352,</t>
  </si>
  <si>
    <t xml:space="preserve">                                   0.9376947040498442],</t>
  </si>
  <si>
    <t xml:space="preserve">                     'test_worst_acc': 0.9330376940133037,</t>
  </si>
  <si>
    <t xml:space="preserve">                     'train_accs': [0.9924812030075187,</t>
  </si>
  <si>
    <t xml:space="preserve">                                    1.0,</t>
  </si>
  <si>
    <t xml:space="preserve">                                    1.0]}}</t>
  </si>
  <si>
    <t xml:space="preserve">C:\deep_learning_project\DPBIA_deep_feature_reweighting\venv\Scripts\python.exe C:\deep_learning_project\DPBIA_deep_feature_reweighting\dfr_unpickle.py --pkl_path=RSLTS_DFR_2024-03-22_115104/results.pkl </t>
  </si>
  <si>
    <t xml:space="preserve"> 'dfr_train_results': {'best_hypers': (0.1, 2.0, 1),</t>
  </si>
  <si>
    <t xml:space="preserve">                       'test_accs': [0.9694013303769401,</t>
  </si>
  <si>
    <t xml:space="preserve">                                     0.8878048780487805,</t>
  </si>
  <si>
    <t xml:space="preserve">                                     0.9252336448598131,</t>
  </si>
  <si>
    <t xml:space="preserve">                                     0.9579439252336449],</t>
  </si>
  <si>
    <t xml:space="preserve">                       'test_mean_acc': 0.9314808422506041,</t>
  </si>
  <si>
    <t xml:space="preserve">                       'test_worst_acc': 0.8878048780487805,</t>
  </si>
  <si>
    <t xml:space="preserve">                     'test_accs': [0.952549889135255,</t>
  </si>
  <si>
    <t xml:space="preserve">                                   0.9175166297117516,</t>
  </si>
  <si>
    <t xml:space="preserve">                                   0.9485981308411215],</t>
  </si>
  <si>
    <t xml:space="preserve">                     'test_worst_acc': 0.9175166297117516,</t>
  </si>
  <si>
    <t xml:space="preserve">                     'train_accs': [0.9548872180451128,</t>
  </si>
  <si>
    <t xml:space="preserve">                                    0.9548872180451128,</t>
  </si>
  <si>
    <t xml:space="preserve">                                    0.9548872180451128]}}</t>
  </si>
  <si>
    <t xml:space="preserve">C:\deep_learning_project\DPBIA_deep_feature_reweighting\venv\Scripts\python.exe C:\deep_learning_project\DPBIA_deep_feature_reweighting\dfr_unpickle.py --pkl_path=RSLTS_DFR_2024-03-22_000019/results.pkl </t>
  </si>
  <si>
    <t xml:space="preserve"> 'dfr_train_results': {'best_hypers': (0.07, 3.0, 1),</t>
  </si>
  <si>
    <t xml:space="preserve">                       'test_accs': [0.9827050997782705,</t>
  </si>
  <si>
    <t xml:space="preserve">                                     0.9188470066518847,</t>
  </si>
  <si>
    <t xml:space="preserve">                                     0.9127725856697819,</t>
  </si>
  <si>
    <t xml:space="preserve">                                     0.942367601246106],</t>
  </si>
  <si>
    <t xml:space="preserve">                       'test_mean_acc': 0.9456334138764239,</t>
  </si>
  <si>
    <t xml:space="preserve">                       'test_worst_acc': 0.9127725856697819,</t>
  </si>
  <si>
    <t xml:space="preserve">                     'test_accs': [0.9250554323725055,</t>
  </si>
  <si>
    <t xml:space="preserve">                                   0.8824833702882483,</t>
  </si>
  <si>
    <t xml:space="preserve">                                   0.9485981308411215,</t>
  </si>
  <si>
    <t xml:space="preserve">                                   0.9532710280373832],</t>
  </si>
  <si>
    <t xml:space="preserve">                     'test_mean_acc': 0.9142216085605799,</t>
  </si>
  <si>
    <t xml:space="preserve">                     'test_worst_acc': 0.8824833702882483,</t>
  </si>
  <si>
    <t xml:space="preserve">                     'train_accs': [0.9172932330827067,</t>
  </si>
  <si>
    <t xml:space="preserve">                                    0.8872180451127819,</t>
  </si>
  <si>
    <t>DFR Train Results</t>
  </si>
  <si>
    <t>DFR Val Results</t>
  </si>
  <si>
    <t>mean</t>
  </si>
  <si>
    <t>stddev</t>
  </si>
  <si>
    <t>worst</t>
  </si>
  <si>
    <t xml:space="preserve">mean </t>
  </si>
  <si>
    <t>{'accuracy_0_0': 1.0, 'accuracy_0_1': 1.0, 'accuracy_1_0': 0.9821428571428571, 'accuracy_1_1': 1.0, 'mean_accuracy': 0.9997914494264859, 'worst_accuracy': 0.9821428571428571}</t>
  </si>
  <si>
    <t>Test results wb</t>
  </si>
  <si>
    <t>{'accuracy_0_0': 0.9951219512195122, 'accuracy_0_1': 0.844789356984479, 'accuracy_1_0': 0.7881619937694704, 'accuracy_1_1': 0.9672897196261683, 'mean_accuracy': 0.9105971694856748, 'worst_accuracy': 0.7881619937694704}</t>
  </si>
  <si>
    <t>Test results wb_val</t>
  </si>
  <si>
    <t>{'accuracy_0_0': 0.9957173447537473, 'accuracy_0_1': 0.8326180257510729, 'accuracy_1_0': 0.8045112781954887, 'accuracy_1_1': 0.9699248120300752, 'mean_accuracy': 0.908256880733945, 'worst_accuracy': 0.8045112781954887}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</si>
  <si>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42</t>
    </r>
  </si>
  <si>
    <t>Epoch 99     Loss: 0.0002482186537235975</t>
  </si>
  <si>
    <t xml:space="preserve">Train results </t>
  </si>
  <si>
    <t>{'accuracy_0_0': 1.0, 'accuracy_0_1': 1.0, 'accuracy_1_0': 1.0, 'accuracy_1_1': 1.0, 'mean_accuracy': 1.0, 'worst_accuracy': 1.0}</t>
  </si>
  <si>
    <t>{'accuracy_0_0': 0.9973392461197339, 'accuracy_0_1': 0.8696230598669623, 'accuracy_1_0': 0.7118380062305296, 'accuracy_1_1': 0.9610591900311527, 'mean_accuracy': 0.9119779081808768, 'worst_accuracy': 0.7118380062305296}</t>
  </si>
  <si>
    <t>{'accuracy_0_0': 1.0, 'accuracy_0_1': 0.8454935622317596, 'accuracy_1_0': 0.7218045112781954, 'accuracy_1_1': 0.9699248120300752, 'mean_accuracy': 0.9057547956630525, 'worst_accuracy': 0.7218045112781954}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</si>
  <si>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7</t>
    </r>
  </si>
  <si>
    <t>Epoch 99     Loss: 0.0005520431441254914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</si>
  <si>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8</t>
    </r>
  </si>
  <si>
    <t>Epoch 99     Loss: 0.00028125409153290093</t>
  </si>
  <si>
    <t>{'accuracy_0_0': 0.998669623059867, 'accuracy_0_1': 0.8886917960088692, 'accuracy_1_0': 0.6682242990654206, 'accuracy_1_1': 0.956386292834891, 'mean_accuracy': 0.9145667932343804, 'worst_accuracy': 0.6682242990654206}</t>
  </si>
  <si>
    <t>{'accuracy_0_0': 1.0, 'accuracy_0_1': 0.8755364806866953, 'accuracy_1_0': 0.6616541353383458, 'accuracy_1_1': 0.9473684210526315, 'mean_accuracy': 0.908256880733945, 'worst_accuracy': 0.6616541353383458}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</si>
  <si>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747</t>
    </r>
  </si>
  <si>
    <t>Epoch 99     Loss: 0.0002913257631007582</t>
  </si>
  <si>
    <t>{'accuracy_0_0': 0.9960088691796009, 'accuracy_0_1': 0.8527716186252772, 'accuracy_1_0': 0.7414330218068536, 'accuracy_1_1': 0.9641744548286605, 'mean_accuracy': 0.908526061442872, 'worst_accuracy': 0.7414330218068536}</t>
  </si>
  <si>
    <t>{'accuracy_0_0': 0.9978586723768736, 'accuracy_0_1': 0.8347639484978541, 'accuracy_1_0': 0.6992481203007519, 'accuracy_1_1': 0.9548872180451128, 'mean_accuracy': 0.896580483736447, 'worst_accuracy': 0.6992481203007519}</t>
  </si>
  <si>
    <t>seed</t>
  </si>
  <si>
    <t>Training Data (total 4795)</t>
  </si>
  <si>
    <t xml:space="preserve">    Group 0 (y=0, p=0): n = 3498</t>
  </si>
  <si>
    <t xml:space="preserve">    Group 1 (y=0, p=1): n = 184</t>
  </si>
  <si>
    <t xml:space="preserve">    Group 2 (y=1, p=0): n = 56</t>
  </si>
  <si>
    <t xml:space="preserve">    Group 3 (y=1, p=1): n = 1057</t>
  </si>
  <si>
    <t>Test Data (total 5794)</t>
  </si>
  <si>
    <t xml:space="preserve">    Group 0 (y=0, p=0): n = 2255</t>
  </si>
  <si>
    <t xml:space="preserve">    Group 1 (y=0, p=1): n = 2255</t>
  </si>
  <si>
    <t xml:space="preserve">    Group 2 (y=1, p=0): n = 642</t>
  </si>
  <si>
    <t xml:space="preserve">    Group 3 (y=1, p=1): n = 642</t>
  </si>
  <si>
    <t>Validation Data (total 1199)</t>
  </si>
  <si>
    <t xml:space="preserve">    Group 0 (y=0, p=0): n = 467</t>
  </si>
  <si>
    <t xml:space="preserve">    Group 1 (y=0, p=1): n = 466</t>
  </si>
  <si>
    <t xml:space="preserve">    Group 2 (y=1, p=0): n = 133</t>
  </si>
  <si>
    <t xml:space="preserve">    Group 3 (y=1, p=1): n = 133</t>
  </si>
  <si>
    <t>I think this must be the test set referred to in Table 2</t>
  </si>
  <si>
    <t>Test</t>
  </si>
  <si>
    <t>Val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</si>
  <si>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16</t>
    </r>
  </si>
  <si>
    <t>Epoch 99     Loss: 0.00018200380145572126</t>
  </si>
  <si>
    <t>{'accuracy_0_0': 0.9968957871396896, 'accuracy_0_1': 0.8518847006651885, 'accuracy_1_0': 0.7383177570093458, 'accuracy_1_1': 0.9657320872274143, 'mean_accuracy': 0.9083534691059717, 'worst_accuracy': 0.7383177570093458}</t>
  </si>
  <si>
    <t>{'accuracy_0_0': 0.9957173447537473, 'accuracy_0_1': 0.8304721030042919, 'accuracy_1_0': 0.706766917293233, 'accuracy_1_1': 0.9624060150375939, 'mean_accuracy': 0.8957464553794829, 'worst_accuracy': 0.706766917293233}</t>
  </si>
  <si>
    <t>Preparing directory CELEBA_RSLTS_TC_2024-04-05_130546</t>
  </si>
  <si>
    <t>Training Data (total 162770)</t>
  </si>
  <si>
    <t xml:space="preserve">    Group 0 (y=0, p=0): n = 71629</t>
  </si>
  <si>
    <t xml:space="preserve">    Group 1 (y=0, p=1): n = 66874</t>
  </si>
  <si>
    <t xml:space="preserve">    Group 2 (y=1, p=0): n = 22880</t>
  </si>
  <si>
    <t xml:space="preserve">    Group 3 (y=1, p=1): n = 1387</t>
  </si>
  <si>
    <t>Test Data (total 19962)</t>
  </si>
  <si>
    <t xml:space="preserve">    Group 0 (y=0, p=0): n = 9767</t>
  </si>
  <si>
    <t xml:space="preserve">    Group 1 (y=0, p=1): n = 7535</t>
  </si>
  <si>
    <t xml:space="preserve">    Group 2 (y=1, p=0): n = 2480</t>
  </si>
  <si>
    <t xml:space="preserve">    Group 3 (y=1, p=1): n = 180</t>
  </si>
  <si>
    <t>Validation Data (total 19867)</t>
  </si>
  <si>
    <t xml:space="preserve">    Group 0 (y=0, p=0): n = 8535</t>
  </si>
  <si>
    <t xml:space="preserve">    Group 1 (y=0, p=1): n = 8276</t>
  </si>
  <si>
    <t xml:space="preserve">    Group 2 (y=1, p=0): n = 2874</t>
  </si>
  <si>
    <t xml:space="preserve">    Group 3 (y=1, p=1): n = 182</t>
  </si>
  <si>
    <t>Epoch 38     Loss: 0.006819494534283876</t>
  </si>
  <si>
    <t>{'accuracy_0_0': 0.9976825028968713, 'accuracy_0_1': 0.9995813021503125, 'accuracy_1_0': 0.9938811188811189, 'accuracy_1_1': 0.9790915645277577, 'mean_accuracy': 0.9977698593106837, 'worst_accuracy': 0.9790915645277577}</t>
  </si>
  <si>
    <t>{'accuracy_0_0': 0.9600696221971946, 'accuracy_0_1': 0.993364299933643, 'accuracy_1_0': 0.8407258064516129, 'accuracy_1_1': 0.42777777777777776, 'mean_accuracy': 0.9530107203687005, 'worst_accuracy': 0.42777777777777776}</t>
  </si>
  <si>
    <t>{'accuracy_0_0': 0.9516110134739308, 'accuracy_0_1': 0.9942000966650556, 'accuracy_1_0': 0.8583855254001391, 'accuracy_1_1': 0.37362637362637363, 'mean_accuracy': 0.9505712991392762, 'worst_accuracy': 0.37362637362637363}</t>
  </si>
  <si>
    <r>
      <t xml:space="preserve">C:\deep_learning_project\DPBIA_deep_feature_reweighting\train_classifier.py </t>
    </r>
    <r>
      <rPr>
        <sz val="9.8000000000000007"/>
        <rFont val="JetBrains Mono"/>
        <family val="3"/>
      </rPr>
      <t>--output_dir=CELEBA_RSLTS_TC --pretrained_model --num_epochs=50 --weight_decay=1e-4 --batch_size=64 --init_lr=1e-3 --eval_freq=1 --data_dir=../data/celebA/ --test_wb_dir=../data/celebA/ --augment_data --seed=16</t>
    </r>
  </si>
  <si>
    <t>--data_dir=../data/celebA/ --output_dir=CELEBA_RSLTS_DFR --ckpt_path=CELEBA_RSLTS_TC_2024-04-05_195615/final_checkpoint.pt --tune_class_weights_dfr_train</t>
  </si>
  <si>
    <t>Args for CELEBA_RSLTS_TC_2024-04-05_195615: C:\deep_learning_project\DPBIA_deep_feature_reweighting\train_classifier.py --output_dir=CELEBA_RSLTS_TC --pretrained_model --num_epochs=39 --weight_decay=1e-4 --batch_size=64 --init_lr=1e-3 --eval_freq=1 --data_dir=../data/celebA/ --test_wb_dir=../data/celebA/ --augment_data --seed=16 --resume=CELEBA_RSLTS_TC_2024-04-05_151451/tmp_checkpoint.pt</t>
  </si>
  <si>
    <t xml:space="preserve">C:\deep_learning_project\DPBIA_deep_feature_reweighting\venv\Scripts\python.exe C:\deep_learning_project\DPBIA_deep_feature_reweighting\dfr_unpickle.py --pkl_path=CELEBA_RSLTS_DFR_2024-04-06_131241/results.pkl </t>
  </si>
  <si>
    <t>{'base_model_results': {'test': {'accuracy_0_0': 0.9600696221971946,</t>
  </si>
  <si>
    <t xml:space="preserve">                                 'accuracy_0_1': 0.993364299933643,</t>
  </si>
  <si>
    <t xml:space="preserve">                                 'accuracy_1_0': 0.8407258064516129,</t>
  </si>
  <si>
    <t xml:space="preserve">                                 'accuracy_1_1': 0.42777777777777776,</t>
  </si>
  <si>
    <t xml:space="preserve">                                 'mean_accuracy': 0.9530107203687005,</t>
  </si>
  <si>
    <t xml:space="preserve">                                 'worst_accuracy': 0.42777777777777776},</t>
  </si>
  <si>
    <t xml:space="preserve">                        'train': {'accuracy_0_0': 0.99909254631504,</t>
  </si>
  <si>
    <t xml:space="preserve">                                  'accuracy_0_1': 0.9997756975805245,</t>
  </si>
  <si>
    <t xml:space="preserve">                                  'accuracy_1_0': 0.9974650349650349,</t>
  </si>
  <si>
    <t xml:space="preserve">                                  'accuracy_1_1': 0.9920692141312184,</t>
  </si>
  <si>
    <t xml:space="preserve">                                  'mean_accuracy': 0.9990845978988757,</t>
  </si>
  <si>
    <t xml:space="preserve">                                  'worst_accuracy': 0.9920692141312184},</t>
  </si>
  <si>
    <t xml:space="preserve">                        'val': {'accuracy_0_0': 0.9516110134739308,</t>
  </si>
  <si>
    <t xml:space="preserve">                                'accuracy_0_1': 0.9942000966650556,</t>
  </si>
  <si>
    <t xml:space="preserve">                                'accuracy_1_0': 0.8583855254001391,</t>
  </si>
  <si>
    <t xml:space="preserve">                                'accuracy_1_1': 0.37362637362637363,</t>
  </si>
  <si>
    <t xml:space="preserve">                                'mean_accuracy': 0.9505712991392762,</t>
  </si>
  <si>
    <t xml:space="preserve">                                'worst_accuracy': 0.37362637362637363}},</t>
  </si>
  <si>
    <t xml:space="preserve"> 'dfr_train_results': {'best_hypers': (0.3, 1, 1000.0),</t>
  </si>
  <si>
    <t xml:space="preserve">                       'test_accs': [0.8659772704003277,</t>
  </si>
  <si>
    <t xml:space="preserve">                                     0.9385534173855342,</t>
  </si>
  <si>
    <t xml:space="preserve">                                     0.9649193548387097,</t>
  </si>
  <si>
    <t xml:space="preserve">                                     0.8055555555555556],</t>
  </si>
  <si>
    <t xml:space="preserve">                       'test_mean_acc': 0.9051197274822163,</t>
  </si>
  <si>
    <t xml:space="preserve">                       'test_worst_acc': 0.8055555555555556,</t>
  </si>
  <si>
    <t xml:space="preserve">                       'train_accs': [0.9206921413121846,</t>
  </si>
  <si>
    <t xml:space="preserve">                                      0.9762076423936553,</t>
  </si>
  <si>
    <t xml:space="preserve">                                      1.0,</t>
  </si>
  <si>
    <t xml:space="preserve">                                      1.0]},</t>
  </si>
  <si>
    <t xml:space="preserve">                     'test_accs': [0.9053957202825842,</t>
  </si>
  <si>
    <t xml:space="preserve">                                   0.911877903118779,</t>
  </si>
  <si>
    <t xml:space="preserve">                                   0.9407258064516129,</t>
  </si>
  <si>
    <t xml:space="preserve">                                   0.8833333333333333],</t>
  </si>
  <si>
    <t xml:space="preserve">                     'test_mean_acc': 0.9120328624386334,</t>
  </si>
  <si>
    <t xml:space="preserve">                     'test_worst_acc': 0.8833333333333333,</t>
  </si>
  <si>
    <t xml:space="preserve">                     'train_accs': [0.9230769230769231,</t>
  </si>
  <si>
    <t xml:space="preserve">                                    0.9175824175824175,</t>
  </si>
  <si>
    <t xml:space="preserve">                                    0.989010989010989,</t>
  </si>
  <si>
    <t xml:space="preserve">C:\deep_learning_project\DPBIA_deep_feature_reweighting\venv\Scripts\python.exe C:\deep_learning_project\DPBIA_deep_feature_reweighting\dfr_unpickle.py --pkl_path=CELEBA_RSLTS_DFR_2024-04-06_134259/results.pkl </t>
  </si>
  <si>
    <t xml:space="preserve"> 'dfr_train_results': {'best_hypers': (0.3, 1, 300.0),</t>
  </si>
  <si>
    <t xml:space="preserve">                       'test_accs': [0.8754991297225351,</t>
  </si>
  <si>
    <t xml:space="preserve">                                     0.9463835434638355,</t>
  </si>
  <si>
    <t xml:space="preserve">                                     0.9612903225806452,</t>
  </si>
  <si>
    <t xml:space="preserve">                                     0.7777777777777778],</t>
  </si>
  <si>
    <t xml:space="preserve">                       'test_mean_acc': 0.9120328624386334,</t>
  </si>
  <si>
    <t xml:space="preserve">                       'test_worst_acc': 0.7777777777777778,</t>
  </si>
  <si>
    <t xml:space="preserve">                       'train_accs': [0.9271809661139149,</t>
  </si>
  <si>
    <t xml:space="preserve">                                      0.969718817591925,</t>
  </si>
  <si>
    <t xml:space="preserve">                     'test_accs': [0.9013002969181939,</t>
  </si>
  <si>
    <t xml:space="preserve">                                   0.9185136031851361,</t>
  </si>
  <si>
    <t xml:space="preserve">                                   0.944758064516129,</t>
  </si>
  <si>
    <t xml:space="preserve">                                   0.8666666666666667],</t>
  </si>
  <si>
    <t xml:space="preserve">                     'test_mean_acc': 0.9128844805129747,</t>
  </si>
  <si>
    <t xml:space="preserve">                     'test_worst_acc': 0.8666666666666667,</t>
  </si>
  <si>
    <t xml:space="preserve">                     'train_accs': [0.8791208791208791,</t>
  </si>
  <si>
    <t xml:space="preserve">                                    0.9285714285714286,</t>
  </si>
  <si>
    <t xml:space="preserve">                                    0.9615384615384616,</t>
  </si>
  <si>
    <t xml:space="preserve">                                    0.9945054945054945]}}</t>
  </si>
  <si>
    <t xml:space="preserve">C:\deep_learning_project\DPBIA_deep_feature_reweighting\venv\Scripts\python.exe C:\deep_learning_project\DPBIA_deep_feature_reweighting\dfr_unpickle.py --pkl_path=CELEBA_RSLTS_DFR_2024-04-06_141040/results.pkl </t>
  </si>
  <si>
    <t xml:space="preserve"> 'dfr_train_results': {'best_hypers': (0.07, 1, 300.0),</t>
  </si>
  <si>
    <t xml:space="preserve">                       'test_accs': [0.8576840380874373,</t>
  </si>
  <si>
    <t xml:space="preserve">                                     0.9348374253483742,</t>
  </si>
  <si>
    <t xml:space="preserve">                                     0.9705645161290323,</t>
  </si>
  <si>
    <t xml:space="preserve">                                     0.8111111111111111],</t>
  </si>
  <si>
    <t xml:space="preserve">                       'test_mean_acc': 0.9004107804829176,</t>
  </si>
  <si>
    <t xml:space="preserve">                       'test_worst_acc': 0.8111111111111111,</t>
  </si>
  <si>
    <t xml:space="preserve">                       'train_accs': [0.8990627253064167,</t>
  </si>
  <si>
    <t xml:space="preserve">                                      0.9488103821196827,</t>
  </si>
  <si>
    <t xml:space="preserve">                     'test_accs': [0.8997645131565476,</t>
  </si>
  <si>
    <t xml:space="preserve">                                   0.9147976111479761,</t>
  </si>
  <si>
    <t xml:space="preserve">                                   0.8777777777777778],</t>
  </si>
  <si>
    <t xml:space="preserve">                     'test_mean_acc': 0.910830578098387,</t>
  </si>
  <si>
    <t xml:space="preserve">                     'test_worst_acc': 0.8777777777777778,</t>
  </si>
  <si>
    <t xml:space="preserve">                                    0.9560439560439561,</t>
  </si>
  <si>
    <t xml:space="preserve">C:\deep_learning_project\DPBIA_deep_feature_reweighting\venv\Scripts\python.exe C:\deep_learning_project\DPBIA_deep_feature_reweighting\dfr_unpickle.py --pkl_path=CELEBA_RSLTS_DFR_2024-04-06_145554/results.pkl </t>
  </si>
  <si>
    <t xml:space="preserve"> 'dfr_train_results': {'best_hypers': (0.01, 1, 10.0),</t>
  </si>
  <si>
    <t xml:space="preserve">                       'test_accs': [0.8696631514282789,</t>
  </si>
  <si>
    <t xml:space="preserve">                                     0.9390842733908428,</t>
  </si>
  <si>
    <t xml:space="preserve">                                     0.9689516129032258,</t>
  </si>
  <si>
    <t xml:space="preserve">                                     0.7888888888888889],</t>
  </si>
  <si>
    <t xml:space="preserve">                       'test_mean_acc': 0.9074742009818656,</t>
  </si>
  <si>
    <t xml:space="preserve">                       'test_worst_acc': 0.7888888888888889,</t>
  </si>
  <si>
    <t xml:space="preserve">                       'train_accs': [0.9199711607786589,</t>
  </si>
  <si>
    <t xml:space="preserve">                                      0.9545782263878875,</t>
  </si>
  <si>
    <t xml:space="preserve"> 'dfr_val_results': {'best_hypers': (0.7, 1.0, 1.0),</t>
  </si>
  <si>
    <t xml:space="preserve">                     'test_accs': [0.8982287293949012,</t>
  </si>
  <si>
    <t xml:space="preserve">                                   0.9124087591240876,</t>
  </si>
  <si>
    <t xml:space="preserve">                                   0.9495967741935484,</t>
  </si>
  <si>
    <t xml:space="preserve">                                   0.8888888888888888],</t>
  </si>
  <si>
    <t xml:space="preserve">                     'test_mean_acc': 0.9098787696623585,</t>
  </si>
  <si>
    <t xml:space="preserve">                     'test_worst_acc': 0.8888888888888888,</t>
  </si>
  <si>
    <t xml:space="preserve">                     'train_accs': [0.8901098901098901,</t>
  </si>
  <si>
    <t xml:space="preserve">                                    0.9120879120879121,</t>
  </si>
  <si>
    <t xml:space="preserve">                                    0.9505494505494505,</t>
  </si>
  <si>
    <t xml:space="preserve">C:\deep_learning_project\DPBIA_deep_feature_reweighting\venv\Scripts\python.exe C:\deep_learning_project\DPBIA_deep_feature_reweighting\dfr_unpickle.py --pkl_path=CELEBA_RSLTS_DFR_2024-04-06_153458/results.pkl </t>
  </si>
  <si>
    <t xml:space="preserve"> 'dfr_train_results': {'best_hypers': (0.7, 1, 1000.0),</t>
  </si>
  <si>
    <t xml:space="preserve">                       'test_accs': [0.8699703081806082,</t>
  </si>
  <si>
    <t xml:space="preserve">                                     0.9406768414067684,</t>
  </si>
  <si>
    <t xml:space="preserve">                                     0.9637096774193549,</t>
  </si>
  <si>
    <t xml:space="preserve">                       'test_mean_acc': 0.9075743913435528,</t>
  </si>
  <si>
    <t xml:space="preserve">                       'train_accs': [0.9257390050468637,</t>
  </si>
  <si>
    <t xml:space="preserve">                                      0.9675558759913482,</t>
  </si>
  <si>
    <t xml:space="preserve">                     'test_accs': [0.9001740554929866,</t>
  </si>
  <si>
    <t xml:space="preserve">                                   0.9125414731254148,</t>
  </si>
  <si>
    <t xml:space="preserve">                                   0.9451612903225807,</t>
  </si>
  <si>
    <t xml:space="preserve">                     'test_mean_acc': 0.9102795311091073,</t>
  </si>
  <si>
    <t xml:space="preserve">                                    0.967032967032967,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</si>
</sst>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82" formatCode="0.0000"/>
  </numFmts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2AACB8"/>
      <name val="JetBrains Mono"/>
      <family val="3"/>
    </font>
    <font>
      <sz val="10"/>
      <color rgb="FF0C0D0E"/>
      <name val="Var(--ff-mono)"/>
    </font>
    <font>
      <b/>
      <sz val="10"/>
      <color rgb="FF0C0D0E"/>
      <name val="Var(--ff-mono)"/>
    </font>
    <font>
      <sz val="9.8000000000000007"/>
      <name val="JetBrains Mono"/>
      <family val="3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3" borderId="0" xfId="2" applyAlignment="1">
      <alignment horizontal="right"/>
    </xf>
    <xf numFmtId="0" fontId="2" fillId="3" borderId="0" xfId="2"/>
    <xf numFmtId="0" fontId="1" fillId="2" borderId="0" xfId="1" applyAlignment="1">
      <alignment horizontal="right"/>
    </xf>
    <xf numFmtId="0" fontId="3" fillId="2" borderId="0" xfId="1" applyFont="1" applyAlignment="1">
      <alignment horizontal="right"/>
    </xf>
    <xf numFmtId="0" fontId="6" fillId="0" borderId="0" xfId="0" applyFont="1" applyAlignment="1">
      <alignment horizontal="left" vertical="center"/>
    </xf>
    <xf numFmtId="0" fontId="2" fillId="3" borderId="0" xfId="2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2" fillId="3" borderId="0" xfId="2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164" fontId="1" fillId="2" borderId="0" xfId="1" applyNumberFormat="1" applyAlignment="1">
      <alignment horizontal="right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82" fontId="1" fillId="2" borderId="0" xfId="1" applyNumberFormat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mian Smith (ds5n23)" id="{A3DD9A6C-7257-4968-8725-A957E2442D0A}" userId="S::ds5n23@soton.ac.uk::1909826c-daf2-4b03-b6f9-434a2c49888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7" dT="2024-04-06T12:01:44.93" personId="{A3DD9A6C-7257-4968-8725-A957E2442D0A}" id="{1049BCA2-D16F-4A49-86F1-791FBB17D5A7}">
    <text>Interupted run - ran epochs 0-11 then 0-38 (which is 51 rather than intended 50)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2C77-194D-4C74-8EF8-245AE7739130}">
  <dimension ref="A1:H39"/>
  <sheetViews>
    <sheetView workbookViewId="0">
      <selection activeCell="A34" sqref="A34:B39"/>
    </sheetView>
  </sheetViews>
  <sheetFormatPr defaultRowHeight="15"/>
  <cols>
    <col min="1" max="1" width="29.28515625" customWidth="1"/>
    <col min="2" max="5" width="40.7109375" customWidth="1"/>
    <col min="6" max="6" width="33.28515625" customWidth="1"/>
  </cols>
  <sheetData>
    <row r="1" spans="1:8">
      <c r="A1" s="6" t="s">
        <v>169</v>
      </c>
      <c r="B1" s="6"/>
      <c r="C1" s="6"/>
      <c r="D1" s="6"/>
      <c r="E1" s="6"/>
      <c r="F1" s="6"/>
      <c r="G1" s="6"/>
      <c r="H1" s="6"/>
    </row>
    <row r="2" spans="1:8">
      <c r="A2" s="6" t="s">
        <v>170</v>
      </c>
      <c r="B2" s="6"/>
      <c r="C2" s="6"/>
      <c r="D2" s="6"/>
      <c r="E2" s="6"/>
      <c r="F2" s="6"/>
      <c r="G2" s="6"/>
      <c r="H2" s="6"/>
    </row>
    <row r="3" spans="1:8">
      <c r="A3" s="6" t="s">
        <v>171</v>
      </c>
      <c r="B3" s="6"/>
      <c r="C3" s="6"/>
      <c r="D3" s="6"/>
      <c r="E3" s="6"/>
      <c r="F3" s="6"/>
      <c r="G3" s="6"/>
      <c r="H3" s="6"/>
    </row>
    <row r="4" spans="1:8">
      <c r="A4" s="6" t="s">
        <v>172</v>
      </c>
      <c r="B4" s="6"/>
      <c r="C4" s="6"/>
      <c r="D4" s="6"/>
      <c r="E4" s="6"/>
      <c r="F4" s="6"/>
      <c r="G4" s="6"/>
      <c r="H4" s="6"/>
    </row>
    <row r="5" spans="1:8">
      <c r="A5" s="6" t="s">
        <v>173</v>
      </c>
      <c r="B5" s="6"/>
      <c r="C5" s="6"/>
      <c r="D5" s="6"/>
      <c r="E5" s="6"/>
      <c r="F5" s="6"/>
      <c r="G5" s="6"/>
      <c r="H5" s="6"/>
    </row>
    <row r="6" spans="1:8">
      <c r="A6" s="7" t="s">
        <v>174</v>
      </c>
      <c r="B6" s="6" t="s">
        <v>184</v>
      </c>
      <c r="C6" s="6"/>
      <c r="D6" s="6"/>
      <c r="E6" s="6"/>
      <c r="F6" s="6"/>
      <c r="G6" s="6"/>
      <c r="H6" s="6"/>
    </row>
    <row r="7" spans="1:8">
      <c r="A7" s="7" t="s">
        <v>175</v>
      </c>
      <c r="B7" s="6"/>
      <c r="C7" s="6"/>
      <c r="D7" s="6"/>
      <c r="E7" s="6"/>
      <c r="F7" s="6"/>
      <c r="G7" s="6"/>
      <c r="H7" s="6"/>
    </row>
    <row r="8" spans="1:8">
      <c r="A8" s="7" t="s">
        <v>176</v>
      </c>
      <c r="B8" s="6"/>
      <c r="C8" s="6"/>
      <c r="D8" s="6"/>
      <c r="E8" s="6"/>
      <c r="F8" s="6"/>
      <c r="G8" s="6"/>
      <c r="H8" s="6"/>
    </row>
    <row r="9" spans="1:8">
      <c r="A9" s="7" t="s">
        <v>177</v>
      </c>
      <c r="B9" s="6"/>
      <c r="C9" s="6"/>
      <c r="D9" s="6"/>
      <c r="E9" s="6"/>
      <c r="F9" s="6"/>
      <c r="G9" s="6"/>
      <c r="H9" s="6"/>
    </row>
    <row r="10" spans="1:8">
      <c r="A10" s="7" t="s">
        <v>178</v>
      </c>
      <c r="B10" s="6"/>
      <c r="C10" s="6"/>
      <c r="D10" s="6"/>
      <c r="E10" s="6"/>
      <c r="F10" s="6"/>
      <c r="G10" s="6"/>
      <c r="H10" s="6"/>
    </row>
    <row r="11" spans="1:8">
      <c r="A11" s="6" t="s">
        <v>179</v>
      </c>
      <c r="B11" s="6"/>
      <c r="C11" s="6"/>
      <c r="D11" s="6"/>
      <c r="E11" s="6"/>
      <c r="F11" s="6"/>
      <c r="G11" s="6"/>
      <c r="H11" s="6"/>
    </row>
    <row r="12" spans="1:8">
      <c r="A12" s="6" t="s">
        <v>180</v>
      </c>
      <c r="B12" s="6"/>
      <c r="C12" s="6"/>
      <c r="D12" s="6"/>
      <c r="E12" s="6"/>
      <c r="F12" s="6"/>
      <c r="G12" s="6"/>
      <c r="H12" s="6"/>
    </row>
    <row r="13" spans="1:8">
      <c r="A13" s="6" t="s">
        <v>181</v>
      </c>
      <c r="B13" s="6"/>
      <c r="C13" s="6"/>
      <c r="D13" s="6"/>
      <c r="E13" s="6"/>
      <c r="F13" s="6"/>
      <c r="G13" s="6"/>
      <c r="H13" s="6"/>
    </row>
    <row r="14" spans="1:8">
      <c r="A14" s="6" t="s">
        <v>182</v>
      </c>
      <c r="B14" s="6"/>
      <c r="C14" s="6"/>
      <c r="D14" s="6"/>
      <c r="E14" s="6"/>
      <c r="F14" s="6"/>
      <c r="G14" s="6"/>
      <c r="H14" s="6"/>
    </row>
    <row r="15" spans="1:8">
      <c r="A15" s="6" t="s">
        <v>183</v>
      </c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  <row r="20" spans="1:8">
      <c r="A20" s="6"/>
      <c r="B20" s="6"/>
      <c r="C20" s="6"/>
      <c r="D20" s="6"/>
      <c r="E20" s="6"/>
      <c r="F20" s="6"/>
      <c r="G20" s="6"/>
      <c r="H20" s="6"/>
    </row>
    <row r="21" spans="1:8">
      <c r="A21" s="6"/>
      <c r="B21" s="6"/>
      <c r="C21" s="6"/>
      <c r="D21" s="6"/>
      <c r="E21" s="6"/>
      <c r="F21" s="6"/>
      <c r="G21" s="6"/>
      <c r="H21" s="6"/>
    </row>
    <row r="22" spans="1:8">
      <c r="A22" s="6"/>
      <c r="B22" s="6"/>
      <c r="C22" s="6"/>
      <c r="D22" s="6"/>
      <c r="E22" s="6"/>
      <c r="F22" s="6"/>
      <c r="G22" s="6"/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8">
      <c r="A24" s="6"/>
      <c r="B24" s="6"/>
      <c r="C24" s="6"/>
      <c r="D24" s="6"/>
      <c r="E24" s="6"/>
      <c r="F24" s="6"/>
      <c r="G24" s="6"/>
      <c r="H24" s="6"/>
    </row>
    <row r="25" spans="1:8">
      <c r="A25" s="8"/>
      <c r="B25" s="8" t="s">
        <v>152</v>
      </c>
      <c r="C25" s="8" t="s">
        <v>158</v>
      </c>
      <c r="D25" s="8" t="s">
        <v>160</v>
      </c>
      <c r="E25" s="8" t="s">
        <v>164</v>
      </c>
      <c r="F25" s="8" t="s">
        <v>187</v>
      </c>
      <c r="G25" s="6"/>
      <c r="H25" s="6"/>
    </row>
    <row r="26" spans="1:8">
      <c r="A26" s="6" t="s">
        <v>168</v>
      </c>
      <c r="B26" s="8" t="str">
        <f>RIGHT(B25,LEN(B25)-FIND("seed=",B25)-4)</f>
        <v>42</v>
      </c>
      <c r="C26" s="8" t="str">
        <f t="shared" ref="C26:F26" si="0">RIGHT(C25,LEN(C25)-FIND("seed=",C25)-4)</f>
        <v>7</v>
      </c>
      <c r="D26" s="8" t="str">
        <f t="shared" si="0"/>
        <v>8</v>
      </c>
      <c r="E26" s="8" t="str">
        <f t="shared" si="0"/>
        <v>747</v>
      </c>
      <c r="F26" s="8" t="str">
        <f t="shared" si="0"/>
        <v>16</v>
      </c>
      <c r="G26" s="6"/>
      <c r="H26" s="6"/>
    </row>
    <row r="27" spans="1:8">
      <c r="A27" s="6"/>
      <c r="B27" s="8" t="s">
        <v>153</v>
      </c>
      <c r="C27" s="8" t="s">
        <v>159</v>
      </c>
      <c r="D27" s="8" t="s">
        <v>161</v>
      </c>
      <c r="E27" s="8" t="s">
        <v>165</v>
      </c>
      <c r="F27" s="8" t="s">
        <v>188</v>
      </c>
      <c r="G27" s="6"/>
      <c r="H27" s="6"/>
    </row>
    <row r="28" spans="1:8">
      <c r="A28" s="6"/>
      <c r="B28" s="8" t="s">
        <v>154</v>
      </c>
      <c r="C28" s="8" t="s">
        <v>154</v>
      </c>
      <c r="D28" s="8" t="s">
        <v>154</v>
      </c>
      <c r="E28" s="8" t="s">
        <v>154</v>
      </c>
      <c r="F28" s="8" t="s">
        <v>154</v>
      </c>
      <c r="G28" s="6"/>
      <c r="H28" s="6"/>
    </row>
    <row r="29" spans="1:8">
      <c r="A29" s="6"/>
      <c r="B29" s="8" t="s">
        <v>155</v>
      </c>
      <c r="C29" s="8" t="s">
        <v>147</v>
      </c>
      <c r="D29" s="8" t="s">
        <v>155</v>
      </c>
      <c r="E29" s="8" t="s">
        <v>155</v>
      </c>
      <c r="F29" s="8" t="s">
        <v>155</v>
      </c>
      <c r="G29" s="6"/>
      <c r="H29" s="6"/>
    </row>
    <row r="30" spans="1:8" s="3" customFormat="1">
      <c r="A30" s="7"/>
      <c r="B30" s="9" t="s">
        <v>148</v>
      </c>
      <c r="C30" s="9" t="s">
        <v>148</v>
      </c>
      <c r="D30" s="9" t="s">
        <v>148</v>
      </c>
      <c r="E30" s="9" t="s">
        <v>148</v>
      </c>
      <c r="F30" s="8" t="s">
        <v>148</v>
      </c>
      <c r="G30" s="7"/>
      <c r="H30" s="7"/>
    </row>
    <row r="31" spans="1:8" s="3" customFormat="1">
      <c r="A31" s="7"/>
      <c r="B31" s="9" t="s">
        <v>156</v>
      </c>
      <c r="C31" s="9" t="s">
        <v>149</v>
      </c>
      <c r="D31" s="9" t="s">
        <v>162</v>
      </c>
      <c r="E31" s="9" t="s">
        <v>166</v>
      </c>
      <c r="F31" s="8" t="s">
        <v>189</v>
      </c>
      <c r="G31" s="7"/>
      <c r="H31" s="7"/>
    </row>
    <row r="32" spans="1:8">
      <c r="A32" s="6"/>
      <c r="B32" s="8" t="s">
        <v>150</v>
      </c>
      <c r="C32" s="8" t="s">
        <v>150</v>
      </c>
      <c r="D32" s="8" t="s">
        <v>150</v>
      </c>
      <c r="E32" s="8" t="s">
        <v>150</v>
      </c>
      <c r="F32" s="8" t="s">
        <v>150</v>
      </c>
      <c r="G32" s="6"/>
      <c r="H32" s="6"/>
    </row>
    <row r="33" spans="1:8">
      <c r="A33" s="6"/>
      <c r="B33" s="8" t="s">
        <v>157</v>
      </c>
      <c r="C33" s="8" t="s">
        <v>151</v>
      </c>
      <c r="D33" s="8" t="s">
        <v>163</v>
      </c>
      <c r="E33" s="8" t="s">
        <v>167</v>
      </c>
      <c r="F33" s="8" t="s">
        <v>190</v>
      </c>
      <c r="G33" s="6"/>
      <c r="H33" s="6"/>
    </row>
    <row r="34" spans="1:8">
      <c r="A34" s="12" t="s">
        <v>185</v>
      </c>
      <c r="B34" s="6"/>
      <c r="C34" s="6"/>
      <c r="D34" s="6"/>
      <c r="E34" s="6"/>
      <c r="F34" s="6"/>
      <c r="G34" s="5" t="s">
        <v>143</v>
      </c>
      <c r="H34" s="5" t="s">
        <v>144</v>
      </c>
    </row>
    <row r="35" spans="1:8">
      <c r="A35" s="6" t="s">
        <v>143</v>
      </c>
      <c r="B35" s="10">
        <f>_xlfn.NUMBERVALUE(MID(B31,LEN(B31)-56,18))</f>
        <v>0.91197790818087598</v>
      </c>
      <c r="C35" s="10">
        <f t="shared" ref="C35:E35" si="1">_xlfn.NUMBERVALUE(MID(C31,LEN(C31)-56,18))</f>
        <v>0.91059716948567404</v>
      </c>
      <c r="D35" s="10">
        <f t="shared" si="1"/>
        <v>0.91456679323437995</v>
      </c>
      <c r="E35" s="10">
        <f t="shared" si="1"/>
        <v>0.90852606144287196</v>
      </c>
      <c r="F35" s="10">
        <f t="shared" ref="F35" si="2">_xlfn.NUMBERVALUE(MID(F31,LEN(F31)-56,18))</f>
        <v>0.90835346910597103</v>
      </c>
      <c r="G35" s="11">
        <f>AVERAGE(B35:E35)</f>
        <v>0.91141698308595054</v>
      </c>
      <c r="H35" s="4">
        <f>_xlfn.STDEV.S(B35:E35)</f>
        <v>2.5341312264682545E-3</v>
      </c>
    </row>
    <row r="36" spans="1:8">
      <c r="A36" s="6" t="s">
        <v>145</v>
      </c>
      <c r="B36" s="10">
        <f>_xlfn.NUMBERVALUE(MID(B31,LEN(B31)-19,18))</f>
        <v>0.71183800623052895</v>
      </c>
      <c r="C36" s="10">
        <f t="shared" ref="C36:E36" si="3">_xlfn.NUMBERVALUE(MID(C31,LEN(C31)-19,18))</f>
        <v>0.78816199376947005</v>
      </c>
      <c r="D36" s="10">
        <f t="shared" si="3"/>
        <v>0.66822429906542002</v>
      </c>
      <c r="E36" s="10">
        <f t="shared" si="3"/>
        <v>0.741433021806853</v>
      </c>
      <c r="F36" s="10">
        <f t="shared" ref="F36" si="4">_xlfn.NUMBERVALUE(MID(F31,LEN(F31)-19,18))</f>
        <v>0.73831775700934499</v>
      </c>
      <c r="G36" s="11">
        <f>AVERAGE(B36:E36)</f>
        <v>0.72741433021806801</v>
      </c>
      <c r="H36" s="4">
        <f>_xlfn.STDEV.S(B36:E36)</f>
        <v>5.04410018326098E-2</v>
      </c>
    </row>
    <row r="37" spans="1:8">
      <c r="A37" s="12" t="s">
        <v>186</v>
      </c>
      <c r="B37" s="10"/>
      <c r="C37" s="10"/>
      <c r="D37" s="10"/>
      <c r="E37" s="10"/>
      <c r="F37" s="10"/>
      <c r="G37" s="11"/>
      <c r="H37" s="4"/>
    </row>
    <row r="38" spans="1:8">
      <c r="A38" s="6" t="s">
        <v>143</v>
      </c>
      <c r="B38" s="10">
        <f>_xlfn.NUMBERVALUE(MID(B33,LEN(B33)-56,18))</f>
        <v>0.90575479566305195</v>
      </c>
      <c r="C38" s="10">
        <f t="shared" ref="C38:E38" si="5">_xlfn.NUMBERVALUE(MID(C33,LEN(C33)-56,18))</f>
        <v>0.90825688073394495</v>
      </c>
      <c r="D38" s="10">
        <f t="shared" si="5"/>
        <v>0.90825688073394495</v>
      </c>
      <c r="E38" s="10">
        <f t="shared" si="5"/>
        <v>0.89658048373644705</v>
      </c>
      <c r="F38" s="10">
        <f t="shared" ref="F38" si="6">_xlfn.NUMBERVALUE(MID(F33,LEN(F33)-56,18))</f>
        <v>0.89574645537948205</v>
      </c>
      <c r="G38" s="11">
        <f>AVERAGE(B38:E38)</f>
        <v>0.90471226021684725</v>
      </c>
      <c r="H38" s="4">
        <f>_xlfn.STDEV.S(B38:E38)</f>
        <v>5.5480128005212506E-3</v>
      </c>
    </row>
    <row r="39" spans="1:8">
      <c r="A39" s="6" t="s">
        <v>145</v>
      </c>
      <c r="B39" s="10">
        <f>_xlfn.NUMBERVALUE(MID(B33,LEN(B33)-19,18))</f>
        <v>0.721804511278195</v>
      </c>
      <c r="C39" s="10">
        <f t="shared" ref="C39:E39" si="7">_xlfn.NUMBERVALUE(MID(C33,LEN(C33)-19,18))</f>
        <v>0.80451127819548796</v>
      </c>
      <c r="D39" s="10">
        <f t="shared" si="7"/>
        <v>0.66165413533834505</v>
      </c>
      <c r="E39" s="10">
        <f t="shared" si="7"/>
        <v>0.69924812030075101</v>
      </c>
      <c r="F39" s="10">
        <f>_xlfn.NUMBERVALUE(MID(F33,LEN(F33)-18,17))</f>
        <v>0.70676691729323005</v>
      </c>
      <c r="G39" s="11">
        <f>AVERAGE(B39:E39)</f>
        <v>0.72180451127819478</v>
      </c>
      <c r="H39" s="4">
        <f>_xlfn.STDEV.S(B39:E39)</f>
        <v>6.0462847527893861E-2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6D9F-A821-4BF3-BE4D-B65BBE98B4B6}">
  <dimension ref="A1:J48"/>
  <sheetViews>
    <sheetView topLeftCell="A7" workbookViewId="0">
      <selection activeCell="C4" sqref="C4"/>
    </sheetView>
  </sheetViews>
  <sheetFormatPr defaultRowHeight="15"/>
  <cols>
    <col min="1" max="7" width="45.7109375" customWidth="1"/>
    <col min="9" max="9" width="11.28515625" bestFit="1" customWidth="1"/>
  </cols>
  <sheetData>
    <row r="1" spans="1:9">
      <c r="A1" t="s">
        <v>0</v>
      </c>
    </row>
    <row r="2" spans="1:9">
      <c r="A2" t="s">
        <v>1</v>
      </c>
    </row>
    <row r="4" spans="1:9">
      <c r="A4" s="1" t="s">
        <v>125</v>
      </c>
      <c r="B4" s="1" t="s">
        <v>110</v>
      </c>
      <c r="C4" s="1" t="s">
        <v>2</v>
      </c>
      <c r="D4" s="1" t="s">
        <v>40</v>
      </c>
      <c r="E4" s="1" t="s">
        <v>59</v>
      </c>
      <c r="F4" s="1" t="s">
        <v>79</v>
      </c>
      <c r="G4" s="1" t="s">
        <v>94</v>
      </c>
      <c r="H4" s="1"/>
      <c r="I4" s="1"/>
    </row>
    <row r="5" spans="1:9">
      <c r="A5" s="1" t="s">
        <v>3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/>
      <c r="I5" s="1"/>
    </row>
    <row r="6" spans="1:9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/>
      <c r="I6" s="1"/>
    </row>
    <row r="7" spans="1:9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/>
      <c r="I7" s="1"/>
    </row>
    <row r="8" spans="1:9">
      <c r="A8" s="1" t="s">
        <v>6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/>
      <c r="I8" s="1"/>
    </row>
    <row r="9" spans="1:9">
      <c r="A9" s="1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/>
      <c r="I9" s="1"/>
    </row>
    <row r="10" spans="1:9">
      <c r="A10" s="1" t="s">
        <v>8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/>
      <c r="I10" s="1"/>
    </row>
    <row r="11" spans="1:9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/>
      <c r="I11" s="1"/>
    </row>
    <row r="12" spans="1:9">
      <c r="A12" s="1" t="s">
        <v>10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1"/>
      <c r="I12" s="1"/>
    </row>
    <row r="13" spans="1:9">
      <c r="A13" s="1" t="s">
        <v>11</v>
      </c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/>
      <c r="I13" s="1"/>
    </row>
    <row r="14" spans="1:9">
      <c r="A14" s="1" t="s">
        <v>12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/>
      <c r="I14" s="1"/>
    </row>
    <row r="15" spans="1:9">
      <c r="A15" s="1" t="s">
        <v>13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/>
      <c r="I15" s="1"/>
    </row>
    <row r="16" spans="1:9">
      <c r="A16" s="1" t="s">
        <v>14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/>
      <c r="I16" s="1"/>
    </row>
    <row r="17" spans="1:9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/>
      <c r="I17" s="1"/>
    </row>
    <row r="18" spans="1:9">
      <c r="A18" s="1" t="s">
        <v>16</v>
      </c>
      <c r="B18" s="1" t="s">
        <v>16</v>
      </c>
      <c r="C18" s="1" t="s">
        <v>16</v>
      </c>
      <c r="D18" s="1" t="s">
        <v>16</v>
      </c>
      <c r="E18" s="1" t="s">
        <v>16</v>
      </c>
      <c r="F18" s="1" t="s">
        <v>16</v>
      </c>
      <c r="G18" s="1" t="s">
        <v>16</v>
      </c>
      <c r="H18" s="1"/>
      <c r="I18" s="1"/>
    </row>
    <row r="19" spans="1:9">
      <c r="A19" s="1" t="s">
        <v>17</v>
      </c>
      <c r="B19" s="1" t="s">
        <v>17</v>
      </c>
      <c r="C19" s="1" t="s">
        <v>17</v>
      </c>
      <c r="D19" s="1" t="s">
        <v>17</v>
      </c>
      <c r="E19" s="1" t="s">
        <v>17</v>
      </c>
      <c r="F19" s="1" t="s">
        <v>17</v>
      </c>
      <c r="G19" s="1" t="s">
        <v>17</v>
      </c>
      <c r="H19" s="1"/>
      <c r="I19" s="1"/>
    </row>
    <row r="20" spans="1:9">
      <c r="A20" s="1" t="s">
        <v>18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/>
      <c r="I20" s="1"/>
    </row>
    <row r="21" spans="1:9">
      <c r="A21" s="1" t="s">
        <v>19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19</v>
      </c>
      <c r="H21" s="1"/>
      <c r="I21" s="1"/>
    </row>
    <row r="22" spans="1:9">
      <c r="A22" s="1" t="s">
        <v>20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20</v>
      </c>
      <c r="G22" s="1" t="s">
        <v>20</v>
      </c>
      <c r="H22" s="1"/>
      <c r="I22" s="1"/>
    </row>
    <row r="23" spans="1:9" s="3" customFormat="1">
      <c r="A23" s="2" t="s">
        <v>126</v>
      </c>
      <c r="B23" s="2" t="s">
        <v>111</v>
      </c>
      <c r="C23" s="2" t="s">
        <v>21</v>
      </c>
      <c r="D23" s="2" t="s">
        <v>21</v>
      </c>
      <c r="E23" s="2" t="s">
        <v>60</v>
      </c>
      <c r="F23" s="2" t="s">
        <v>80</v>
      </c>
      <c r="G23" s="2" t="s">
        <v>95</v>
      </c>
      <c r="H23" s="2"/>
      <c r="I23" s="2"/>
    </row>
    <row r="24" spans="1:9">
      <c r="A24" s="1" t="s">
        <v>127</v>
      </c>
      <c r="B24" s="1" t="s">
        <v>112</v>
      </c>
      <c r="C24" s="1" t="s">
        <v>22</v>
      </c>
      <c r="D24" s="1" t="s">
        <v>41</v>
      </c>
      <c r="E24" s="1" t="s">
        <v>61</v>
      </c>
      <c r="F24" s="1" t="s">
        <v>81</v>
      </c>
      <c r="G24" s="1" t="s">
        <v>96</v>
      </c>
      <c r="H24" s="1"/>
      <c r="I24" s="1"/>
    </row>
    <row r="25" spans="1:9">
      <c r="A25" s="1" t="s">
        <v>128</v>
      </c>
      <c r="B25" s="1" t="s">
        <v>113</v>
      </c>
      <c r="C25" s="1" t="s">
        <v>23</v>
      </c>
      <c r="D25" s="1" t="s">
        <v>42</v>
      </c>
      <c r="E25" s="1" t="s">
        <v>62</v>
      </c>
      <c r="F25" s="1" t="s">
        <v>82</v>
      </c>
      <c r="G25" s="1" t="s">
        <v>97</v>
      </c>
      <c r="H25" s="1"/>
      <c r="I25" s="1"/>
    </row>
    <row r="26" spans="1:9">
      <c r="A26" s="1" t="s">
        <v>129</v>
      </c>
      <c r="B26" s="1" t="s">
        <v>114</v>
      </c>
      <c r="C26" s="1" t="s">
        <v>24</v>
      </c>
      <c r="D26" s="1" t="s">
        <v>43</v>
      </c>
      <c r="E26" s="1" t="s">
        <v>63</v>
      </c>
      <c r="F26" s="1" t="s">
        <v>43</v>
      </c>
      <c r="G26" s="1" t="s">
        <v>98</v>
      </c>
      <c r="H26" s="1"/>
      <c r="I26" s="1"/>
    </row>
    <row r="27" spans="1:9">
      <c r="A27" s="1" t="s">
        <v>130</v>
      </c>
      <c r="B27" s="1" t="s">
        <v>115</v>
      </c>
      <c r="C27" s="1" t="s">
        <v>25</v>
      </c>
      <c r="D27" s="1" t="s">
        <v>44</v>
      </c>
      <c r="E27" s="1" t="s">
        <v>64</v>
      </c>
      <c r="F27" s="1" t="s">
        <v>83</v>
      </c>
      <c r="G27" s="1" t="s">
        <v>44</v>
      </c>
      <c r="H27" s="1"/>
      <c r="I27" s="1"/>
    </row>
    <row r="28" spans="1:9">
      <c r="A28" s="1" t="s">
        <v>131</v>
      </c>
      <c r="B28" s="1" t="s">
        <v>116</v>
      </c>
      <c r="C28" s="1" t="s">
        <v>26</v>
      </c>
      <c r="D28" s="1" t="s">
        <v>45</v>
      </c>
      <c r="E28" s="1" t="s">
        <v>65</v>
      </c>
      <c r="F28" s="1" t="s">
        <v>84</v>
      </c>
      <c r="G28" s="1" t="s">
        <v>99</v>
      </c>
      <c r="H28" s="1"/>
      <c r="I28" s="1"/>
    </row>
    <row r="29" spans="1:9">
      <c r="A29" s="1" t="s">
        <v>132</v>
      </c>
      <c r="B29" s="1" t="s">
        <v>117</v>
      </c>
      <c r="C29" s="1" t="s">
        <v>27</v>
      </c>
      <c r="D29" s="1" t="s">
        <v>46</v>
      </c>
      <c r="E29" s="1" t="s">
        <v>66</v>
      </c>
      <c r="F29" s="1" t="s">
        <v>85</v>
      </c>
      <c r="G29" s="1" t="s">
        <v>100</v>
      </c>
      <c r="H29" s="1"/>
      <c r="I29" s="1"/>
    </row>
    <row r="30" spans="1:9">
      <c r="A30" s="1" t="s">
        <v>28</v>
      </c>
      <c r="B30" s="1" t="s">
        <v>28</v>
      </c>
      <c r="C30" s="1" t="s">
        <v>28</v>
      </c>
      <c r="D30" s="1" t="s">
        <v>47</v>
      </c>
      <c r="E30" s="1" t="s">
        <v>67</v>
      </c>
      <c r="F30" s="1" t="s">
        <v>47</v>
      </c>
      <c r="G30" s="1" t="s">
        <v>28</v>
      </c>
      <c r="H30" s="1"/>
      <c r="I30" s="1"/>
    </row>
    <row r="31" spans="1:9" s="3" customFormat="1">
      <c r="A31" s="2" t="s">
        <v>48</v>
      </c>
      <c r="B31" s="2" t="s">
        <v>68</v>
      </c>
      <c r="C31" s="2" t="s">
        <v>29</v>
      </c>
      <c r="D31" s="2" t="s">
        <v>48</v>
      </c>
      <c r="E31" s="2" t="s">
        <v>68</v>
      </c>
      <c r="F31" s="2" t="s">
        <v>86</v>
      </c>
      <c r="G31" s="2" t="s">
        <v>101</v>
      </c>
      <c r="H31" s="2"/>
      <c r="I31" s="2"/>
    </row>
    <row r="32" spans="1:9">
      <c r="A32" s="1" t="s">
        <v>133</v>
      </c>
      <c r="B32" s="1" t="s">
        <v>118</v>
      </c>
      <c r="C32" s="1" t="s">
        <v>30</v>
      </c>
      <c r="D32" s="1" t="s">
        <v>49</v>
      </c>
      <c r="E32" s="1" t="s">
        <v>69</v>
      </c>
      <c r="F32" s="1" t="s">
        <v>87</v>
      </c>
      <c r="G32" s="1" t="s">
        <v>102</v>
      </c>
      <c r="H32" s="1"/>
      <c r="I32" s="1"/>
    </row>
    <row r="33" spans="1:10">
      <c r="A33" s="1" t="s">
        <v>134</v>
      </c>
      <c r="B33" s="1" t="s">
        <v>119</v>
      </c>
      <c r="C33" s="1" t="s">
        <v>31</v>
      </c>
      <c r="D33" s="1" t="s">
        <v>50</v>
      </c>
      <c r="E33" s="1" t="s">
        <v>70</v>
      </c>
      <c r="F33" s="1" t="s">
        <v>88</v>
      </c>
      <c r="G33" s="1" t="s">
        <v>103</v>
      </c>
      <c r="H33" s="1"/>
      <c r="I33" s="1"/>
    </row>
    <row r="34" spans="1:10">
      <c r="A34" s="1" t="s">
        <v>135</v>
      </c>
      <c r="B34" s="1" t="s">
        <v>104</v>
      </c>
      <c r="C34" s="1" t="s">
        <v>32</v>
      </c>
      <c r="D34" s="1" t="s">
        <v>51</v>
      </c>
      <c r="E34" s="1" t="s">
        <v>71</v>
      </c>
      <c r="F34" s="1" t="s">
        <v>89</v>
      </c>
      <c r="G34" s="1" t="s">
        <v>104</v>
      </c>
      <c r="H34" s="1"/>
      <c r="I34" s="1"/>
    </row>
    <row r="35" spans="1:10">
      <c r="A35" s="1" t="s">
        <v>136</v>
      </c>
      <c r="B35" s="1" t="s">
        <v>120</v>
      </c>
      <c r="C35" s="1" t="s">
        <v>33</v>
      </c>
      <c r="D35" s="1" t="s">
        <v>52</v>
      </c>
      <c r="E35" s="1" t="s">
        <v>72</v>
      </c>
      <c r="F35" s="1" t="s">
        <v>90</v>
      </c>
      <c r="G35" s="1" t="s">
        <v>105</v>
      </c>
      <c r="H35" s="1"/>
      <c r="I35" s="1"/>
    </row>
    <row r="36" spans="1:10">
      <c r="A36" s="1" t="s">
        <v>137</v>
      </c>
      <c r="B36" s="1" t="s">
        <v>73</v>
      </c>
      <c r="C36" s="1" t="s">
        <v>34</v>
      </c>
      <c r="D36" s="1" t="s">
        <v>53</v>
      </c>
      <c r="E36" s="1" t="s">
        <v>73</v>
      </c>
      <c r="F36" s="1" t="s">
        <v>91</v>
      </c>
      <c r="G36" s="1" t="s">
        <v>73</v>
      </c>
      <c r="H36" s="1"/>
      <c r="I36" s="1"/>
    </row>
    <row r="37" spans="1:10">
      <c r="A37" s="1" t="s">
        <v>138</v>
      </c>
      <c r="B37" s="1" t="s">
        <v>121</v>
      </c>
      <c r="C37" s="1" t="s">
        <v>35</v>
      </c>
      <c r="D37" s="1" t="s">
        <v>54</v>
      </c>
      <c r="E37" s="1" t="s">
        <v>74</v>
      </c>
      <c r="F37" s="1" t="s">
        <v>92</v>
      </c>
      <c r="G37" s="1" t="s">
        <v>106</v>
      </c>
      <c r="H37" s="1"/>
      <c r="I37" s="1"/>
    </row>
    <row r="38" spans="1:10">
      <c r="A38" s="1" t="s">
        <v>139</v>
      </c>
      <c r="B38" s="1" t="s">
        <v>122</v>
      </c>
      <c r="C38" s="1" t="s">
        <v>36</v>
      </c>
      <c r="D38" s="1" t="s">
        <v>55</v>
      </c>
      <c r="E38" s="1" t="s">
        <v>75</v>
      </c>
      <c r="F38" s="1" t="s">
        <v>36</v>
      </c>
      <c r="G38" s="1" t="s">
        <v>107</v>
      </c>
      <c r="H38" s="1"/>
      <c r="I38" s="1"/>
    </row>
    <row r="39" spans="1:10">
      <c r="A39" s="1" t="s">
        <v>140</v>
      </c>
      <c r="B39" s="1" t="s">
        <v>123</v>
      </c>
      <c r="C39" s="1" t="s">
        <v>37</v>
      </c>
      <c r="D39" s="1" t="s">
        <v>56</v>
      </c>
      <c r="E39" s="1" t="s">
        <v>76</v>
      </c>
      <c r="F39" s="1" t="s">
        <v>93</v>
      </c>
      <c r="G39" s="1" t="s">
        <v>57</v>
      </c>
      <c r="H39" s="1"/>
      <c r="I39" s="1"/>
    </row>
    <row r="40" spans="1:10">
      <c r="A40" s="1" t="s">
        <v>57</v>
      </c>
      <c r="B40" s="1" t="s">
        <v>77</v>
      </c>
      <c r="C40" s="1" t="s">
        <v>38</v>
      </c>
      <c r="D40" s="1" t="s">
        <v>57</v>
      </c>
      <c r="E40" s="1" t="s">
        <v>77</v>
      </c>
      <c r="F40" s="1" t="s">
        <v>77</v>
      </c>
      <c r="G40" s="1" t="s">
        <v>108</v>
      </c>
      <c r="H40" s="1"/>
      <c r="I40" s="1"/>
    </row>
    <row r="41" spans="1:10">
      <c r="A41" s="1" t="s">
        <v>58</v>
      </c>
      <c r="B41" s="1" t="s">
        <v>124</v>
      </c>
      <c r="C41" s="1" t="s">
        <v>39</v>
      </c>
      <c r="D41" s="1" t="s">
        <v>58</v>
      </c>
      <c r="E41" s="1" t="s">
        <v>78</v>
      </c>
      <c r="F41" s="1" t="s">
        <v>58</v>
      </c>
      <c r="G41" s="1" t="s">
        <v>109</v>
      </c>
      <c r="H41" s="1"/>
      <c r="I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</row>
    <row r="43" spans="1:10">
      <c r="A43" s="1" t="s">
        <v>141</v>
      </c>
      <c r="B43" s="1" t="s">
        <v>141</v>
      </c>
      <c r="C43" s="1" t="s">
        <v>141</v>
      </c>
      <c r="D43" s="1" t="s">
        <v>141</v>
      </c>
      <c r="E43" s="1" t="s">
        <v>141</v>
      </c>
      <c r="F43" s="1" t="s">
        <v>141</v>
      </c>
      <c r="G43" s="1" t="s">
        <v>141</v>
      </c>
      <c r="H43" s="5" t="s">
        <v>143</v>
      </c>
      <c r="I43" s="5" t="s">
        <v>144</v>
      </c>
    </row>
    <row r="44" spans="1:10">
      <c r="A44" s="1">
        <f>_xlfn.NUMBERVALUE(LEFT(RIGHT(A28,19),18))</f>
        <v>0.94563341387642297</v>
      </c>
      <c r="B44" s="1">
        <f t="shared" ref="B44:G44" si="0">_xlfn.NUMBERVALUE(LEFT(RIGHT(B28,19),18))</f>
        <v>0.93148084225060401</v>
      </c>
      <c r="C44" s="1">
        <f t="shared" si="0"/>
        <v>0.94097342078011703</v>
      </c>
      <c r="D44" s="1">
        <f t="shared" si="0"/>
        <v>0.943562305833621</v>
      </c>
      <c r="E44" s="1">
        <f t="shared" si="0"/>
        <v>0.93924749741111402</v>
      </c>
      <c r="F44" s="1">
        <f t="shared" si="0"/>
        <v>0.94045564376941604</v>
      </c>
      <c r="G44" s="1">
        <f t="shared" si="0"/>
        <v>0.93838453572661296</v>
      </c>
      <c r="H44" s="4">
        <f>AVERAGE(A44:G44)</f>
        <v>0.93996252280684389</v>
      </c>
      <c r="I44" s="4">
        <f>_xlfn.STDEV.S(A44:G44)</f>
        <v>4.4967161343772502E-3</v>
      </c>
      <c r="J44" t="s">
        <v>143</v>
      </c>
    </row>
    <row r="45" spans="1:10">
      <c r="A45" s="1">
        <f>_xlfn.NUMBERVALUE(LEFT(RIGHT(A29,19),18))</f>
        <v>0.91277258566978103</v>
      </c>
      <c r="B45" s="1">
        <f t="shared" ref="B45:G45" si="1">_xlfn.NUMBERVALUE(LEFT(RIGHT(B29,19),18))</f>
        <v>0.88780487804878006</v>
      </c>
      <c r="C45" s="1">
        <f t="shared" si="1"/>
        <v>0.90731707317073096</v>
      </c>
      <c r="D45" s="1">
        <f t="shared" si="1"/>
        <v>0.91130820399112999</v>
      </c>
      <c r="E45" s="1">
        <f t="shared" si="1"/>
        <v>0.909534368070953</v>
      </c>
      <c r="F45" s="1">
        <f t="shared" si="1"/>
        <v>0.90243902439024304</v>
      </c>
      <c r="G45" s="1">
        <f t="shared" si="1"/>
        <v>0.90022172949002199</v>
      </c>
      <c r="H45" s="4">
        <f t="shared" ref="H45:H48" si="2">AVERAGE(A45:G45)</f>
        <v>0.90448540897594853</v>
      </c>
      <c r="I45" s="4">
        <f t="shared" ref="I45:I48" si="3">_xlfn.STDEV.S(A45:G45)</f>
        <v>8.6539480785031934E-3</v>
      </c>
      <c r="J45" t="s">
        <v>145</v>
      </c>
    </row>
    <row r="46" spans="1:10">
      <c r="A46" s="1" t="s">
        <v>142</v>
      </c>
      <c r="B46" s="1" t="s">
        <v>142</v>
      </c>
      <c r="C46" s="1" t="s">
        <v>142</v>
      </c>
      <c r="D46" s="1" t="s">
        <v>142</v>
      </c>
      <c r="E46" s="1" t="s">
        <v>142</v>
      </c>
      <c r="F46" s="1" t="s">
        <v>142</v>
      </c>
      <c r="G46" s="1" t="s">
        <v>142</v>
      </c>
      <c r="H46" s="4"/>
      <c r="I46" s="4"/>
    </row>
    <row r="47" spans="1:10">
      <c r="A47" s="1">
        <f>_xlfn.NUMBERVALUE(LEFT(RIGHT(A36,19),18))</f>
        <v>0.91422160856057899</v>
      </c>
      <c r="B47" s="1">
        <f t="shared" ref="B47:G47" si="4">_xlfn.NUMBERVALUE(LEFT(RIGHT(B36,19),18))</f>
        <v>0.93717638936831205</v>
      </c>
      <c r="C47" s="1">
        <f t="shared" si="4"/>
        <v>0.93993786675871505</v>
      </c>
      <c r="D47" s="1">
        <f t="shared" si="4"/>
        <v>0.91473938557127998</v>
      </c>
      <c r="E47" s="1">
        <f t="shared" si="4"/>
        <v>0.93717638936831205</v>
      </c>
      <c r="F47" s="1">
        <f t="shared" si="4"/>
        <v>0.93372454263030702</v>
      </c>
      <c r="G47" s="1">
        <f t="shared" si="4"/>
        <v>0.93717638936831205</v>
      </c>
      <c r="H47" s="4">
        <f t="shared" si="2"/>
        <v>0.93059322451797377</v>
      </c>
      <c r="I47" s="4">
        <f t="shared" si="3"/>
        <v>1.1154339129328318E-2</v>
      </c>
      <c r="J47" t="s">
        <v>146</v>
      </c>
    </row>
    <row r="48" spans="1:10">
      <c r="A48" s="1">
        <f>_xlfn.NUMBERVALUE(LEFT(RIGHT(A37,19),18))</f>
        <v>0.88248337028824797</v>
      </c>
      <c r="B48" s="1">
        <f t="shared" ref="B48:G48" si="5">_xlfn.NUMBERVALUE(LEFT(RIGHT(B37,19),18))</f>
        <v>0.91751662971175096</v>
      </c>
      <c r="C48" s="1">
        <f t="shared" si="5"/>
        <v>0.93215077605321495</v>
      </c>
      <c r="D48" s="1">
        <f t="shared" si="5"/>
        <v>0.88514412416851396</v>
      </c>
      <c r="E48" s="1">
        <f t="shared" si="5"/>
        <v>0.920620842572062</v>
      </c>
      <c r="F48" s="1">
        <f t="shared" si="5"/>
        <v>0.91308203991130799</v>
      </c>
      <c r="G48" s="1">
        <f t="shared" si="5"/>
        <v>0.93303769401330305</v>
      </c>
      <c r="H48" s="4">
        <f t="shared" si="2"/>
        <v>0.91200506810262882</v>
      </c>
      <c r="I48" s="4">
        <f t="shared" si="3"/>
        <v>2.0603521550776747E-2</v>
      </c>
      <c r="J48" t="s">
        <v>145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905E-2A03-4723-878F-B49E2B2557DF}">
  <dimension ref="A1:B39"/>
  <sheetViews>
    <sheetView workbookViewId="0">
      <selection activeCell="C24" sqref="C24"/>
    </sheetView>
  </sheetViews>
  <sheetFormatPr defaultRowHeight="15"/>
  <cols>
    <col min="2" max="2" width="29.5703125" customWidth="1"/>
  </cols>
  <sheetData>
    <row r="1" spans="1:1">
      <c r="A1" t="s">
        <v>191</v>
      </c>
    </row>
    <row r="2" spans="1:1">
      <c r="A2">
        <v>202599</v>
      </c>
    </row>
    <row r="3" spans="1:1">
      <c r="A3">
        <v>162770</v>
      </c>
    </row>
    <row r="4" spans="1:1">
      <c r="A4">
        <v>202599</v>
      </c>
    </row>
    <row r="5" spans="1:1">
      <c r="A5">
        <v>19962</v>
      </c>
    </row>
    <row r="6" spans="1:1">
      <c r="A6">
        <v>202599</v>
      </c>
    </row>
    <row r="7" spans="1:1">
      <c r="A7">
        <v>19867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1" spans="1:1">
      <c r="A11" t="s">
        <v>195</v>
      </c>
    </row>
    <row r="12" spans="1:1">
      <c r="A12" t="s">
        <v>196</v>
      </c>
    </row>
    <row r="13" spans="1:1">
      <c r="A13" t="s">
        <v>197</v>
      </c>
    </row>
    <row r="14" spans="1:1">
      <c r="A14" t="s">
        <v>198</v>
      </c>
    </row>
    <row r="15" spans="1:1">
      <c r="A15" t="s">
        <v>199</v>
      </c>
    </row>
    <row r="16" spans="1:1">
      <c r="A16" t="s">
        <v>200</v>
      </c>
    </row>
    <row r="17" spans="1:2">
      <c r="A17" t="s">
        <v>201</v>
      </c>
    </row>
    <row r="18" spans="1:2">
      <c r="A18" t="s">
        <v>202</v>
      </c>
    </row>
    <row r="19" spans="1:2">
      <c r="A19" t="s">
        <v>203</v>
      </c>
    </row>
    <row r="20" spans="1:2">
      <c r="A20" t="s">
        <v>204</v>
      </c>
    </row>
    <row r="21" spans="1:2">
      <c r="A21" t="s">
        <v>205</v>
      </c>
    </row>
    <row r="22" spans="1:2">
      <c r="A22" t="s">
        <v>206</v>
      </c>
    </row>
    <row r="25" spans="1:2">
      <c r="B25" s="13" t="s">
        <v>211</v>
      </c>
    </row>
    <row r="26" spans="1:2">
      <c r="A26" s="6" t="s">
        <v>168</v>
      </c>
      <c r="B26" s="8" t="str">
        <f>RIGHT(B25,LEN(B25)-FIND("seed=",B25)-4)</f>
        <v>16</v>
      </c>
    </row>
    <row r="27" spans="1:2">
      <c r="B27" s="1" t="s">
        <v>207</v>
      </c>
    </row>
    <row r="28" spans="1:2">
      <c r="B28" s="1" t="s">
        <v>154</v>
      </c>
    </row>
    <row r="29" spans="1:2">
      <c r="B29" s="1" t="s">
        <v>208</v>
      </c>
    </row>
    <row r="30" spans="1:2">
      <c r="B30" s="1" t="s">
        <v>148</v>
      </c>
    </row>
    <row r="31" spans="1:2">
      <c r="B31" s="1" t="s">
        <v>209</v>
      </c>
    </row>
    <row r="32" spans="1:2">
      <c r="B32" s="1" t="s">
        <v>150</v>
      </c>
    </row>
    <row r="33" spans="1:2">
      <c r="B33" s="1" t="s">
        <v>210</v>
      </c>
    </row>
    <row r="34" spans="1:2">
      <c r="A34" s="12" t="s">
        <v>185</v>
      </c>
      <c r="B34" s="6"/>
    </row>
    <row r="35" spans="1:2">
      <c r="A35" s="6" t="s">
        <v>143</v>
      </c>
      <c r="B35" s="10">
        <f>_xlfn.NUMBERVALUE(MID(B31,LEN(B31)-56,17))</f>
        <v>0.95301072036870005</v>
      </c>
    </row>
    <row r="36" spans="1:2">
      <c r="A36" s="6" t="s">
        <v>145</v>
      </c>
      <c r="B36" s="10">
        <f>_xlfn.NUMBERVALUE(MID(B31,LEN(B31)-19,19))</f>
        <v>0.42777777777777698</v>
      </c>
    </row>
    <row r="37" spans="1:2">
      <c r="A37" s="12" t="s">
        <v>186</v>
      </c>
      <c r="B37" s="10"/>
    </row>
    <row r="38" spans="1:2">
      <c r="A38" s="6" t="s">
        <v>143</v>
      </c>
      <c r="B38" s="10">
        <f>_xlfn.NUMBERVALUE(MID(B33,LEN(B33)-56,17))</f>
        <v>0.95057129913927596</v>
      </c>
    </row>
    <row r="39" spans="1:2">
      <c r="A39" s="6" t="s">
        <v>145</v>
      </c>
      <c r="B39" s="10">
        <f>_xlfn.NUMBERVALUE(MID(B33,LEN(B33)-19,18))</f>
        <v>0.37362637362637302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72D0-1770-4DD8-B34D-D7EE2E46359A}">
  <dimension ref="A1:L51"/>
  <sheetViews>
    <sheetView tabSelected="1" topLeftCell="D1" workbookViewId="0">
      <selection activeCell="G47" sqref="G47:H51"/>
    </sheetView>
  </sheetViews>
  <sheetFormatPr defaultRowHeight="15"/>
  <cols>
    <col min="1" max="6" width="45.7109375" customWidth="1"/>
    <col min="7" max="8" width="8.5703125" bestFit="1" customWidth="1"/>
    <col min="9" max="10" width="45.7109375" customWidth="1"/>
    <col min="12" max="12" width="11.28515625" bestFit="1" customWidth="1"/>
  </cols>
  <sheetData>
    <row r="1" spans="1:12">
      <c r="A1" s="14" t="s">
        <v>212</v>
      </c>
    </row>
    <row r="2" spans="1:12">
      <c r="A2" t="s">
        <v>213</v>
      </c>
    </row>
    <row r="4" spans="1:12">
      <c r="A4" s="1"/>
      <c r="B4" s="1" t="s">
        <v>214</v>
      </c>
      <c r="C4" s="1" t="s">
        <v>253</v>
      </c>
      <c r="D4" s="1" t="s">
        <v>273</v>
      </c>
      <c r="E4" s="1" t="s">
        <v>289</v>
      </c>
      <c r="F4" s="1" t="s">
        <v>309</v>
      </c>
      <c r="G4" s="1"/>
      <c r="H4" s="1"/>
      <c r="I4" s="1"/>
      <c r="J4" s="1"/>
      <c r="K4" s="1"/>
      <c r="L4" s="1"/>
    </row>
    <row r="5" spans="1:12">
      <c r="A5" s="1"/>
      <c r="B5" s="1" t="s">
        <v>215</v>
      </c>
      <c r="C5" s="1" t="s">
        <v>215</v>
      </c>
      <c r="D5" s="1" t="s">
        <v>215</v>
      </c>
      <c r="E5" s="1" t="s">
        <v>215</v>
      </c>
      <c r="F5" s="1" t="s">
        <v>215</v>
      </c>
      <c r="G5" s="1"/>
      <c r="H5" s="1"/>
      <c r="I5" s="1"/>
      <c r="J5" s="1"/>
      <c r="K5" s="1"/>
      <c r="L5" s="1"/>
    </row>
    <row r="6" spans="1:12">
      <c r="A6" s="1"/>
      <c r="B6" s="1" t="s">
        <v>216</v>
      </c>
      <c r="C6" s="1" t="s">
        <v>216</v>
      </c>
      <c r="D6" s="1" t="s">
        <v>216</v>
      </c>
      <c r="E6" s="1" t="s">
        <v>216</v>
      </c>
      <c r="F6" s="1" t="s">
        <v>216</v>
      </c>
      <c r="G6" s="1"/>
      <c r="H6" s="1"/>
      <c r="I6" s="1"/>
      <c r="J6" s="1"/>
      <c r="K6" s="1"/>
      <c r="L6" s="1"/>
    </row>
    <row r="7" spans="1:12">
      <c r="A7" s="1"/>
      <c r="B7" s="1" t="s">
        <v>217</v>
      </c>
      <c r="C7" s="1" t="s">
        <v>217</v>
      </c>
      <c r="D7" s="1" t="s">
        <v>217</v>
      </c>
      <c r="E7" s="1" t="s">
        <v>217</v>
      </c>
      <c r="F7" s="1" t="s">
        <v>217</v>
      </c>
      <c r="G7" s="1"/>
      <c r="H7" s="1"/>
      <c r="I7" s="1"/>
      <c r="J7" s="1"/>
      <c r="K7" s="1"/>
      <c r="L7" s="1"/>
    </row>
    <row r="8" spans="1:12">
      <c r="A8" s="1"/>
      <c r="B8" s="1" t="s">
        <v>218</v>
      </c>
      <c r="C8" s="1" t="s">
        <v>218</v>
      </c>
      <c r="D8" s="1" t="s">
        <v>218</v>
      </c>
      <c r="E8" s="1" t="s">
        <v>218</v>
      </c>
      <c r="F8" s="1" t="s">
        <v>218</v>
      </c>
      <c r="G8" s="1"/>
      <c r="H8" s="1"/>
      <c r="I8" s="1"/>
      <c r="J8" s="1"/>
      <c r="K8" s="1"/>
      <c r="L8" s="1"/>
    </row>
    <row r="9" spans="1:12">
      <c r="A9" s="1"/>
      <c r="B9" s="1" t="s">
        <v>219</v>
      </c>
      <c r="C9" s="1" t="s">
        <v>219</v>
      </c>
      <c r="D9" s="1" t="s">
        <v>219</v>
      </c>
      <c r="E9" s="1" t="s">
        <v>219</v>
      </c>
      <c r="F9" s="1" t="s">
        <v>219</v>
      </c>
      <c r="G9" s="1"/>
      <c r="H9" s="1"/>
      <c r="I9" s="1"/>
      <c r="J9" s="1"/>
      <c r="K9" s="1"/>
      <c r="L9" s="1"/>
    </row>
    <row r="10" spans="1:12">
      <c r="A10" s="1"/>
      <c r="B10" s="1" t="s">
        <v>220</v>
      </c>
      <c r="C10" s="1" t="s">
        <v>220</v>
      </c>
      <c r="D10" s="1" t="s">
        <v>220</v>
      </c>
      <c r="E10" s="1" t="s">
        <v>220</v>
      </c>
      <c r="F10" s="1" t="s">
        <v>220</v>
      </c>
      <c r="G10" s="1"/>
      <c r="H10" s="1"/>
      <c r="I10" s="1"/>
      <c r="J10" s="1"/>
      <c r="K10" s="1"/>
      <c r="L10" s="1"/>
    </row>
    <row r="11" spans="1:12">
      <c r="A11" s="1"/>
      <c r="B11" s="1" t="s">
        <v>221</v>
      </c>
      <c r="C11" s="1" t="s">
        <v>221</v>
      </c>
      <c r="D11" s="1" t="s">
        <v>221</v>
      </c>
      <c r="E11" s="1" t="s">
        <v>221</v>
      </c>
      <c r="F11" s="1" t="s">
        <v>221</v>
      </c>
      <c r="G11" s="1"/>
      <c r="H11" s="1"/>
      <c r="I11" s="1"/>
      <c r="J11" s="1"/>
      <c r="K11" s="1"/>
      <c r="L11" s="1"/>
    </row>
    <row r="12" spans="1:12">
      <c r="A12" s="1"/>
      <c r="B12" s="1" t="s">
        <v>222</v>
      </c>
      <c r="C12" s="1" t="s">
        <v>222</v>
      </c>
      <c r="D12" s="1" t="s">
        <v>222</v>
      </c>
      <c r="E12" s="1" t="s">
        <v>222</v>
      </c>
      <c r="F12" s="1" t="s">
        <v>222</v>
      </c>
      <c r="G12" s="1"/>
      <c r="H12" s="1"/>
      <c r="I12" s="1"/>
      <c r="J12" s="1"/>
      <c r="K12" s="1"/>
      <c r="L12" s="1"/>
    </row>
    <row r="13" spans="1:12">
      <c r="A13" s="1"/>
      <c r="B13" s="1" t="s">
        <v>223</v>
      </c>
      <c r="C13" s="1" t="s">
        <v>223</v>
      </c>
      <c r="D13" s="1" t="s">
        <v>223</v>
      </c>
      <c r="E13" s="1" t="s">
        <v>223</v>
      </c>
      <c r="F13" s="1" t="s">
        <v>223</v>
      </c>
      <c r="G13" s="1"/>
      <c r="H13" s="1"/>
      <c r="I13" s="1"/>
      <c r="J13" s="1"/>
      <c r="K13" s="1"/>
      <c r="L13" s="1"/>
    </row>
    <row r="14" spans="1:12">
      <c r="A14" s="1"/>
      <c r="B14" s="1" t="s">
        <v>224</v>
      </c>
      <c r="C14" s="1" t="s">
        <v>224</v>
      </c>
      <c r="D14" s="1" t="s">
        <v>224</v>
      </c>
      <c r="E14" s="1" t="s">
        <v>224</v>
      </c>
      <c r="F14" s="1" t="s">
        <v>224</v>
      </c>
      <c r="G14" s="1"/>
      <c r="H14" s="1"/>
      <c r="I14" s="1"/>
      <c r="J14" s="1"/>
      <c r="K14" s="1"/>
      <c r="L14" s="1"/>
    </row>
    <row r="15" spans="1:12">
      <c r="A15" s="1"/>
      <c r="B15" s="1" t="s">
        <v>225</v>
      </c>
      <c r="C15" s="1" t="s">
        <v>225</v>
      </c>
      <c r="D15" s="1" t="s">
        <v>225</v>
      </c>
      <c r="E15" s="1" t="s">
        <v>225</v>
      </c>
      <c r="F15" s="1" t="s">
        <v>225</v>
      </c>
      <c r="G15" s="1"/>
      <c r="H15" s="1"/>
      <c r="I15" s="1"/>
      <c r="J15" s="1"/>
      <c r="K15" s="1"/>
      <c r="L15" s="1"/>
    </row>
    <row r="16" spans="1:12">
      <c r="A16" s="1"/>
      <c r="B16" s="1" t="s">
        <v>226</v>
      </c>
      <c r="C16" s="1" t="s">
        <v>226</v>
      </c>
      <c r="D16" s="1" t="s">
        <v>226</v>
      </c>
      <c r="E16" s="1" t="s">
        <v>226</v>
      </c>
      <c r="F16" s="1" t="s">
        <v>226</v>
      </c>
      <c r="G16" s="1"/>
      <c r="H16" s="1"/>
      <c r="I16" s="1"/>
      <c r="J16" s="1"/>
      <c r="K16" s="1"/>
      <c r="L16" s="1"/>
    </row>
    <row r="17" spans="1:12">
      <c r="A17" s="1"/>
      <c r="B17" s="1" t="s">
        <v>227</v>
      </c>
      <c r="C17" s="1" t="s">
        <v>227</v>
      </c>
      <c r="D17" s="1" t="s">
        <v>227</v>
      </c>
      <c r="E17" s="1" t="s">
        <v>227</v>
      </c>
      <c r="F17" s="1" t="s">
        <v>227</v>
      </c>
      <c r="G17" s="1"/>
      <c r="H17" s="1"/>
      <c r="I17" s="1"/>
      <c r="J17" s="1"/>
      <c r="K17" s="1"/>
      <c r="L17" s="1"/>
    </row>
    <row r="18" spans="1:12">
      <c r="A18" s="1"/>
      <c r="B18" s="1" t="s">
        <v>228</v>
      </c>
      <c r="C18" s="1" t="s">
        <v>228</v>
      </c>
      <c r="D18" s="1" t="s">
        <v>228</v>
      </c>
      <c r="E18" s="1" t="s">
        <v>228</v>
      </c>
      <c r="F18" s="1" t="s">
        <v>228</v>
      </c>
      <c r="G18" s="1"/>
      <c r="H18" s="1"/>
      <c r="I18" s="1"/>
      <c r="J18" s="1"/>
      <c r="K18" s="1"/>
      <c r="L18" s="1"/>
    </row>
    <row r="19" spans="1:12">
      <c r="A19" s="1"/>
      <c r="B19" s="1" t="s">
        <v>229</v>
      </c>
      <c r="C19" s="1" t="s">
        <v>229</v>
      </c>
      <c r="D19" s="1" t="s">
        <v>229</v>
      </c>
      <c r="E19" s="1" t="s">
        <v>229</v>
      </c>
      <c r="F19" s="1" t="s">
        <v>229</v>
      </c>
      <c r="G19" s="1"/>
      <c r="H19" s="1"/>
      <c r="I19" s="1"/>
      <c r="J19" s="1"/>
      <c r="K19" s="1"/>
      <c r="L19" s="1"/>
    </row>
    <row r="20" spans="1:12">
      <c r="A20" s="1"/>
      <c r="B20" s="1" t="s">
        <v>230</v>
      </c>
      <c r="C20" s="1" t="s">
        <v>230</v>
      </c>
      <c r="D20" s="1" t="s">
        <v>230</v>
      </c>
      <c r="E20" s="1" t="s">
        <v>230</v>
      </c>
      <c r="F20" s="1" t="s">
        <v>230</v>
      </c>
      <c r="G20" s="1"/>
      <c r="H20" s="1"/>
      <c r="I20" s="1"/>
      <c r="J20" s="1"/>
      <c r="K20" s="1"/>
      <c r="L20" s="1"/>
    </row>
    <row r="21" spans="1:12">
      <c r="A21" s="1"/>
      <c r="B21" s="1" t="s">
        <v>231</v>
      </c>
      <c r="C21" s="1" t="s">
        <v>231</v>
      </c>
      <c r="D21" s="1" t="s">
        <v>231</v>
      </c>
      <c r="E21" s="1" t="s">
        <v>231</v>
      </c>
      <c r="F21" s="1" t="s">
        <v>231</v>
      </c>
      <c r="G21" s="1"/>
      <c r="H21" s="1"/>
      <c r="I21" s="1"/>
      <c r="J21" s="1"/>
      <c r="K21" s="1"/>
      <c r="L21" s="1"/>
    </row>
    <row r="22" spans="1:12">
      <c r="A22" s="1"/>
      <c r="B22" s="1" t="s">
        <v>232</v>
      </c>
      <c r="C22" s="1" t="s">
        <v>232</v>
      </c>
      <c r="D22" s="1" t="s">
        <v>232</v>
      </c>
      <c r="E22" s="1" t="s">
        <v>232</v>
      </c>
      <c r="F22" s="1" t="s">
        <v>232</v>
      </c>
      <c r="G22" s="1"/>
      <c r="H22" s="1"/>
      <c r="I22" s="1"/>
      <c r="J22" s="1"/>
      <c r="K22" s="1"/>
      <c r="L22" s="1"/>
    </row>
    <row r="23" spans="1:12" s="3" customFormat="1">
      <c r="A23" s="2"/>
      <c r="B23" s="2" t="s">
        <v>233</v>
      </c>
      <c r="C23" s="2" t="s">
        <v>254</v>
      </c>
      <c r="D23" s="2" t="s">
        <v>274</v>
      </c>
      <c r="E23" s="2" t="s">
        <v>290</v>
      </c>
      <c r="F23" s="2" t="s">
        <v>310</v>
      </c>
      <c r="G23" s="2"/>
      <c r="H23" s="2"/>
      <c r="I23" s="2"/>
      <c r="J23" s="2"/>
      <c r="K23" s="2"/>
      <c r="L23" s="2"/>
    </row>
    <row r="24" spans="1:12">
      <c r="A24" s="1"/>
      <c r="B24" s="1" t="s">
        <v>234</v>
      </c>
      <c r="C24" s="1" t="s">
        <v>255</v>
      </c>
      <c r="D24" s="1" t="s">
        <v>275</v>
      </c>
      <c r="E24" s="1" t="s">
        <v>291</v>
      </c>
      <c r="F24" s="1" t="s">
        <v>311</v>
      </c>
      <c r="G24" s="1"/>
      <c r="H24" s="1"/>
      <c r="I24" s="1"/>
      <c r="J24" s="1"/>
      <c r="K24" s="1"/>
      <c r="L24" s="1"/>
    </row>
    <row r="25" spans="1:12">
      <c r="A25" s="1"/>
      <c r="B25" s="1" t="s">
        <v>235</v>
      </c>
      <c r="C25" s="1" t="s">
        <v>256</v>
      </c>
      <c r="D25" s="1" t="s">
        <v>276</v>
      </c>
      <c r="E25" s="1" t="s">
        <v>292</v>
      </c>
      <c r="F25" s="1" t="s">
        <v>312</v>
      </c>
      <c r="G25" s="1"/>
      <c r="H25" s="1"/>
      <c r="I25" s="1"/>
      <c r="J25" s="1"/>
      <c r="K25" s="1"/>
      <c r="L25" s="1"/>
    </row>
    <row r="26" spans="1:12">
      <c r="A26" s="1"/>
      <c r="B26" s="1" t="s">
        <v>236</v>
      </c>
      <c r="C26" s="1" t="s">
        <v>257</v>
      </c>
      <c r="D26" s="1" t="s">
        <v>277</v>
      </c>
      <c r="E26" s="1" t="s">
        <v>293</v>
      </c>
      <c r="F26" s="1" t="s">
        <v>313</v>
      </c>
      <c r="G26" s="1"/>
      <c r="H26" s="1"/>
      <c r="I26" s="1"/>
      <c r="J26" s="1"/>
      <c r="K26" s="1"/>
      <c r="L26" s="1"/>
    </row>
    <row r="27" spans="1:12">
      <c r="A27" s="1"/>
      <c r="B27" s="1" t="s">
        <v>237</v>
      </c>
      <c r="C27" s="1" t="s">
        <v>258</v>
      </c>
      <c r="D27" s="1" t="s">
        <v>278</v>
      </c>
      <c r="E27" s="1" t="s">
        <v>294</v>
      </c>
      <c r="F27" s="1" t="s">
        <v>294</v>
      </c>
      <c r="G27" s="1"/>
      <c r="H27" s="1"/>
      <c r="I27" s="1"/>
      <c r="J27" s="1"/>
      <c r="K27" s="1"/>
      <c r="L27" s="1"/>
    </row>
    <row r="28" spans="1:12">
      <c r="A28" s="1"/>
      <c r="B28" s="1" t="s">
        <v>238</v>
      </c>
      <c r="C28" s="1" t="s">
        <v>259</v>
      </c>
      <c r="D28" s="1" t="s">
        <v>279</v>
      </c>
      <c r="E28" s="1" t="s">
        <v>295</v>
      </c>
      <c r="F28" s="1" t="s">
        <v>314</v>
      </c>
      <c r="G28" s="1"/>
      <c r="H28" s="1"/>
      <c r="I28" s="1"/>
      <c r="J28" s="1"/>
      <c r="K28" s="1"/>
      <c r="L28" s="1"/>
    </row>
    <row r="29" spans="1:12">
      <c r="A29" s="1"/>
      <c r="B29" s="1" t="s">
        <v>239</v>
      </c>
      <c r="C29" s="1" t="s">
        <v>260</v>
      </c>
      <c r="D29" s="1" t="s">
        <v>280</v>
      </c>
      <c r="E29" s="1" t="s">
        <v>296</v>
      </c>
      <c r="F29" s="1" t="s">
        <v>296</v>
      </c>
      <c r="G29" s="1"/>
      <c r="H29" s="1"/>
      <c r="I29" s="1"/>
      <c r="J29" s="1"/>
      <c r="K29" s="1"/>
      <c r="L29" s="1"/>
    </row>
    <row r="30" spans="1:12">
      <c r="A30" s="1"/>
      <c r="B30" s="1" t="s">
        <v>240</v>
      </c>
      <c r="C30" s="1" t="s">
        <v>261</v>
      </c>
      <c r="D30" s="1" t="s">
        <v>281</v>
      </c>
      <c r="E30" s="1" t="s">
        <v>297</v>
      </c>
      <c r="F30" s="1" t="s">
        <v>315</v>
      </c>
      <c r="G30" s="1"/>
      <c r="H30" s="1"/>
      <c r="I30" s="1"/>
      <c r="J30" s="1"/>
      <c r="K30" s="1"/>
      <c r="L30" s="1"/>
    </row>
    <row r="31" spans="1:12" s="1" customFormat="1">
      <c r="B31" s="1" t="s">
        <v>241</v>
      </c>
      <c r="C31" s="1" t="s">
        <v>262</v>
      </c>
      <c r="D31" s="1" t="s">
        <v>282</v>
      </c>
      <c r="E31" s="1" t="s">
        <v>298</v>
      </c>
      <c r="F31" s="1" t="s">
        <v>316</v>
      </c>
    </row>
    <row r="32" spans="1:12">
      <c r="A32" s="1"/>
      <c r="B32" s="1" t="s">
        <v>242</v>
      </c>
      <c r="C32" s="1" t="s">
        <v>242</v>
      </c>
      <c r="D32" s="1" t="s">
        <v>242</v>
      </c>
      <c r="E32" s="1" t="s">
        <v>242</v>
      </c>
      <c r="F32" s="1" t="s">
        <v>242</v>
      </c>
      <c r="G32" s="1"/>
      <c r="H32" s="1"/>
      <c r="I32" s="1"/>
      <c r="J32" s="1"/>
      <c r="K32" s="1"/>
      <c r="L32" s="1"/>
    </row>
    <row r="33" spans="1:12">
      <c r="A33" s="1"/>
      <c r="B33" s="1" t="s">
        <v>243</v>
      </c>
      <c r="C33" s="1" t="s">
        <v>243</v>
      </c>
      <c r="D33" s="1" t="s">
        <v>243</v>
      </c>
      <c r="E33" s="1" t="s">
        <v>243</v>
      </c>
      <c r="F33" s="1" t="s">
        <v>243</v>
      </c>
      <c r="G33" s="1"/>
      <c r="H33" s="1"/>
      <c r="I33" s="1"/>
      <c r="J33" s="1"/>
      <c r="K33" s="1"/>
      <c r="L33" s="1"/>
    </row>
    <row r="34" spans="1:12" s="3" customFormat="1">
      <c r="A34" s="2"/>
      <c r="B34" s="2" t="s">
        <v>101</v>
      </c>
      <c r="C34" s="2" t="s">
        <v>29</v>
      </c>
      <c r="D34" s="2" t="s">
        <v>101</v>
      </c>
      <c r="E34" s="2" t="s">
        <v>299</v>
      </c>
      <c r="F34" s="2" t="s">
        <v>101</v>
      </c>
      <c r="G34" s="2"/>
      <c r="H34" s="2"/>
      <c r="I34" s="2"/>
      <c r="J34" s="2"/>
      <c r="K34" s="2"/>
      <c r="L34" s="2"/>
    </row>
    <row r="35" spans="1:12">
      <c r="A35" s="1"/>
      <c r="B35" s="1" t="s">
        <v>244</v>
      </c>
      <c r="C35" s="1" t="s">
        <v>263</v>
      </c>
      <c r="D35" s="1" t="s">
        <v>283</v>
      </c>
      <c r="E35" s="1" t="s">
        <v>300</v>
      </c>
      <c r="F35" s="1" t="s">
        <v>317</v>
      </c>
      <c r="G35" s="1"/>
      <c r="H35" s="1"/>
      <c r="I35" s="1"/>
      <c r="J35" s="1"/>
      <c r="K35" s="1"/>
      <c r="L35" s="1"/>
    </row>
    <row r="36" spans="1:12">
      <c r="A36" s="1"/>
      <c r="B36" s="1" t="s">
        <v>245</v>
      </c>
      <c r="C36" s="1" t="s">
        <v>264</v>
      </c>
      <c r="D36" s="1" t="s">
        <v>284</v>
      </c>
      <c r="E36" s="1" t="s">
        <v>301</v>
      </c>
      <c r="F36" s="1" t="s">
        <v>318</v>
      </c>
      <c r="G36" s="1"/>
      <c r="H36" s="1"/>
      <c r="I36" s="1"/>
      <c r="J36" s="1"/>
      <c r="K36" s="1"/>
      <c r="L36" s="1"/>
    </row>
    <row r="37" spans="1:12">
      <c r="A37" s="1"/>
      <c r="B37" s="1" t="s">
        <v>246</v>
      </c>
      <c r="C37" s="1" t="s">
        <v>265</v>
      </c>
      <c r="D37" s="1" t="s">
        <v>265</v>
      </c>
      <c r="E37" s="1" t="s">
        <v>302</v>
      </c>
      <c r="F37" s="1" t="s">
        <v>319</v>
      </c>
      <c r="G37" s="1"/>
      <c r="H37" s="1"/>
      <c r="I37" s="1"/>
      <c r="J37" s="1"/>
      <c r="K37" s="1"/>
      <c r="L37" s="1"/>
    </row>
    <row r="38" spans="1:12">
      <c r="A38" s="1"/>
      <c r="B38" s="1" t="s">
        <v>247</v>
      </c>
      <c r="C38" s="1" t="s">
        <v>266</v>
      </c>
      <c r="D38" s="1" t="s">
        <v>285</v>
      </c>
      <c r="E38" s="1" t="s">
        <v>303</v>
      </c>
      <c r="F38" s="1" t="s">
        <v>247</v>
      </c>
      <c r="G38" s="1"/>
      <c r="H38" s="1"/>
      <c r="I38" s="1"/>
      <c r="J38" s="1"/>
      <c r="K38" s="1"/>
      <c r="L38" s="1"/>
    </row>
    <row r="39" spans="1:12">
      <c r="A39" s="1"/>
      <c r="B39" s="1" t="s">
        <v>248</v>
      </c>
      <c r="C39" s="1" t="s">
        <v>267</v>
      </c>
      <c r="D39" s="1" t="s">
        <v>286</v>
      </c>
      <c r="E39" s="1" t="s">
        <v>304</v>
      </c>
      <c r="F39" s="1" t="s">
        <v>320</v>
      </c>
      <c r="G39" s="1"/>
      <c r="H39" s="1"/>
      <c r="I39" s="1"/>
      <c r="J39" s="1"/>
      <c r="K39" s="1"/>
      <c r="L39" s="1"/>
    </row>
    <row r="40" spans="1:12">
      <c r="A40" s="1"/>
      <c r="B40" s="1" t="s">
        <v>249</v>
      </c>
      <c r="C40" s="1" t="s">
        <v>268</v>
      </c>
      <c r="D40" s="1" t="s">
        <v>287</v>
      </c>
      <c r="E40" s="1" t="s">
        <v>305</v>
      </c>
      <c r="F40" s="1" t="s">
        <v>249</v>
      </c>
      <c r="G40" s="1"/>
      <c r="H40" s="1"/>
      <c r="I40" s="1"/>
      <c r="J40" s="1"/>
      <c r="K40" s="1"/>
      <c r="L40" s="1"/>
    </row>
    <row r="41" spans="1:12">
      <c r="A41" s="1"/>
      <c r="B41" s="1" t="s">
        <v>250</v>
      </c>
      <c r="C41" s="1" t="s">
        <v>269</v>
      </c>
      <c r="D41" s="1" t="s">
        <v>250</v>
      </c>
      <c r="E41" s="1" t="s">
        <v>306</v>
      </c>
      <c r="F41" s="1" t="s">
        <v>306</v>
      </c>
      <c r="G41" s="1"/>
      <c r="H41" s="1"/>
      <c r="I41" s="1"/>
      <c r="J41" s="1"/>
      <c r="K41" s="1"/>
      <c r="L41" s="1"/>
    </row>
    <row r="42" spans="1:12">
      <c r="A42" s="1"/>
      <c r="B42" s="1" t="s">
        <v>251</v>
      </c>
      <c r="C42" s="1" t="s">
        <v>270</v>
      </c>
      <c r="D42" s="1" t="s">
        <v>288</v>
      </c>
      <c r="E42" s="1" t="s">
        <v>307</v>
      </c>
      <c r="F42" s="1" t="s">
        <v>251</v>
      </c>
      <c r="G42" s="1"/>
      <c r="H42" s="1"/>
      <c r="I42" s="1"/>
      <c r="J42" s="1"/>
      <c r="K42" s="1"/>
      <c r="L42" s="1"/>
    </row>
    <row r="43" spans="1:12">
      <c r="A43" s="1"/>
      <c r="B43" s="1" t="s">
        <v>252</v>
      </c>
      <c r="C43" s="1" t="s">
        <v>271</v>
      </c>
      <c r="D43" s="1" t="s">
        <v>288</v>
      </c>
      <c r="E43" s="1" t="s">
        <v>308</v>
      </c>
      <c r="F43" s="1" t="s">
        <v>321</v>
      </c>
      <c r="G43" s="1"/>
      <c r="H43" s="1"/>
      <c r="I43" s="1"/>
      <c r="J43" s="1"/>
    </row>
    <row r="44" spans="1:12">
      <c r="A44" s="1"/>
      <c r="B44" s="1" t="s">
        <v>109</v>
      </c>
      <c r="C44" s="1" t="s">
        <v>272</v>
      </c>
      <c r="D44" s="1" t="s">
        <v>109</v>
      </c>
      <c r="E44" s="1" t="s">
        <v>109</v>
      </c>
      <c r="F44" s="1" t="s">
        <v>109</v>
      </c>
      <c r="G44" s="1"/>
      <c r="H44" s="1"/>
      <c r="I44" s="1"/>
      <c r="J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2">
      <c r="A46" s="1"/>
      <c r="B46" s="1" t="s">
        <v>141</v>
      </c>
      <c r="C46" s="1" t="s">
        <v>141</v>
      </c>
      <c r="D46" s="1" t="s">
        <v>141</v>
      </c>
      <c r="E46" s="1" t="s">
        <v>141</v>
      </c>
      <c r="F46" s="1" t="s">
        <v>141</v>
      </c>
      <c r="G46" s="5" t="s">
        <v>143</v>
      </c>
      <c r="H46" s="5" t="s">
        <v>144</v>
      </c>
      <c r="J46" s="1"/>
    </row>
    <row r="47" spans="1:12">
      <c r="A47" s="1"/>
      <c r="B47" s="15">
        <f>_xlfn.NUMBERVALUE(LEFT(RIGHT(B28,19),18))</f>
        <v>0.90511972748221603</v>
      </c>
      <c r="C47" s="15">
        <f>_xlfn.NUMBERVALUE(LEFT(RIGHT(C28,19),18))</f>
        <v>0.91203286243863302</v>
      </c>
      <c r="D47" s="15">
        <f>_xlfn.NUMBERVALUE(LEFT(RIGHT(D28,19),18))</f>
        <v>0.90041078048291701</v>
      </c>
      <c r="E47" s="15">
        <f t="shared" ref="E47:F47" si="0">_xlfn.NUMBERVALUE(LEFT(RIGHT(E28,19),18))</f>
        <v>0.90747420098186504</v>
      </c>
      <c r="F47" s="15">
        <f t="shared" si="0"/>
        <v>0.907574391343552</v>
      </c>
      <c r="G47" s="16">
        <f t="shared" ref="G47:G48" si="1">AVERAGE(B47:F47)</f>
        <v>0.90652239254583655</v>
      </c>
      <c r="H47" s="16">
        <f>_xlfn.STDEV.S(B47:F47)</f>
        <v>4.2337096764253727E-3</v>
      </c>
      <c r="I47" t="s">
        <v>143</v>
      </c>
      <c r="J47" s="1"/>
    </row>
    <row r="48" spans="1:12">
      <c r="A48" s="1"/>
      <c r="B48" s="15">
        <f>_xlfn.NUMBERVALUE(LEFT(RIGHT(B29,19),18))</f>
        <v>0.80555555555555503</v>
      </c>
      <c r="C48" s="15">
        <f>_xlfn.NUMBERVALUE(LEFT(RIGHT(C29,19),18))</f>
        <v>0.77777777777777701</v>
      </c>
      <c r="D48" s="15">
        <f>_xlfn.NUMBERVALUE(LEFT(RIGHT(D29,19),18))</f>
        <v>0.81111111111111101</v>
      </c>
      <c r="E48" s="15">
        <f t="shared" ref="E48:F48" si="2">_xlfn.NUMBERVALUE(LEFT(RIGHT(E29,19),18))</f>
        <v>0.78888888888888797</v>
      </c>
      <c r="F48" s="15">
        <f t="shared" si="2"/>
        <v>0.78888888888888797</v>
      </c>
      <c r="G48" s="16">
        <f t="shared" si="1"/>
        <v>0.79444444444444373</v>
      </c>
      <c r="H48" s="16">
        <f t="shared" ref="H48:H51" si="3">_xlfn.STDEV.S(B48:F48)</f>
        <v>1.3608276348795714E-2</v>
      </c>
      <c r="I48" t="s">
        <v>145</v>
      </c>
      <c r="J48" s="1"/>
    </row>
    <row r="49" spans="2:9">
      <c r="B49" s="15" t="s">
        <v>142</v>
      </c>
      <c r="C49" s="15" t="s">
        <v>142</v>
      </c>
      <c r="D49" s="15" t="s">
        <v>142</v>
      </c>
      <c r="E49" s="15" t="s">
        <v>142</v>
      </c>
      <c r="F49" s="15" t="s">
        <v>142</v>
      </c>
      <c r="G49" s="16"/>
      <c r="H49" s="16"/>
    </row>
    <row r="50" spans="2:9">
      <c r="B50" s="15">
        <f>_xlfn.NUMBERVALUE(LEFT(RIGHT(B39,19),18))</f>
        <v>0.91203286243863302</v>
      </c>
      <c r="C50" s="15">
        <f>_xlfn.NUMBERVALUE(LEFT(RIGHT(C39,19),18))</f>
        <v>0.91288448051297399</v>
      </c>
      <c r="D50" s="15">
        <f>_xlfn.NUMBERVALUE(LEFT(RIGHT(D39,19),18))</f>
        <v>0.91083057809838697</v>
      </c>
      <c r="E50" s="15">
        <f t="shared" ref="E50:F50" si="4">_xlfn.NUMBERVALUE(LEFT(RIGHT(E39,19),18))</f>
        <v>0.90987876966235803</v>
      </c>
      <c r="F50" s="15">
        <f t="shared" si="4"/>
        <v>0.91027953110910698</v>
      </c>
      <c r="G50" s="16">
        <f>AVERAGE(B50:F50)</f>
        <v>0.91118124436429182</v>
      </c>
      <c r="H50" s="16">
        <f t="shared" si="3"/>
        <v>1.2508757628677102E-3</v>
      </c>
      <c r="I50" t="s">
        <v>146</v>
      </c>
    </row>
    <row r="51" spans="2:9">
      <c r="B51" s="15">
        <f>_xlfn.NUMBERVALUE(LEFT(RIGHT(B40,19),18))</f>
        <v>0.88333333333333297</v>
      </c>
      <c r="C51" s="15">
        <f>_xlfn.NUMBERVALUE(LEFT(RIGHT(C40,19),18))</f>
        <v>0.86666666666666603</v>
      </c>
      <c r="D51" s="15">
        <f>_xlfn.NUMBERVALUE(LEFT(RIGHT(D40,19),18))</f>
        <v>0.87777777777777699</v>
      </c>
      <c r="E51" s="15">
        <f t="shared" ref="E51:F51" si="5">_xlfn.NUMBERVALUE(LEFT(RIGHT(E40,19),18))</f>
        <v>0.88888888888888795</v>
      </c>
      <c r="F51" s="15">
        <f t="shared" si="5"/>
        <v>0.88333333333333297</v>
      </c>
      <c r="G51" s="16">
        <f>AVERAGE(B51:F51)</f>
        <v>0.87999999999999934</v>
      </c>
      <c r="H51" s="16">
        <f t="shared" si="3"/>
        <v>8.4254171600572636E-3</v>
      </c>
      <c r="I51" t="s">
        <v>145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train_classifier WB</vt:lpstr>
      <vt:lpstr>dfr WB</vt:lpstr>
      <vt:lpstr>train_classifier CelebA</vt:lpstr>
      <vt:lpstr>dfr CelebA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Smith (ds5n23)</dc:creator>
  <cp:lastModifiedBy>Damian Smith (ds5n23)</cp:lastModifiedBy>
  <dcterms:created xsi:type="dcterms:W3CDTF">2024-04-05T08:30:18Z</dcterms:created>
  <dcterms:modified xsi:type="dcterms:W3CDTF">2024-04-06T15:04:47Z</dcterms:modified>
</cp:coreProperties>
</file>