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wnloads(c)\JNTU\"/>
    </mc:Choice>
  </mc:AlternateContent>
  <xr:revisionPtr revIDLastSave="0" documentId="13_ncr:1_{5BCD6635-BD22-4965-8B75-7D11D181CEF4}" xr6:coauthVersionLast="47" xr6:coauthVersionMax="47" xr10:uidLastSave="{00000000-0000-0000-0000-000000000000}"/>
  <bookViews>
    <workbookView xWindow="-108" yWindow="-108" windowWidth="23256" windowHeight="12456" xr2:uid="{99A950BA-D380-4700-9664-1CB0FBD3128A}"/>
  </bookViews>
  <sheets>
    <sheet name="Sheet2" sheetId="6" r:id="rId1"/>
    <sheet name="Data" sheetId="2" r:id="rId2"/>
    <sheet name="Sheet3" sheetId="4" r:id="rId3"/>
    <sheet name="Pivot Tables" sheetId="3" r:id="rId4"/>
    <sheet name="Refre" sheetId="1" r:id="rId5"/>
    <sheet name="Sheet1" sheetId="5" r:id="rId6"/>
  </sheets>
  <definedNames>
    <definedName name="ExternalData_1" localSheetId="1" hidden="1">Data!$A$1:$K$444</definedName>
  </definedNames>
  <calcPr calcId="191029"/>
  <pivotCaches>
    <pivotCache cacheId="3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AABAAA-3681-4742-87BE-F8638ED83DF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<sst xmlns="http://schemas.openxmlformats.org/spreadsheetml/2006/main" count="4225" uniqueCount="757">
  <si>
    <t>Txn ID</t>
  </si>
  <si>
    <t>Email</t>
  </si>
  <si>
    <t>Job Title</t>
  </si>
  <si>
    <t>Product</t>
  </si>
  <si>
    <t>Purchase Mode</t>
  </si>
  <si>
    <t>Date</t>
  </si>
  <si>
    <t>Purchase Amount</t>
  </si>
  <si>
    <t>TX00-01</t>
  </si>
  <si>
    <t>ypanditula@hugedomains.com</t>
  </si>
  <si>
    <t>Office Assistant</t>
  </si>
  <si>
    <t>Drinking Coco</t>
  </si>
  <si>
    <t>Website</t>
  </si>
  <si>
    <t>TX00-02</t>
  </si>
  <si>
    <t>pdelhi@yale.edu</t>
  </si>
  <si>
    <t>Analyst</t>
  </si>
  <si>
    <t>Honey Caramel Truffle</t>
  </si>
  <si>
    <t>App</t>
  </si>
  <si>
    <t>TX00-03</t>
  </si>
  <si>
    <t>pnishita5@google.de</t>
  </si>
  <si>
    <t>Sales</t>
  </si>
  <si>
    <t>Hazelnut Praline Bars</t>
  </si>
  <si>
    <t>TX00-04</t>
  </si>
  <si>
    <t>smalladi@gmpg.org</t>
  </si>
  <si>
    <t>Engineer</t>
  </si>
  <si>
    <t>Spicy Special Slims</t>
  </si>
  <si>
    <t>In store</t>
  </si>
  <si>
    <t>TX00-05</t>
  </si>
  <si>
    <t>sragunathan2@nhs.uk</t>
  </si>
  <si>
    <t>Almond Raspberry Cluster</t>
  </si>
  <si>
    <t>TX00-06</t>
  </si>
  <si>
    <t>vchoudhari6@businessinsider.com</t>
  </si>
  <si>
    <t>Choco Coated Almonds</t>
  </si>
  <si>
    <t>TX00-07</t>
  </si>
  <si>
    <t>pjamakayala@hhs.gov</t>
  </si>
  <si>
    <t>Professor</t>
  </si>
  <si>
    <t>Gingerbread Spiced Choco</t>
  </si>
  <si>
    <t>TX00-08</t>
  </si>
  <si>
    <t>fsushanti.mokate8@cisco.com</t>
  </si>
  <si>
    <t>Mint Chip Choco</t>
  </si>
  <si>
    <t>TX00-09</t>
  </si>
  <si>
    <t>hmuthiah@theatlantic.com</t>
  </si>
  <si>
    <t>Orange Choco</t>
  </si>
  <si>
    <t>TX00-10</t>
  </si>
  <si>
    <t>skatte@flavors.me</t>
  </si>
  <si>
    <t>Espresso Almond Crunch</t>
  </si>
  <si>
    <t>TX00-11</t>
  </si>
  <si>
    <t>ryettugunna@reddit.com</t>
  </si>
  <si>
    <t>Tech Support</t>
  </si>
  <si>
    <t>Organic Choco Syrup</t>
  </si>
  <si>
    <t>TX00-12</t>
  </si>
  <si>
    <t>claul9@multiply.com</t>
  </si>
  <si>
    <t>Praline-filled Bonbons</t>
  </si>
  <si>
    <t>TX00-13</t>
  </si>
  <si>
    <t>ivarada.sumedh@stumbleupon.com</t>
  </si>
  <si>
    <t>Velvet Truffle Bites</t>
  </si>
  <si>
    <t>TX00-14</t>
  </si>
  <si>
    <t>arajabhushan@yandex.ru</t>
  </si>
  <si>
    <t>TX00-15</t>
  </si>
  <si>
    <t>nmotiwala@oracle.com</t>
  </si>
  <si>
    <t>Finance Professional</t>
  </si>
  <si>
    <t>Caramel Stuffed Bars</t>
  </si>
  <si>
    <t>Phone in</t>
  </si>
  <si>
    <t>TX00-16</t>
  </si>
  <si>
    <t>prema@hubpages.com</t>
  </si>
  <si>
    <t>Accountant</t>
  </si>
  <si>
    <t>Lemon Poppyseed Zing</t>
  </si>
  <si>
    <t>TX00-17</t>
  </si>
  <si>
    <t>TX00-18</t>
  </si>
  <si>
    <t>apriyavardhan9@netvibes.com</t>
  </si>
  <si>
    <t>After Nines</t>
  </si>
  <si>
    <t>TX00-19</t>
  </si>
  <si>
    <t>bogale@gov.uk</t>
  </si>
  <si>
    <t>Doctor</t>
  </si>
  <si>
    <t>Baker's Choco Chips</t>
  </si>
  <si>
    <t>TX00-20</t>
  </si>
  <si>
    <t>achandiramani3@theatlantic.com</t>
  </si>
  <si>
    <t>TX00-21</t>
  </si>
  <si>
    <t>mramaswami2@indiatimes.com</t>
  </si>
  <si>
    <t>White Choc</t>
  </si>
  <si>
    <t>TX00-22</t>
  </si>
  <si>
    <t>mgazala.soumitra4@domainmarket.com</t>
  </si>
  <si>
    <t>Sea Salted Toffee Choco</t>
  </si>
  <si>
    <t>TX00-23</t>
  </si>
  <si>
    <t>bpals@theatlantic.com</t>
  </si>
  <si>
    <t>TX00-24</t>
  </si>
  <si>
    <t>85% Dark Bars</t>
  </si>
  <si>
    <t>TX00-25</t>
  </si>
  <si>
    <t>TX00-26</t>
  </si>
  <si>
    <t>lkothari@blogtalkradio.com</t>
  </si>
  <si>
    <t>TX00-27</t>
  </si>
  <si>
    <t>TX00-28</t>
  </si>
  <si>
    <t>Raspberry Choco</t>
  </si>
  <si>
    <t>TX00-29</t>
  </si>
  <si>
    <t>kmukundan7@netlog.com</t>
  </si>
  <si>
    <t>HR</t>
  </si>
  <si>
    <t>Choco Mint Medley</t>
  </si>
  <si>
    <t>TX00-30</t>
  </si>
  <si>
    <t>nbasha.mustafa@prweb.com</t>
  </si>
  <si>
    <t>Fruit &amp; Nut Bars</t>
  </si>
  <si>
    <t>TX00-31</t>
  </si>
  <si>
    <t>dranjana@360.cn</t>
  </si>
  <si>
    <t>Marzipan Delight</t>
  </si>
  <si>
    <t>TX00-32</t>
  </si>
  <si>
    <t>idasgupta1@yolasite.com</t>
  </si>
  <si>
    <t>Milk Bars</t>
  </si>
  <si>
    <t>TX00-33</t>
  </si>
  <si>
    <t>Almond Butter Munch</t>
  </si>
  <si>
    <t>TX00-34</t>
  </si>
  <si>
    <t>jpotanapudi7@usnews.com</t>
  </si>
  <si>
    <t>Dark Cherry Indulgence</t>
  </si>
  <si>
    <t>TX00-35</t>
  </si>
  <si>
    <t>snageshwar@ucla.edu</t>
  </si>
  <si>
    <t>Administrator</t>
  </si>
  <si>
    <t>Peanut Butter Cubes</t>
  </si>
  <si>
    <t>TX00-36</t>
  </si>
  <si>
    <t>Irish Cream Chocolate</t>
  </si>
  <si>
    <t>TX00-37</t>
  </si>
  <si>
    <t>jviraj@nba.com</t>
  </si>
  <si>
    <t>Smooth Silky Salty</t>
  </si>
  <si>
    <t>TX00-38</t>
  </si>
  <si>
    <t>ddamarsingh@cam.ac.uk</t>
  </si>
  <si>
    <t>Almond Choco</t>
  </si>
  <si>
    <t>TX00-39</t>
  </si>
  <si>
    <t>apothireddy@psu.edu</t>
  </si>
  <si>
    <t>TX00-40</t>
  </si>
  <si>
    <t>rkripa1@narod.ru</t>
  </si>
  <si>
    <t>Eclairs</t>
  </si>
  <si>
    <t>TX00-41</t>
  </si>
  <si>
    <t>kpashupathy3@netlog.com</t>
  </si>
  <si>
    <t>TX00-42</t>
  </si>
  <si>
    <t>mvinutha6@samsung.com</t>
  </si>
  <si>
    <t>Salted Caramel Swirls</t>
  </si>
  <si>
    <t>TX00-43</t>
  </si>
  <si>
    <t>squtub.sundaramoorthy@wikispaces.com</t>
  </si>
  <si>
    <t>TX00-44</t>
  </si>
  <si>
    <t>Dark Chocolate Mousse</t>
  </si>
  <si>
    <t>TX00-45</t>
  </si>
  <si>
    <t>TX00-46</t>
  </si>
  <si>
    <t>smuppala@stumbleupon.com</t>
  </si>
  <si>
    <t>TX00-47</t>
  </si>
  <si>
    <t>mkousika4@typepad.com</t>
  </si>
  <si>
    <t>Operator</t>
  </si>
  <si>
    <t>Manuka Honey Choco</t>
  </si>
  <si>
    <t>TX00-48</t>
  </si>
  <si>
    <t>csannidhi.surnilla@nydailynews.com</t>
  </si>
  <si>
    <t>Nutty Bliss Bars</t>
  </si>
  <si>
    <t>TX00-49</t>
  </si>
  <si>
    <t>rmehra@1und1.de</t>
  </si>
  <si>
    <t>Smooth Sliky Salty</t>
  </si>
  <si>
    <t>TX00-50</t>
  </si>
  <si>
    <t>vveeravasarapu4@ibm.com</t>
  </si>
  <si>
    <t>Statistician</t>
  </si>
  <si>
    <t>Espresso Bean Blast</t>
  </si>
  <si>
    <t>TX00-51</t>
  </si>
  <si>
    <t>lvadali@alibaba.com</t>
  </si>
  <si>
    <t>Chili Cinnamon Twist</t>
  </si>
  <si>
    <t>TX00-52</t>
  </si>
  <si>
    <t>schandan@dot.gov</t>
  </si>
  <si>
    <t>TX00-53</t>
  </si>
  <si>
    <t>TX00-54</t>
  </si>
  <si>
    <t>TX00-55</t>
  </si>
  <si>
    <t>graghavanpillai6@g.co</t>
  </si>
  <si>
    <t>TX00-56</t>
  </si>
  <si>
    <t>gvenkata@flavors.me</t>
  </si>
  <si>
    <t>Blueberry Cheesecake Bliss</t>
  </si>
  <si>
    <t>TX00-57</t>
  </si>
  <si>
    <t>kpritish5@jigsy.com</t>
  </si>
  <si>
    <t>TX00-58</t>
  </si>
  <si>
    <t>schalaki@artisteer.com</t>
  </si>
  <si>
    <t>Pistachio Rose Fusion</t>
  </si>
  <si>
    <t>TX00-59</t>
  </si>
  <si>
    <t>snaik.gudiwada3@indiatimes.com</t>
  </si>
  <si>
    <t>TX00-60</t>
  </si>
  <si>
    <t>vkodi4@reference.com</t>
  </si>
  <si>
    <t>VP</t>
  </si>
  <si>
    <t>TX00-61</t>
  </si>
  <si>
    <t>TX00-62</t>
  </si>
  <si>
    <t>kharathi.kateel@home.pl</t>
  </si>
  <si>
    <t>TX00-63</t>
  </si>
  <si>
    <t>gveera9@tuttocitta.it</t>
  </si>
  <si>
    <t>TX00-64</t>
  </si>
  <si>
    <t>uswati@naver.com</t>
  </si>
  <si>
    <t>99% Dark &amp; Pure</t>
  </si>
  <si>
    <t>TX00-65</t>
  </si>
  <si>
    <t>ssanabhi.shrikant3@ted.com</t>
  </si>
  <si>
    <t>TX00-66</t>
  </si>
  <si>
    <t>msreedharan1@tinypic.com</t>
  </si>
  <si>
    <t>TX00-67</t>
  </si>
  <si>
    <t>TX00-68</t>
  </si>
  <si>
    <t>TX00-69</t>
  </si>
  <si>
    <t>TX00-70</t>
  </si>
  <si>
    <t>TX00-71</t>
  </si>
  <si>
    <t>pnilufar4@comsenz.com</t>
  </si>
  <si>
    <t>TX00-72</t>
  </si>
  <si>
    <t>70% Dark Bites</t>
  </si>
  <si>
    <t>TX00-73</t>
  </si>
  <si>
    <t>Coconut Almond Joy</t>
  </si>
  <si>
    <t>TX00-74</t>
  </si>
  <si>
    <t>TX00-75</t>
  </si>
  <si>
    <t>Marshmallow Caramel Crunch</t>
  </si>
  <si>
    <t>TX00-76</t>
  </si>
  <si>
    <t>TX00-77</t>
  </si>
  <si>
    <t>sshashank.sapra@oaic.gov.au</t>
  </si>
  <si>
    <t>TX00-78</t>
  </si>
  <si>
    <t>TX00-79</t>
  </si>
  <si>
    <t>sutpat1@github.com</t>
  </si>
  <si>
    <t>TX00-80</t>
  </si>
  <si>
    <t>animesh@spotify.com</t>
  </si>
  <si>
    <t>TX00-81</t>
  </si>
  <si>
    <t>dappala@elegantthemes.com</t>
  </si>
  <si>
    <t>TX00-82</t>
  </si>
  <si>
    <t>Orange Zest Delight</t>
  </si>
  <si>
    <t>TX00-83</t>
  </si>
  <si>
    <t>TX00-84</t>
  </si>
  <si>
    <t>TX00-85</t>
  </si>
  <si>
    <t>TX00-86</t>
  </si>
  <si>
    <t>snaueshwara@netscape.com</t>
  </si>
  <si>
    <t>TX00-87</t>
  </si>
  <si>
    <t>TX00-88</t>
  </si>
  <si>
    <t>TX00-89</t>
  </si>
  <si>
    <t>dfullara.saurin3@prnewswire.com</t>
  </si>
  <si>
    <t>TX00-90</t>
  </si>
  <si>
    <t>TX00-91</t>
  </si>
  <si>
    <t>TX00-92</t>
  </si>
  <si>
    <t>TX00-93</t>
  </si>
  <si>
    <t>Passionfruit Caramel Bars</t>
  </si>
  <si>
    <t>TX00-94</t>
  </si>
  <si>
    <t>Honeycomb Crunch Choco</t>
  </si>
  <si>
    <t>TX00-95</t>
  </si>
  <si>
    <t>TX00-96</t>
  </si>
  <si>
    <t>TX00-97</t>
  </si>
  <si>
    <t>TX00-98</t>
  </si>
  <si>
    <t>jatasi.yavatkar7@theglobeandmail.com</t>
  </si>
  <si>
    <t>TX00-99</t>
  </si>
  <si>
    <t>TX01-00</t>
  </si>
  <si>
    <t>TX01-01</t>
  </si>
  <si>
    <t>rchikodi6@histats.com</t>
  </si>
  <si>
    <t>Bourbon Vanilla Infusion</t>
  </si>
  <si>
    <t>TX01-02</t>
  </si>
  <si>
    <t>vnandin@zimbio.com</t>
  </si>
  <si>
    <t>TX01-03</t>
  </si>
  <si>
    <t>TX01-04</t>
  </si>
  <si>
    <t>onandanavanam@ustream.tv</t>
  </si>
  <si>
    <t>TX01-05</t>
  </si>
  <si>
    <t>TX01-06</t>
  </si>
  <si>
    <t>TX01-07</t>
  </si>
  <si>
    <t>tvishaal@mozilla.org</t>
  </si>
  <si>
    <t>Pistachio Cardamom Crunch</t>
  </si>
  <si>
    <t>TX01-08</t>
  </si>
  <si>
    <t>spotla1@1688.com</t>
  </si>
  <si>
    <t>TX01-09</t>
  </si>
  <si>
    <t>TX01-10</t>
  </si>
  <si>
    <t>kmoorthy6@cmu.edu</t>
  </si>
  <si>
    <t>TX01-11</t>
  </si>
  <si>
    <t>ksolanki5@who.int</t>
  </si>
  <si>
    <t>TX01-12</t>
  </si>
  <si>
    <t>TX01-13</t>
  </si>
  <si>
    <t>TX01-14</t>
  </si>
  <si>
    <t>TX01-15</t>
  </si>
  <si>
    <t>achakrabarti@elegantthemes.com</t>
  </si>
  <si>
    <t>TX01-16</t>
  </si>
  <si>
    <t>TX01-17</t>
  </si>
  <si>
    <t>Peanut Brittle Bliss</t>
  </si>
  <si>
    <t>TX01-18</t>
  </si>
  <si>
    <t>TX01-19</t>
  </si>
  <si>
    <t>TX01-20</t>
  </si>
  <si>
    <t>TX01-21</t>
  </si>
  <si>
    <t>TX01-22</t>
  </si>
  <si>
    <t>TX01-23</t>
  </si>
  <si>
    <t>TX01-24</t>
  </si>
  <si>
    <t>Maple Walnut Delight</t>
  </si>
  <si>
    <t>TX01-25</t>
  </si>
  <si>
    <t>TX01-26</t>
  </si>
  <si>
    <t>TX01-27</t>
  </si>
  <si>
    <t>TX01-28</t>
  </si>
  <si>
    <t>TX01-29</t>
  </si>
  <si>
    <t>TX01-30</t>
  </si>
  <si>
    <t>rkothapeta@nbcnews.com</t>
  </si>
  <si>
    <t>TX01-31</t>
  </si>
  <si>
    <t>arajarama9@360.cn</t>
  </si>
  <si>
    <t>TX01-32</t>
  </si>
  <si>
    <t>TX01-33</t>
  </si>
  <si>
    <t>TX01-34</t>
  </si>
  <si>
    <t>Coconut Rum Rendezvous</t>
  </si>
  <si>
    <t>TX01-35</t>
  </si>
  <si>
    <t>pmahanthapa9@senate.gov</t>
  </si>
  <si>
    <t>TX01-36</t>
  </si>
  <si>
    <t>TX01-37</t>
  </si>
  <si>
    <t>Raspberry Cheesecake Swirl</t>
  </si>
  <si>
    <t>TX01-38</t>
  </si>
  <si>
    <t>ashyamari.meherhomji@apple.com</t>
  </si>
  <si>
    <t>TX01-39</t>
  </si>
  <si>
    <t>sprobal@webnode.com</t>
  </si>
  <si>
    <t>TX01-40</t>
  </si>
  <si>
    <t>TX01-41</t>
  </si>
  <si>
    <t>TX01-42</t>
  </si>
  <si>
    <t>TX01-43</t>
  </si>
  <si>
    <t>50% Dark Bites</t>
  </si>
  <si>
    <t>TX01-44</t>
  </si>
  <si>
    <t>TX01-45</t>
  </si>
  <si>
    <t>TX01-46</t>
  </si>
  <si>
    <t>Mango Tango Delight</t>
  </si>
  <si>
    <t>TX01-47</t>
  </si>
  <si>
    <t>rkailashnath.richa8@wisc.edu</t>
  </si>
  <si>
    <t>TX01-48</t>
  </si>
  <si>
    <t>TX01-49</t>
  </si>
  <si>
    <t>TX01-50</t>
  </si>
  <si>
    <t>kprashanta.vibha6@samsung.com</t>
  </si>
  <si>
    <t>TX01-51</t>
  </si>
  <si>
    <t>TX01-52</t>
  </si>
  <si>
    <t>TX01-53</t>
  </si>
  <si>
    <t>TX01-54</t>
  </si>
  <si>
    <t>TX01-55</t>
  </si>
  <si>
    <t>TX01-56</t>
  </si>
  <si>
    <t>TX01-57</t>
  </si>
  <si>
    <t>TX01-58</t>
  </si>
  <si>
    <t>TX01-59</t>
  </si>
  <si>
    <t>TX01-60</t>
  </si>
  <si>
    <t>TX01-61</t>
  </si>
  <si>
    <t>TX01-62</t>
  </si>
  <si>
    <t>gveena3@pcworld.com</t>
  </si>
  <si>
    <t>TX01-63</t>
  </si>
  <si>
    <t>TX01-64</t>
  </si>
  <si>
    <t>TX01-65</t>
  </si>
  <si>
    <t>TX01-66</t>
  </si>
  <si>
    <t>Cherry Almond Fudge</t>
  </si>
  <si>
    <t>TX01-67</t>
  </si>
  <si>
    <t>TX01-68</t>
  </si>
  <si>
    <t>TX01-69</t>
  </si>
  <si>
    <t>TX01-70</t>
  </si>
  <si>
    <t>TX01-71</t>
  </si>
  <si>
    <t>TX01-72</t>
  </si>
  <si>
    <t>TX01-73</t>
  </si>
  <si>
    <t>TX01-74</t>
  </si>
  <si>
    <t>TX01-75</t>
  </si>
  <si>
    <t>TX01-76</t>
  </si>
  <si>
    <t>TX01-77</t>
  </si>
  <si>
    <t>TX01-78</t>
  </si>
  <si>
    <t>TX01-79</t>
  </si>
  <si>
    <t>TX01-80</t>
  </si>
  <si>
    <t>dveluvalapalli@adobe.com</t>
  </si>
  <si>
    <t>TX01-81</t>
  </si>
  <si>
    <t>TX01-82</t>
  </si>
  <si>
    <t>TX01-83</t>
  </si>
  <si>
    <t>Butterscotch Dream Choco</t>
  </si>
  <si>
    <t>TX01-84</t>
  </si>
  <si>
    <t>TX01-85</t>
  </si>
  <si>
    <t>TX01-86</t>
  </si>
  <si>
    <t>TX01-87</t>
  </si>
  <si>
    <t>TX01-88</t>
  </si>
  <si>
    <t>TX01-89</t>
  </si>
  <si>
    <t>Lavender Honey Ganache</t>
  </si>
  <si>
    <t>TX01-90</t>
  </si>
  <si>
    <t>TX01-91</t>
  </si>
  <si>
    <t>TX01-92</t>
  </si>
  <si>
    <t>TX01-93</t>
  </si>
  <si>
    <t>TX01-94</t>
  </si>
  <si>
    <t>TX01-95</t>
  </si>
  <si>
    <t>TX01-96</t>
  </si>
  <si>
    <t>TX01-97</t>
  </si>
  <si>
    <t>TX01-98</t>
  </si>
  <si>
    <t>TX01-99</t>
  </si>
  <si>
    <t>TX02-00</t>
  </si>
  <si>
    <t>TX02-01</t>
  </si>
  <si>
    <t>TX02-02</t>
  </si>
  <si>
    <t>TX02-03</t>
  </si>
  <si>
    <t>TX02-04</t>
  </si>
  <si>
    <t>TX02-05</t>
  </si>
  <si>
    <t>TX02-06</t>
  </si>
  <si>
    <t>TX02-07</t>
  </si>
  <si>
    <t>TX02-08</t>
  </si>
  <si>
    <t>TX02-09</t>
  </si>
  <si>
    <t>TX02-10</t>
  </si>
  <si>
    <t>TX02-11</t>
  </si>
  <si>
    <t>TX02-12</t>
  </si>
  <si>
    <t>TX02-13</t>
  </si>
  <si>
    <t>TX02-14</t>
  </si>
  <si>
    <t>TX02-15</t>
  </si>
  <si>
    <t>htendulkar9@php.net</t>
  </si>
  <si>
    <t>TX02-16</t>
  </si>
  <si>
    <t>TX02-17</t>
  </si>
  <si>
    <t>TX02-18</t>
  </si>
  <si>
    <t>TX02-19</t>
  </si>
  <si>
    <t>TX02-20</t>
  </si>
  <si>
    <t>TX02-21</t>
  </si>
  <si>
    <t>TX02-22</t>
  </si>
  <si>
    <t>TX02-23</t>
  </si>
  <si>
    <t>TX02-24</t>
  </si>
  <si>
    <t>Tiramisu Truffle Bites</t>
  </si>
  <si>
    <t>TX02-25</t>
  </si>
  <si>
    <t>TX02-26</t>
  </si>
  <si>
    <t>TX02-27</t>
  </si>
  <si>
    <t>TX02-28</t>
  </si>
  <si>
    <t>TX02-29</t>
  </si>
  <si>
    <t>TX02-30</t>
  </si>
  <si>
    <t>TX02-31</t>
  </si>
  <si>
    <t>TX02-32</t>
  </si>
  <si>
    <t>TX02-33</t>
  </si>
  <si>
    <t>TX02-34</t>
  </si>
  <si>
    <t>TX02-35</t>
  </si>
  <si>
    <t>TX02-36</t>
  </si>
  <si>
    <t>TX02-37</t>
  </si>
  <si>
    <t>Cappuccino Filled Choco</t>
  </si>
  <si>
    <t>TX02-38</t>
  </si>
  <si>
    <t>TX02-39</t>
  </si>
  <si>
    <t>ssapna@slate.com</t>
  </si>
  <si>
    <t>TX02-40</t>
  </si>
  <si>
    <t>plakshmi.payasam2@apache.org</t>
  </si>
  <si>
    <t>TX02-41</t>
  </si>
  <si>
    <t>TX02-42</t>
  </si>
  <si>
    <t>TX02-43</t>
  </si>
  <si>
    <t>TX02-44</t>
  </si>
  <si>
    <t>TX02-45</t>
  </si>
  <si>
    <t>rravuri8@blinklist.com</t>
  </si>
  <si>
    <t>TX02-46</t>
  </si>
  <si>
    <t>TX02-47</t>
  </si>
  <si>
    <t>TX02-48</t>
  </si>
  <si>
    <t>TX02-49</t>
  </si>
  <si>
    <t>TX02-50</t>
  </si>
  <si>
    <t>TX02-51</t>
  </si>
  <si>
    <t>TX02-52</t>
  </si>
  <si>
    <t>TX02-53</t>
  </si>
  <si>
    <t>TX02-54</t>
  </si>
  <si>
    <t>TX02-55</t>
  </si>
  <si>
    <t>TX02-56</t>
  </si>
  <si>
    <t>TX02-57</t>
  </si>
  <si>
    <t>TX02-58</t>
  </si>
  <si>
    <t>TX02-59</t>
  </si>
  <si>
    <t>sjonnalagadda@globo.com</t>
  </si>
  <si>
    <t>TX02-60</t>
  </si>
  <si>
    <t>TX02-61</t>
  </si>
  <si>
    <t>TX02-62</t>
  </si>
  <si>
    <t>TX02-63</t>
  </si>
  <si>
    <t>TX02-64</t>
  </si>
  <si>
    <t>TX02-65</t>
  </si>
  <si>
    <t>TX02-66</t>
  </si>
  <si>
    <t>TX02-67</t>
  </si>
  <si>
    <t>TX02-68</t>
  </si>
  <si>
    <t>TX02-69</t>
  </si>
  <si>
    <t>TX02-70</t>
  </si>
  <si>
    <t>TX02-71</t>
  </si>
  <si>
    <t>TX02-72</t>
  </si>
  <si>
    <t>jjoseph@bluehost.com</t>
  </si>
  <si>
    <t>TX02-73</t>
  </si>
  <si>
    <t>TX02-74</t>
  </si>
  <si>
    <t>TX02-75</t>
  </si>
  <si>
    <t>TX02-76</t>
  </si>
  <si>
    <t>TX02-77</t>
  </si>
  <si>
    <t>TX02-78</t>
  </si>
  <si>
    <t>TX02-79</t>
  </si>
  <si>
    <t>TX02-80</t>
  </si>
  <si>
    <t>TX02-81</t>
  </si>
  <si>
    <t>TX02-82</t>
  </si>
  <si>
    <t>TX02-83</t>
  </si>
  <si>
    <t>TX02-84</t>
  </si>
  <si>
    <t>TX02-85</t>
  </si>
  <si>
    <t>TX02-86</t>
  </si>
  <si>
    <t>TX02-87</t>
  </si>
  <si>
    <t>TX02-88</t>
  </si>
  <si>
    <t>TX02-89</t>
  </si>
  <si>
    <t>TX02-90</t>
  </si>
  <si>
    <t>TX02-91</t>
  </si>
  <si>
    <t>TX02-92</t>
  </si>
  <si>
    <t>dsimhambhatla@amazon.co.jp</t>
  </si>
  <si>
    <t>TX02-93</t>
  </si>
  <si>
    <t>TX02-94</t>
  </si>
  <si>
    <t>TX02-95</t>
  </si>
  <si>
    <t>TX02-96</t>
  </si>
  <si>
    <t>TX02-97</t>
  </si>
  <si>
    <t>kgaekwad@mit.edu</t>
  </si>
  <si>
    <t>TX02-98</t>
  </si>
  <si>
    <t>TX02-99</t>
  </si>
  <si>
    <t>Choco Hazelnut Swirl</t>
  </si>
  <si>
    <t>TX03-00</t>
  </si>
  <si>
    <t>TX03-01</t>
  </si>
  <si>
    <t>TX03-02</t>
  </si>
  <si>
    <t>TX03-03</t>
  </si>
  <si>
    <t>TX03-04</t>
  </si>
  <si>
    <t>TX03-05</t>
  </si>
  <si>
    <t>gsankar.chakrala@spotify.com</t>
  </si>
  <si>
    <t>TX03-06</t>
  </si>
  <si>
    <t>TX03-07</t>
  </si>
  <si>
    <t>TX03-08</t>
  </si>
  <si>
    <t>TX03-09</t>
  </si>
  <si>
    <t>TX03-10</t>
  </si>
  <si>
    <t>TX03-11</t>
  </si>
  <si>
    <t>TX03-12</t>
  </si>
  <si>
    <t>TX03-13</t>
  </si>
  <si>
    <t>TX03-14</t>
  </si>
  <si>
    <t>TX03-15</t>
  </si>
  <si>
    <t>TX03-16</t>
  </si>
  <si>
    <t>TX03-17</t>
  </si>
  <si>
    <t>TX03-18</t>
  </si>
  <si>
    <t>TX03-19</t>
  </si>
  <si>
    <t>TX03-20</t>
  </si>
  <si>
    <t>TX03-21</t>
  </si>
  <si>
    <t>TX03-22</t>
  </si>
  <si>
    <t>TX03-23</t>
  </si>
  <si>
    <t>TX03-24</t>
  </si>
  <si>
    <t>TX03-25</t>
  </si>
  <si>
    <t>kvellanki2@netscape.com</t>
  </si>
  <si>
    <t>TX03-26</t>
  </si>
  <si>
    <t>TX03-27</t>
  </si>
  <si>
    <t>TX03-28</t>
  </si>
  <si>
    <t>TX03-29</t>
  </si>
  <si>
    <t>TX03-30</t>
  </si>
  <si>
    <t>TX03-31</t>
  </si>
  <si>
    <t>TX03-32</t>
  </si>
  <si>
    <t>TX03-33</t>
  </si>
  <si>
    <t>TX03-34</t>
  </si>
  <si>
    <t>TX03-35</t>
  </si>
  <si>
    <t>TX03-36</t>
  </si>
  <si>
    <t>TX03-37</t>
  </si>
  <si>
    <t>TX03-38</t>
  </si>
  <si>
    <t>TX03-39</t>
  </si>
  <si>
    <t>TX03-40</t>
  </si>
  <si>
    <t>TX03-41</t>
  </si>
  <si>
    <t>TX03-42</t>
  </si>
  <si>
    <t>TX03-43</t>
  </si>
  <si>
    <t>TX03-44</t>
  </si>
  <si>
    <t>TX03-45</t>
  </si>
  <si>
    <t>TX03-46</t>
  </si>
  <si>
    <t>TX03-47</t>
  </si>
  <si>
    <t>TX03-48</t>
  </si>
  <si>
    <t>TX03-49</t>
  </si>
  <si>
    <t>TX03-50</t>
  </si>
  <si>
    <t>TX03-51</t>
  </si>
  <si>
    <t>TX03-52</t>
  </si>
  <si>
    <t>TX03-53</t>
  </si>
  <si>
    <t>TX03-54</t>
  </si>
  <si>
    <t>TX03-55</t>
  </si>
  <si>
    <t>TX03-56</t>
  </si>
  <si>
    <t>TX03-57</t>
  </si>
  <si>
    <t>TX03-58</t>
  </si>
  <si>
    <t>TX03-59</t>
  </si>
  <si>
    <t>sbhanupriya.tapti3@trellian.com</t>
  </si>
  <si>
    <t>TX03-60</t>
  </si>
  <si>
    <t>TX03-61</t>
  </si>
  <si>
    <t>TX03-62</t>
  </si>
  <si>
    <t>TX03-63</t>
  </si>
  <si>
    <t>TX03-64</t>
  </si>
  <si>
    <t>TX03-65</t>
  </si>
  <si>
    <t>TX03-66</t>
  </si>
  <si>
    <t>TX03-67</t>
  </si>
  <si>
    <t>TX03-68</t>
  </si>
  <si>
    <t>TX03-69</t>
  </si>
  <si>
    <t>TX03-70</t>
  </si>
  <si>
    <t>TX03-71</t>
  </si>
  <si>
    <t>TX03-72</t>
  </si>
  <si>
    <t>TX03-73</t>
  </si>
  <si>
    <t>TX03-74</t>
  </si>
  <si>
    <t>TX03-75</t>
  </si>
  <si>
    <t>TX03-76</t>
  </si>
  <si>
    <t>TX03-77</t>
  </si>
  <si>
    <t>TX03-78</t>
  </si>
  <si>
    <t>TX03-79</t>
  </si>
  <si>
    <t>TX03-80</t>
  </si>
  <si>
    <t>TX03-81</t>
  </si>
  <si>
    <t>TX03-82</t>
  </si>
  <si>
    <t>vshriharsha@infoseek.co.jp</t>
  </si>
  <si>
    <t>TX03-83</t>
  </si>
  <si>
    <t>TX03-84</t>
  </si>
  <si>
    <t>TX03-85</t>
  </si>
  <si>
    <t>TX03-86</t>
  </si>
  <si>
    <t>TX03-87</t>
  </si>
  <si>
    <t>TX03-88</t>
  </si>
  <si>
    <t>TX03-89</t>
  </si>
  <si>
    <t>TX03-90</t>
  </si>
  <si>
    <t>TX03-91</t>
  </si>
  <si>
    <t>TX03-92</t>
  </si>
  <si>
    <t>TX03-93</t>
  </si>
  <si>
    <t>TX03-94</t>
  </si>
  <si>
    <t>TX03-95</t>
  </si>
  <si>
    <t>TX03-96</t>
  </si>
  <si>
    <t>TX03-97</t>
  </si>
  <si>
    <t>TX03-98</t>
  </si>
  <si>
    <t>TX03-99</t>
  </si>
  <si>
    <t>TX04-00</t>
  </si>
  <si>
    <t>TX04-01</t>
  </si>
  <si>
    <t>TX04-02</t>
  </si>
  <si>
    <t>TX04-03</t>
  </si>
  <si>
    <t>TX04-04</t>
  </si>
  <si>
    <t>TX04-05</t>
  </si>
  <si>
    <t>TX04-06</t>
  </si>
  <si>
    <t>TX04-07</t>
  </si>
  <si>
    <t>TX04-08</t>
  </si>
  <si>
    <t>TX04-09</t>
  </si>
  <si>
    <t>TX04-10</t>
  </si>
  <si>
    <t>TX04-11</t>
  </si>
  <si>
    <t>TX04-12</t>
  </si>
  <si>
    <t>TX04-13</t>
  </si>
  <si>
    <t>TX04-14</t>
  </si>
  <si>
    <t>TX04-15</t>
  </si>
  <si>
    <t>TX04-16</t>
  </si>
  <si>
    <t>TX04-17</t>
  </si>
  <si>
    <t>TX04-18</t>
  </si>
  <si>
    <t>TX04-19</t>
  </si>
  <si>
    <t>TX04-20</t>
  </si>
  <si>
    <t>TX04-21</t>
  </si>
  <si>
    <t>TX04-22</t>
  </si>
  <si>
    <t>TX04-23</t>
  </si>
  <si>
    <t>TX04-24</t>
  </si>
  <si>
    <t>TX04-25</t>
  </si>
  <si>
    <t>TX04-26</t>
  </si>
  <si>
    <t>TX04-27</t>
  </si>
  <si>
    <t>TX04-28</t>
  </si>
  <si>
    <t>TX04-29</t>
  </si>
  <si>
    <t>TX04-30</t>
  </si>
  <si>
    <t>TX04-31</t>
  </si>
  <si>
    <t>TX04-32</t>
  </si>
  <si>
    <t>TX04-33</t>
  </si>
  <si>
    <t>TX04-34</t>
  </si>
  <si>
    <t>TX04-35</t>
  </si>
  <si>
    <t>TX04-36</t>
  </si>
  <si>
    <t>TX04-37</t>
  </si>
  <si>
    <t>TX04-38</t>
  </si>
  <si>
    <t>TX04-39</t>
  </si>
  <si>
    <t>TX04-40</t>
  </si>
  <si>
    <t>TX04-41</t>
  </si>
  <si>
    <t>TX04-42</t>
  </si>
  <si>
    <t>TX04-43</t>
  </si>
  <si>
    <t>Full Name</t>
  </si>
  <si>
    <t>Day Name</t>
  </si>
  <si>
    <t>Year-Mo</t>
  </si>
  <si>
    <t>Yedukondalu Panditula</t>
  </si>
  <si>
    <t>Friday</t>
  </si>
  <si>
    <t>2023-December</t>
  </si>
  <si>
    <t>Ponnan Delhi</t>
  </si>
  <si>
    <t>Prerana Nishita</t>
  </si>
  <si>
    <t>Subbarao Malladi</t>
  </si>
  <si>
    <t>Saturday</t>
  </si>
  <si>
    <t>Sarayu Ragunathan</t>
  </si>
  <si>
    <t>Vinanti Choudhari</t>
  </si>
  <si>
    <t>Parasuramudu Jamakayala</t>
  </si>
  <si>
    <t>Fullara Sushanti Mokate</t>
  </si>
  <si>
    <t>Hemavati Muthiah</t>
  </si>
  <si>
    <t>Suman Katte</t>
  </si>
  <si>
    <t>Raghuveer Yettugunna</t>
  </si>
  <si>
    <t>Chitrasen Laul</t>
  </si>
  <si>
    <t>Indu Varada Sumedh</t>
  </si>
  <si>
    <t>Sunday</t>
  </si>
  <si>
    <t>Amlankusum Rajabhushan</t>
  </si>
  <si>
    <t>Narois Motiwala</t>
  </si>
  <si>
    <t>Pratigya Rema</t>
  </si>
  <si>
    <t>Monday</t>
  </si>
  <si>
    <t>Abhaya Priyavardhan</t>
  </si>
  <si>
    <t>Baruna Ogale</t>
  </si>
  <si>
    <t>Anjushri Chandiramani</t>
  </si>
  <si>
    <t>Mardav Ramaswami</t>
  </si>
  <si>
    <t>Madhumati Gazala Soumitra</t>
  </si>
  <si>
    <t>Bhuvan Pals</t>
  </si>
  <si>
    <t>Tuesday</t>
  </si>
  <si>
    <t>Lalit Kothari</t>
  </si>
  <si>
    <t>Kamalakshi Mukundan</t>
  </si>
  <si>
    <t>Wednesday</t>
  </si>
  <si>
    <t>Nazeer Basha Mustafa</t>
  </si>
  <si>
    <t>Deepit Ranjana</t>
  </si>
  <si>
    <t>Ilesh Dasgupta</t>
  </si>
  <si>
    <t>Jaipal Potanapudi</t>
  </si>
  <si>
    <t>Sukhdev Nageshwar</t>
  </si>
  <si>
    <t>Jagajeet Viraj</t>
  </si>
  <si>
    <t>Devrat Damarsingh</t>
  </si>
  <si>
    <t>Asija Pothireddy</t>
  </si>
  <si>
    <t>Rushil Kripa</t>
  </si>
  <si>
    <t>Karuna Pashupathy</t>
  </si>
  <si>
    <t>Makshi Vinutha</t>
  </si>
  <si>
    <t>Shulabh Qutub Sundaramoorthy</t>
  </si>
  <si>
    <t>Shevantilal Muppala</t>
  </si>
  <si>
    <t>Mayur Kousika</t>
  </si>
  <si>
    <t>Chandana Sannidhi Surnilla</t>
  </si>
  <si>
    <t>Rupak Mehra</t>
  </si>
  <si>
    <t>Vasavi Veeravasarapu</t>
  </si>
  <si>
    <t>Lalitchandra Vadali</t>
  </si>
  <si>
    <t>Sawini Chandan</t>
  </si>
  <si>
    <t>Geena Raghavanpillai</t>
  </si>
  <si>
    <t>Gopal Venkata</t>
  </si>
  <si>
    <t>Kantimoy Pritish</t>
  </si>
  <si>
    <t>Sravanthi Chalaki</t>
  </si>
  <si>
    <t>Sreenivasa Naik Gudiwada</t>
  </si>
  <si>
    <t>Venkat Kodi</t>
  </si>
  <si>
    <t>Kaishori Harathi Kateel</t>
  </si>
  <si>
    <t>Gumwant Veera</t>
  </si>
  <si>
    <t>Upendra Swati</t>
  </si>
  <si>
    <t>Sahas Sanabhi Shrikant</t>
  </si>
  <si>
    <t>Mahindra Sreedharan</t>
  </si>
  <si>
    <t>Thursday</t>
  </si>
  <si>
    <t>Pragya Nilufar</t>
  </si>
  <si>
    <t>Sameer Shashank Sapra</t>
  </si>
  <si>
    <t>Shattesh Utpat</t>
  </si>
  <si>
    <t>Amal Nimesh</t>
  </si>
  <si>
    <t>Duran Appala</t>
  </si>
  <si>
    <t>Sarojini Naueshwara</t>
  </si>
  <si>
    <t>Devasree Fullara Saurin</t>
  </si>
  <si>
    <t>Jaishree Atasi Yavatkar</t>
  </si>
  <si>
    <t>Rameshwari Chikodi</t>
  </si>
  <si>
    <t>Vasu Nandin</t>
  </si>
  <si>
    <t>Oorjit Nandanavanam</t>
  </si>
  <si>
    <t>Tarala Vishaal</t>
  </si>
  <si>
    <t>Shubhra Potla</t>
  </si>
  <si>
    <t>Kulbhushan Moorthy</t>
  </si>
  <si>
    <t>Kevalkumar Solanki</t>
  </si>
  <si>
    <t>Ayog Chakrabarti</t>
  </si>
  <si>
    <t>Ramalingam Kothapeta</t>
  </si>
  <si>
    <t>Agrata Rajarama</t>
  </si>
  <si>
    <t>Piyali Mahanthapa</t>
  </si>
  <si>
    <t>Anumati Shyamari Meherhomji</t>
  </si>
  <si>
    <t>Sartaj Probal</t>
  </si>
  <si>
    <t>Ranajay Kailashnath Richa</t>
  </si>
  <si>
    <t>Kunja Prashanta Vibha</t>
  </si>
  <si>
    <t>2024-January</t>
  </si>
  <si>
    <t>Godavari Veena</t>
  </si>
  <si>
    <t>Devsena Veluvalapalli</t>
  </si>
  <si>
    <t>Hridaynath Tendulkar</t>
  </si>
  <si>
    <t>Shiuli Sapna</t>
  </si>
  <si>
    <t>Prasanna Lakshmi Payasam</t>
  </si>
  <si>
    <t>Ramnath Ravuri</t>
  </si>
  <si>
    <t>Sahaj Jonnalagadda</t>
  </si>
  <si>
    <t>John Joseph</t>
  </si>
  <si>
    <t>Dinanath Simhambhatla</t>
  </si>
  <si>
    <t>Krittika Gaekwad</t>
  </si>
  <si>
    <t>Gowri Sankar Chakrala</t>
  </si>
  <si>
    <t>2024-February</t>
  </si>
  <si>
    <t>Krishnakanta Vellanki</t>
  </si>
  <si>
    <t>Suchira Bhanupriya Tapti</t>
  </si>
  <si>
    <t>Vanmala Shriharsha</t>
  </si>
  <si>
    <t>Quarter-Year</t>
  </si>
  <si>
    <t>Order Status</t>
  </si>
  <si>
    <t>Profit-11.5%</t>
  </si>
  <si>
    <t>Purchasce mode Vs Sales VS Order Count</t>
  </si>
  <si>
    <t>Job Title Vs Purchase Mode Vs Order Count</t>
  </si>
  <si>
    <t xml:space="preserve">Sales Trend </t>
  </si>
  <si>
    <t>Products Vs Sales VS Profit</t>
  </si>
  <si>
    <t>Week Day Vs Sales</t>
  </si>
  <si>
    <t>Order Status Vs Count Or Sales</t>
  </si>
  <si>
    <t>Quarter Year Vs Sales VS Year-Mo</t>
  </si>
  <si>
    <t>Sum of Purchase Amount</t>
  </si>
  <si>
    <t>Count of Txn ID</t>
  </si>
  <si>
    <t>Top 10 Products</t>
  </si>
  <si>
    <t>Top 5 Cust</t>
  </si>
  <si>
    <t>Row Labels</t>
  </si>
  <si>
    <t>Grand Total</t>
  </si>
  <si>
    <t>Column Labels</t>
  </si>
  <si>
    <t>Top 10 Customers</t>
  </si>
  <si>
    <t>Customer name</t>
  </si>
  <si>
    <t>Sum of Profit-11.5%</t>
  </si>
  <si>
    <t>Products Vs Sales Vs Profit</t>
  </si>
  <si>
    <t>2023</t>
  </si>
  <si>
    <t>2024</t>
  </si>
  <si>
    <t>Dec</t>
  </si>
  <si>
    <t>Jan</t>
  </si>
  <si>
    <t>Feb</t>
  </si>
  <si>
    <t>(Multiple Items)</t>
  </si>
  <si>
    <t>Cat</t>
  </si>
  <si>
    <t>Choclates</t>
  </si>
  <si>
    <t>Bisucts</t>
  </si>
  <si>
    <t>Juices</t>
  </si>
  <si>
    <t>Puffs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</si>
</sst>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5" fontId="0" fillId="0" borderId="0" xfId="0" applyNumberFormat="1"/>
    <xf numFmtId="9" fontId="0" fillId="0" borderId="0" xfId="0" applyNumberFormat="1"/>
    <xf numFmtId="164" fontId="2" fillId="2" borderId="2" xfId="0" applyNumberFormat="1" applyFont="1" applyFill="1" applyBorder="1"/>
    <xf numFmtId="0" fontId="0" fillId="0" borderId="0" xfId="0" pivotButton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/>
    <xf numFmtId="0" fontId="3" fillId="3" borderId="0" xfId="0" applyFont="1" applyFill="1" applyAlignment="1">
      <alignment horizontal="center" vertical="center"/>
    </xf>
    <xf numFmtId="0" fontId="4" fillId="0" borderId="0" xfId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2"/>
    </xf>
    <xf numFmtId="14" fontId="0" fillId="0" borderId="0" xfId="0" applyNumberFormat="1" applyAlignment="1">
      <alignment horizontal="left" indent="1"/>
    </xf>
    <xf numFmtId="0" fontId="0" fillId="4" borderId="3" xfId="0" applyNumberFormat="1" applyFont="1" applyFill="1" applyBorder="1"/>
  </cellXfs>
  <cellStyles count="2">
    <cellStyle name="Hyperlink" xfId="1" builtinId="8"/>
    <cellStyle name="Normal" xfId="0" builtinId="0"/>
  </cellStyles>
  <dxfs count="30">
    <dxf>
      <numFmt numFmtId="34" formatCode="_(&quot;$&quot;* #,##0.00_);_(&quot;$&quot;* \(#,##0.00\);_(&quot;$&quot;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65" formatCode="&quot;$&quot;#,##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34" formatCode="_(&quot;$&quot;* #,##0.00_);_(&quot;$&quot;* \(#,##0.00\);_(&quot;$&quot;* &quot;-&quot;??_);_(@_)"/>
    </dxf>
  </dxfs>
  <tableStyles count="1" defaultTableStyle="TableStyleMedium2" defaultPivotStyle="PivotStyleLight16">
    <tableStyle name="Invisible" pivot="0" table="0" count="0" xr9:uid="{AEEE6110-3C64-4C1B-8F35-50E9BDB21C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[_JNTUA.xlsx]Sheet2!PivotTable20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322808317914144E-2"/>
          <c:y val="0.15283593075612253"/>
          <c:w val="0.85111522289470165"/>
          <c:h val="0.810408369684047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50% Dark Bites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Sheet2!$B$6:$B$10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4-4039-ABD5-A20F87143C4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70% Dark Bites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Sheet2!$C$6:$C$10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4-4039-ABD5-A20F87143C4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85% Dark Bars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Sheet2!$D$6:$D$10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4-4039-ABD5-A20F87143C4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99% Dark &amp; Pure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Sheet2!$E$6:$E$10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4-4039-ABD5-A20F87143C4D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After Nines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Sheet2!$F$6:$F$10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4-4039-ABD5-A20F87143C4D}"/>
            </c:ext>
          </c:extLst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Almond Butter Munch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Sheet2!$G$6:$G$10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4-4039-ABD5-A20F87143C4D}"/>
            </c:ext>
          </c:extLst>
        </c:ser>
        <c:ser>
          <c:idx val="6"/>
          <c:order val="6"/>
          <c:tx>
            <c:strRef>
              <c:f>Sheet2!$H$4:$H$5</c:f>
              <c:strCache>
                <c:ptCount val="1"/>
                <c:pt idx="0">
                  <c:v>Almond Choco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Sheet2!$H$6:$H$10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F4-4039-ABD5-A20F87143C4D}"/>
            </c:ext>
          </c:extLst>
        </c:ser>
        <c:ser>
          <c:idx val="7"/>
          <c:order val="7"/>
          <c:tx>
            <c:strRef>
              <c:f>Sheet2!$I$4:$I$5</c:f>
              <c:strCache>
                <c:ptCount val="1"/>
                <c:pt idx="0">
                  <c:v>Almond Raspberry Cluster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Sheet2!$I$6:$I$10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F4-4039-ABD5-A20F87143C4D}"/>
            </c:ext>
          </c:extLst>
        </c:ser>
        <c:ser>
          <c:idx val="8"/>
          <c:order val="8"/>
          <c:tx>
            <c:strRef>
              <c:f>Sheet2!$J$4:$J$5</c:f>
              <c:strCache>
                <c:ptCount val="1"/>
                <c:pt idx="0">
                  <c:v>Baker's Choco Chips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Sheet2!$J$6:$J$10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F4-4039-ABD5-A20F87143C4D}"/>
            </c:ext>
          </c:extLst>
        </c:ser>
        <c:ser>
          <c:idx val="9"/>
          <c:order val="9"/>
          <c:tx>
            <c:strRef>
              <c:f>Sheet2!$K$4:$K$5</c:f>
              <c:strCache>
                <c:ptCount val="1"/>
                <c:pt idx="0">
                  <c:v>Bourbon Vanilla Infusion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Sheet2!$K$6:$K$10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F4-4039-ABD5-A20F87143C4D}"/>
            </c:ext>
          </c:extLst>
        </c:ser>
        <c:ser>
          <c:idx val="10"/>
          <c:order val="10"/>
          <c:tx>
            <c:strRef>
              <c:f>Sheet2!$L$4:$L$5</c:f>
              <c:strCache>
                <c:ptCount val="1"/>
                <c:pt idx="0">
                  <c:v>Butterscotch Dream Choco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Sheet2!$L$6:$L$10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F4-4039-ABD5-A20F87143C4D}"/>
            </c:ext>
          </c:extLst>
        </c:ser>
        <c:ser>
          <c:idx val="11"/>
          <c:order val="11"/>
          <c:tx>
            <c:strRef>
              <c:f>Sheet2!$M$4:$M$5</c:f>
              <c:strCache>
                <c:ptCount val="1"/>
                <c:pt idx="0">
                  <c:v>Cappuccino Filled Choco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Sheet2!$M$6:$M$10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F4-4039-ABD5-A20F87143C4D}"/>
            </c:ext>
          </c:extLst>
        </c:ser>
        <c:ser>
          <c:idx val="12"/>
          <c:order val="12"/>
          <c:tx>
            <c:strRef>
              <c:f>Sheet2!$N$4:$N$5</c:f>
              <c:strCache>
                <c:ptCount val="1"/>
                <c:pt idx="0">
                  <c:v>Caramel Stuffed Bars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Sheet2!$N$6:$N$10</c:f>
              <c:numCache>
                <c:formatCode>General</c:formatCode>
                <c:ptCount val="4"/>
                <c:pt idx="0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F4-4039-ABD5-A20F87143C4D}"/>
            </c:ext>
          </c:extLst>
        </c:ser>
        <c:ser>
          <c:idx val="13"/>
          <c:order val="13"/>
          <c:tx>
            <c:strRef>
              <c:f>Sheet2!$O$4:$O$5</c:f>
              <c:strCache>
                <c:ptCount val="1"/>
                <c:pt idx="0">
                  <c:v>Cherry Almond Fudge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Sheet2!$O$6:$O$10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F4-4039-ABD5-A20F87143C4D}"/>
            </c:ext>
          </c:extLst>
        </c:ser>
        <c:ser>
          <c:idx val="14"/>
          <c:order val="14"/>
          <c:tx>
            <c:strRef>
              <c:f>Sheet2!$P$4:$P$5</c:f>
              <c:strCache>
                <c:ptCount val="1"/>
                <c:pt idx="0">
                  <c:v>Chili Cinnamon Twist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Sheet2!$P$6:$P$10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F4-4039-ABD5-A20F87143C4D}"/>
            </c:ext>
          </c:extLst>
        </c:ser>
        <c:ser>
          <c:idx val="15"/>
          <c:order val="15"/>
          <c:tx>
            <c:strRef>
              <c:f>Sheet2!$Q$4:$Q$5</c:f>
              <c:strCache>
                <c:ptCount val="1"/>
                <c:pt idx="0">
                  <c:v>Choco Coated Almonds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Sheet2!$Q$6:$Q$10</c:f>
              <c:numCache>
                <c:formatCode>General</c:formatCode>
                <c:ptCount val="4"/>
                <c:pt idx="0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F4-4039-ABD5-A20F87143C4D}"/>
            </c:ext>
          </c:extLst>
        </c:ser>
        <c:ser>
          <c:idx val="16"/>
          <c:order val="16"/>
          <c:tx>
            <c:strRef>
              <c:f>Sheet2!$R$4:$R$5</c:f>
              <c:strCache>
                <c:ptCount val="1"/>
                <c:pt idx="0">
                  <c:v>Choco Hazelnut Swirl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Sheet2!$R$6:$R$10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F4-4039-ABD5-A20F87143C4D}"/>
            </c:ext>
          </c:extLst>
        </c:ser>
        <c:ser>
          <c:idx val="17"/>
          <c:order val="17"/>
          <c:tx>
            <c:strRef>
              <c:f>Sheet2!$S$4:$S$5</c:f>
              <c:strCache>
                <c:ptCount val="1"/>
                <c:pt idx="0">
                  <c:v>Choco Mint Medley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Sheet2!$S$6:$S$10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F4-4039-ABD5-A20F87143C4D}"/>
            </c:ext>
          </c:extLst>
        </c:ser>
        <c:ser>
          <c:idx val="18"/>
          <c:order val="18"/>
          <c:tx>
            <c:strRef>
              <c:f>Sheet2!$T$4:$T$5</c:f>
              <c:strCache>
                <c:ptCount val="1"/>
                <c:pt idx="0">
                  <c:v>Coconut Rum Rendezvous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Sheet2!$T$6:$T$10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F4-4039-ABD5-A20F87143C4D}"/>
            </c:ext>
          </c:extLst>
        </c:ser>
        <c:ser>
          <c:idx val="19"/>
          <c:order val="19"/>
          <c:tx>
            <c:strRef>
              <c:f>Sheet2!$U$4:$U$5</c:f>
              <c:strCache>
                <c:ptCount val="1"/>
                <c:pt idx="0">
                  <c:v>Dark Cherry Indulgence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Sheet2!$U$6:$U$10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F4-4039-ABD5-A20F87143C4D}"/>
            </c:ext>
          </c:extLst>
        </c:ser>
        <c:ser>
          <c:idx val="20"/>
          <c:order val="20"/>
          <c:tx>
            <c:strRef>
              <c:f>Sheet2!$V$4:$V$5</c:f>
              <c:strCache>
                <c:ptCount val="1"/>
                <c:pt idx="0">
                  <c:v>Dark Chocolate Mousse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Sheet2!$V$6:$V$10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F4-4039-ABD5-A20F87143C4D}"/>
            </c:ext>
          </c:extLst>
        </c:ser>
        <c:ser>
          <c:idx val="21"/>
          <c:order val="21"/>
          <c:tx>
            <c:strRef>
              <c:f>Sheet2!$W$4:$W$5</c:f>
              <c:strCache>
                <c:ptCount val="1"/>
                <c:pt idx="0">
                  <c:v>Drinking Coco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Sheet2!$W$6:$W$10</c:f>
              <c:numCache>
                <c:formatCode>General</c:formatCode>
                <c:ptCount val="4"/>
                <c:pt idx="0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F4-4039-ABD5-A20F87143C4D}"/>
            </c:ext>
          </c:extLst>
        </c:ser>
        <c:ser>
          <c:idx val="22"/>
          <c:order val="22"/>
          <c:tx>
            <c:strRef>
              <c:f>Sheet2!$X$4:$X$5</c:f>
              <c:strCache>
                <c:ptCount val="1"/>
                <c:pt idx="0">
                  <c:v>Eclairs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Sheet2!$X$6:$X$10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F4-4039-ABD5-A20F87143C4D}"/>
            </c:ext>
          </c:extLst>
        </c:ser>
        <c:ser>
          <c:idx val="23"/>
          <c:order val="23"/>
          <c:tx>
            <c:strRef>
              <c:f>Sheet2!$Y$4:$Y$5</c:f>
              <c:strCache>
                <c:ptCount val="1"/>
                <c:pt idx="0">
                  <c:v>Espresso Almond Crunch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Sheet2!$Y$6:$Y$10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F4-4039-ABD5-A20F87143C4D}"/>
            </c:ext>
          </c:extLst>
        </c:ser>
        <c:ser>
          <c:idx val="24"/>
          <c:order val="24"/>
          <c:tx>
            <c:strRef>
              <c:f>Sheet2!$Z$4:$Z$5</c:f>
              <c:strCache>
                <c:ptCount val="1"/>
                <c:pt idx="0">
                  <c:v>Espresso Bean Blast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Sheet2!$Z$6:$Z$10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F4-4039-ABD5-A20F87143C4D}"/>
            </c:ext>
          </c:extLst>
        </c:ser>
        <c:ser>
          <c:idx val="25"/>
          <c:order val="25"/>
          <c:tx>
            <c:strRef>
              <c:f>Sheet2!$AA$4:$AA$5</c:f>
              <c:strCache>
                <c:ptCount val="1"/>
                <c:pt idx="0">
                  <c:v>Fruit &amp; Nut Bars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Sheet2!$AA$6:$AA$10</c:f>
              <c:numCache>
                <c:formatCode>General</c:formatCode>
                <c:ptCount val="4"/>
                <c:pt idx="0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FF4-4039-ABD5-A20F87143C4D}"/>
            </c:ext>
          </c:extLst>
        </c:ser>
        <c:ser>
          <c:idx val="26"/>
          <c:order val="26"/>
          <c:tx>
            <c:strRef>
              <c:f>Sheet2!$AB$4:$AB$5</c:f>
              <c:strCache>
                <c:ptCount val="1"/>
                <c:pt idx="0">
                  <c:v>Gingerbread Spiced Choco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Sheet2!$AB$6:$AB$10</c:f>
              <c:numCache>
                <c:formatCode>General</c:formatCode>
                <c:ptCount val="4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F4-4039-ABD5-A20F87143C4D}"/>
            </c:ext>
          </c:extLst>
        </c:ser>
        <c:ser>
          <c:idx val="27"/>
          <c:order val="27"/>
          <c:tx>
            <c:strRef>
              <c:f>Sheet2!$AC$4:$AC$5</c:f>
              <c:strCache>
                <c:ptCount val="1"/>
                <c:pt idx="0">
                  <c:v>Hazelnut Praline Bars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Sheet2!$AC$6:$AC$10</c:f>
              <c:numCache>
                <c:formatCode>General</c:formatCode>
                <c:ptCount val="4"/>
                <c:pt idx="0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F4-4039-ABD5-A20F87143C4D}"/>
            </c:ext>
          </c:extLst>
        </c:ser>
        <c:ser>
          <c:idx val="28"/>
          <c:order val="28"/>
          <c:tx>
            <c:strRef>
              <c:f>Sheet2!$AD$4:$AD$5</c:f>
              <c:strCache>
                <c:ptCount val="1"/>
                <c:pt idx="0">
                  <c:v>Honey Caramel Truffle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Sheet2!$AD$6:$AD$10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FF4-4039-ABD5-A20F87143C4D}"/>
            </c:ext>
          </c:extLst>
        </c:ser>
        <c:ser>
          <c:idx val="29"/>
          <c:order val="29"/>
          <c:tx>
            <c:strRef>
              <c:f>Sheet2!$AE$4:$AE$5</c:f>
              <c:strCache>
                <c:ptCount val="1"/>
                <c:pt idx="0">
                  <c:v>Honeycomb Crunch Choco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Sheet2!$AE$6:$AE$10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FF4-4039-ABD5-A20F87143C4D}"/>
            </c:ext>
          </c:extLst>
        </c:ser>
        <c:ser>
          <c:idx val="30"/>
          <c:order val="30"/>
          <c:tx>
            <c:strRef>
              <c:f>Sheet2!$AF$4:$AF$5</c:f>
              <c:strCache>
                <c:ptCount val="1"/>
                <c:pt idx="0">
                  <c:v>Irish Cream Chocolate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Sheet2!$AF$6:$AF$10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FF4-4039-ABD5-A20F87143C4D}"/>
            </c:ext>
          </c:extLst>
        </c:ser>
        <c:ser>
          <c:idx val="31"/>
          <c:order val="31"/>
          <c:tx>
            <c:strRef>
              <c:f>Sheet2!$AG$4:$AG$5</c:f>
              <c:strCache>
                <c:ptCount val="1"/>
                <c:pt idx="0">
                  <c:v>Lavender Honey Ganache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Sheet2!$AG$6:$AG$10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FF4-4039-ABD5-A20F87143C4D}"/>
            </c:ext>
          </c:extLst>
        </c:ser>
        <c:ser>
          <c:idx val="32"/>
          <c:order val="32"/>
          <c:tx>
            <c:strRef>
              <c:f>Sheet2!$AH$4:$AH$5</c:f>
              <c:strCache>
                <c:ptCount val="1"/>
                <c:pt idx="0">
                  <c:v>Lemon Poppyseed Zing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Sheet2!$AH$6:$AH$10</c:f>
              <c:numCache>
                <c:formatCode>General</c:formatCode>
                <c:ptCount val="4"/>
                <c:pt idx="0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FF4-4039-ABD5-A20F87143C4D}"/>
            </c:ext>
          </c:extLst>
        </c:ser>
        <c:ser>
          <c:idx val="33"/>
          <c:order val="33"/>
          <c:tx>
            <c:strRef>
              <c:f>Sheet2!$AI$4:$AI$5</c:f>
              <c:strCache>
                <c:ptCount val="1"/>
                <c:pt idx="0">
                  <c:v>Mango Tango Delight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Sheet2!$AI$6:$AI$10</c:f>
              <c:numCache>
                <c:formatCode>General</c:formatCode>
                <c:ptCount val="4"/>
                <c:pt idx="0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FF4-4039-ABD5-A20F87143C4D}"/>
            </c:ext>
          </c:extLst>
        </c:ser>
        <c:ser>
          <c:idx val="34"/>
          <c:order val="34"/>
          <c:tx>
            <c:strRef>
              <c:f>Sheet2!$AJ$4:$AJ$5</c:f>
              <c:strCache>
                <c:ptCount val="1"/>
                <c:pt idx="0">
                  <c:v>Manuka Honey Choco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Sheet2!$AJ$6:$AJ$10</c:f>
              <c:numCache>
                <c:formatCode>General</c:formatCode>
                <c:ptCount val="4"/>
                <c:pt idx="0">
                  <c:v>5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FF4-4039-ABD5-A20F87143C4D}"/>
            </c:ext>
          </c:extLst>
        </c:ser>
        <c:ser>
          <c:idx val="35"/>
          <c:order val="35"/>
          <c:tx>
            <c:strRef>
              <c:f>Sheet2!$AK$4:$AK$5</c:f>
              <c:strCache>
                <c:ptCount val="1"/>
                <c:pt idx="0">
                  <c:v>Maple Walnut Delight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Sheet2!$AK$6:$AK$10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FF4-4039-ABD5-A20F87143C4D}"/>
            </c:ext>
          </c:extLst>
        </c:ser>
        <c:ser>
          <c:idx val="36"/>
          <c:order val="36"/>
          <c:tx>
            <c:strRef>
              <c:f>Sheet2!$AL$4:$AL$5</c:f>
              <c:strCache>
                <c:ptCount val="1"/>
                <c:pt idx="0">
                  <c:v>Marshmallow Caramel Crunch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Sheet2!$AL$6:$AL$10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FF4-4039-ABD5-A20F87143C4D}"/>
            </c:ext>
          </c:extLst>
        </c:ser>
        <c:ser>
          <c:idx val="37"/>
          <c:order val="37"/>
          <c:tx>
            <c:strRef>
              <c:f>Sheet2!$AM$4:$AM$5</c:f>
              <c:strCache>
                <c:ptCount val="1"/>
                <c:pt idx="0">
                  <c:v>Marzipan Delight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Sheet2!$AM$6:$AM$10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FF4-4039-ABD5-A20F87143C4D}"/>
            </c:ext>
          </c:extLst>
        </c:ser>
        <c:ser>
          <c:idx val="38"/>
          <c:order val="38"/>
          <c:tx>
            <c:strRef>
              <c:f>Sheet2!$AN$4:$AN$5</c:f>
              <c:strCache>
                <c:ptCount val="1"/>
                <c:pt idx="0">
                  <c:v>Milk Bars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Sheet2!$AN$6:$AN$10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FF4-4039-ABD5-A20F87143C4D}"/>
            </c:ext>
          </c:extLst>
        </c:ser>
        <c:ser>
          <c:idx val="39"/>
          <c:order val="39"/>
          <c:tx>
            <c:strRef>
              <c:f>Sheet2!$AO$4:$AO$5</c:f>
              <c:strCache>
                <c:ptCount val="1"/>
                <c:pt idx="0">
                  <c:v>Mint Chip Choco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Sheet2!$AO$6:$AO$10</c:f>
              <c:numCache>
                <c:formatCode>General</c:formatCode>
                <c:ptCount val="4"/>
                <c:pt idx="0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FF4-4039-ABD5-A20F87143C4D}"/>
            </c:ext>
          </c:extLst>
        </c:ser>
        <c:ser>
          <c:idx val="40"/>
          <c:order val="40"/>
          <c:tx>
            <c:strRef>
              <c:f>Sheet2!$AP$4:$AP$5</c:f>
              <c:strCache>
                <c:ptCount val="1"/>
                <c:pt idx="0">
                  <c:v>Nutty Bliss Bars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Sheet2!$AP$6:$AP$10</c:f>
              <c:numCache>
                <c:formatCode>General</c:formatCode>
                <c:ptCount val="4"/>
                <c:pt idx="0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FF4-4039-ABD5-A20F87143C4D}"/>
            </c:ext>
          </c:extLst>
        </c:ser>
        <c:ser>
          <c:idx val="41"/>
          <c:order val="41"/>
          <c:tx>
            <c:strRef>
              <c:f>Sheet2!$AQ$4:$AQ$5</c:f>
              <c:strCache>
                <c:ptCount val="1"/>
                <c:pt idx="0">
                  <c:v>Orange Choco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Sheet2!$AQ$6:$AQ$10</c:f>
              <c:numCache>
                <c:formatCode>General</c:formatCode>
                <c:ptCount val="4"/>
                <c:pt idx="0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FF4-4039-ABD5-A20F87143C4D}"/>
            </c:ext>
          </c:extLst>
        </c:ser>
        <c:ser>
          <c:idx val="42"/>
          <c:order val="42"/>
          <c:tx>
            <c:strRef>
              <c:f>Sheet2!$AR$4:$AR$5</c:f>
              <c:strCache>
                <c:ptCount val="1"/>
                <c:pt idx="0">
                  <c:v>Orange Zest Delight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Sheet2!$AR$6:$AR$10</c:f>
              <c:numCache>
                <c:formatCode>General</c:formatCode>
                <c:ptCount val="4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FF4-4039-ABD5-A20F87143C4D}"/>
            </c:ext>
          </c:extLst>
        </c:ser>
        <c:ser>
          <c:idx val="43"/>
          <c:order val="43"/>
          <c:tx>
            <c:strRef>
              <c:f>Sheet2!$AS$4:$AS$5</c:f>
              <c:strCache>
                <c:ptCount val="1"/>
                <c:pt idx="0">
                  <c:v>Organic Choco Syrup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Sheet2!$AS$6:$AS$10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FF4-4039-ABD5-A20F87143C4D}"/>
            </c:ext>
          </c:extLst>
        </c:ser>
        <c:ser>
          <c:idx val="44"/>
          <c:order val="44"/>
          <c:tx>
            <c:strRef>
              <c:f>Sheet2!$AT$4:$AT$5</c:f>
              <c:strCache>
                <c:ptCount val="1"/>
                <c:pt idx="0">
                  <c:v>Passionfruit Caramel Bars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Sheet2!$AT$6:$AT$10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FF4-4039-ABD5-A20F87143C4D}"/>
            </c:ext>
          </c:extLst>
        </c:ser>
        <c:ser>
          <c:idx val="45"/>
          <c:order val="45"/>
          <c:tx>
            <c:strRef>
              <c:f>Sheet2!$AU$4:$AU$5</c:f>
              <c:strCache>
                <c:ptCount val="1"/>
                <c:pt idx="0">
                  <c:v>Peanut Brittle Bliss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Sheet2!$AU$6:$AU$10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FF4-4039-ABD5-A20F87143C4D}"/>
            </c:ext>
          </c:extLst>
        </c:ser>
        <c:ser>
          <c:idx val="46"/>
          <c:order val="46"/>
          <c:tx>
            <c:strRef>
              <c:f>Sheet2!$AV$4:$AV$5</c:f>
              <c:strCache>
                <c:ptCount val="1"/>
                <c:pt idx="0">
                  <c:v>Peanut Butter Cubes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Sheet2!$AV$6:$AV$10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FF4-4039-ABD5-A20F87143C4D}"/>
            </c:ext>
          </c:extLst>
        </c:ser>
        <c:ser>
          <c:idx val="47"/>
          <c:order val="47"/>
          <c:tx>
            <c:strRef>
              <c:f>Sheet2!$AW$4:$AW$5</c:f>
              <c:strCache>
                <c:ptCount val="1"/>
                <c:pt idx="0">
                  <c:v>Pistachio Cardamom Crunch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Sheet2!$AW$6:$AW$10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FF4-4039-ABD5-A20F87143C4D}"/>
            </c:ext>
          </c:extLst>
        </c:ser>
        <c:ser>
          <c:idx val="48"/>
          <c:order val="48"/>
          <c:tx>
            <c:strRef>
              <c:f>Sheet2!$AX$4:$AX$5</c:f>
              <c:strCache>
                <c:ptCount val="1"/>
                <c:pt idx="0">
                  <c:v>Praline-filled Bonbons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Sheet2!$AX$6:$AX$10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FF4-4039-ABD5-A20F87143C4D}"/>
            </c:ext>
          </c:extLst>
        </c:ser>
        <c:ser>
          <c:idx val="49"/>
          <c:order val="49"/>
          <c:tx>
            <c:strRef>
              <c:f>Sheet2!$AY$4:$AY$5</c:f>
              <c:strCache>
                <c:ptCount val="1"/>
                <c:pt idx="0">
                  <c:v>Raspberry Choco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Sheet2!$AY$6:$AY$10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FF4-4039-ABD5-A20F87143C4D}"/>
            </c:ext>
          </c:extLst>
        </c:ser>
        <c:ser>
          <c:idx val="50"/>
          <c:order val="50"/>
          <c:tx>
            <c:strRef>
              <c:f>Sheet2!$AZ$4:$AZ$5</c:f>
              <c:strCache>
                <c:ptCount val="1"/>
                <c:pt idx="0">
                  <c:v>Salted Caramel Swirls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Sheet2!$AZ$6:$AZ$10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FF4-4039-ABD5-A20F87143C4D}"/>
            </c:ext>
          </c:extLst>
        </c:ser>
        <c:ser>
          <c:idx val="51"/>
          <c:order val="51"/>
          <c:tx>
            <c:strRef>
              <c:f>Sheet2!$BA$4:$BA$5</c:f>
              <c:strCache>
                <c:ptCount val="1"/>
                <c:pt idx="0">
                  <c:v>Sea Salted Toffee Choco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Sheet2!$BA$6:$BA$10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FF4-4039-ABD5-A20F87143C4D}"/>
            </c:ext>
          </c:extLst>
        </c:ser>
        <c:ser>
          <c:idx val="52"/>
          <c:order val="52"/>
          <c:tx>
            <c:strRef>
              <c:f>Sheet2!$BB$4:$BB$5</c:f>
              <c:strCache>
                <c:ptCount val="1"/>
                <c:pt idx="0">
                  <c:v>Smooth Sliky Salty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Sheet2!$BB$6:$BB$10</c:f>
              <c:numCache>
                <c:formatCode>General</c:formatCode>
                <c:ptCount val="4"/>
                <c:pt idx="0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FF4-4039-ABD5-A20F87143C4D}"/>
            </c:ext>
          </c:extLst>
        </c:ser>
        <c:ser>
          <c:idx val="53"/>
          <c:order val="53"/>
          <c:tx>
            <c:strRef>
              <c:f>Sheet2!$BC$4:$BC$5</c:f>
              <c:strCache>
                <c:ptCount val="1"/>
                <c:pt idx="0">
                  <c:v>Spicy Special Slims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Sheet2!$BC$6:$BC$10</c:f>
              <c:numCache>
                <c:formatCode>General</c:formatCode>
                <c:ptCount val="4"/>
                <c:pt idx="0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FF4-4039-ABD5-A20F87143C4D}"/>
            </c:ext>
          </c:extLst>
        </c:ser>
        <c:ser>
          <c:idx val="54"/>
          <c:order val="54"/>
          <c:tx>
            <c:strRef>
              <c:f>Sheet2!$BD$4:$BD$5</c:f>
              <c:strCache>
                <c:ptCount val="1"/>
                <c:pt idx="0">
                  <c:v>Tiramisu Truffle Bites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Sheet2!$BD$6:$BD$10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FF4-4039-ABD5-A20F87143C4D}"/>
            </c:ext>
          </c:extLst>
        </c:ser>
        <c:ser>
          <c:idx val="55"/>
          <c:order val="55"/>
          <c:tx>
            <c:strRef>
              <c:f>Sheet2!$BE$4:$BE$5</c:f>
              <c:strCache>
                <c:ptCount val="1"/>
                <c:pt idx="0">
                  <c:v>Velvet Truffle Bites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Sheet2!$BE$6:$BE$10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FF4-4039-ABD5-A20F87143C4D}"/>
            </c:ext>
          </c:extLst>
        </c:ser>
        <c:ser>
          <c:idx val="56"/>
          <c:order val="56"/>
          <c:tx>
            <c:strRef>
              <c:f>Sheet2!$BF$4:$BF$5</c:f>
              <c:strCache>
                <c:ptCount val="1"/>
                <c:pt idx="0">
                  <c:v>White Choc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Sheet2!$A$6:$A$10</c:f>
              <c:strCache>
                <c:ptCount val="4"/>
                <c:pt idx="0">
                  <c:v>Bisucts</c:v>
                </c:pt>
                <c:pt idx="1">
                  <c:v>Choclates</c:v>
                </c:pt>
                <c:pt idx="2">
                  <c:v>Juices</c:v>
                </c:pt>
                <c:pt idx="3">
                  <c:v>Puffs</c:v>
                </c:pt>
              </c:strCache>
            </c:strRef>
          </c:cat>
          <c:val>
            <c:numRef>
              <c:f>Sheet2!$BF$6:$BF$10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FF4-4039-ABD5-A20F87143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031303024"/>
        <c:axId val="1031304104"/>
        <c:axId val="0"/>
      </c:bar3DChart>
      <c:catAx>
        <c:axId val="10313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04104"/>
        <c:crosses val="autoZero"/>
        <c:auto val="1"/>
        <c:lblAlgn val="ctr"/>
        <c:lblOffset val="100"/>
        <c:noMultiLvlLbl val="0"/>
      </c:catAx>
      <c:valAx>
        <c:axId val="103130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[_JNTUA.xlsx]Pivot Tables!PurchascemodeVsSalesVSOrderCount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Purchasce mode Vs Sales VS Order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Tables'!$F$5</c:f>
              <c:strCache>
                <c:ptCount val="1"/>
                <c:pt idx="0">
                  <c:v>Count of Txn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Tables'!$E$6:$E$9</c:f>
              <c:strCache>
                <c:ptCount val="4"/>
                <c:pt idx="0">
                  <c:v>Website</c:v>
                </c:pt>
                <c:pt idx="1">
                  <c:v>App</c:v>
                </c:pt>
                <c:pt idx="2">
                  <c:v>In store</c:v>
                </c:pt>
                <c:pt idx="3">
                  <c:v>Phone in</c:v>
                </c:pt>
              </c:strCache>
            </c:strRef>
          </c:cat>
          <c:val>
            <c:numRef>
              <c:f>'Pivot Tables'!$F$6:$F$9</c:f>
              <c:numCache>
                <c:formatCode>General</c:formatCode>
                <c:ptCount val="4"/>
                <c:pt idx="0">
                  <c:v>182</c:v>
                </c:pt>
                <c:pt idx="1">
                  <c:v>130</c:v>
                </c:pt>
                <c:pt idx="2">
                  <c:v>105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8-4AF1-909D-05147B388F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929112"/>
        <c:axId val="672926592"/>
      </c:barChart>
      <c:lineChart>
        <c:grouping val="standard"/>
        <c:varyColors val="0"/>
        <c:ser>
          <c:idx val="1"/>
          <c:order val="1"/>
          <c:tx>
            <c:strRef>
              <c:f>'Pivot Tables'!$G$5</c:f>
              <c:strCache>
                <c:ptCount val="1"/>
                <c:pt idx="0">
                  <c:v>Sum of Purchase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Tables'!$E$6:$E$9</c:f>
              <c:strCache>
                <c:ptCount val="4"/>
                <c:pt idx="0">
                  <c:v>Website</c:v>
                </c:pt>
                <c:pt idx="1">
                  <c:v>App</c:v>
                </c:pt>
                <c:pt idx="2">
                  <c:v>In store</c:v>
                </c:pt>
                <c:pt idx="3">
                  <c:v>Phone in</c:v>
                </c:pt>
              </c:strCache>
            </c:strRef>
          </c:cat>
          <c:val>
            <c:numRef>
              <c:f>'Pivot Tables'!$G$6:$G$9</c:f>
              <c:numCache>
                <c:formatCode>General</c:formatCode>
                <c:ptCount val="4"/>
                <c:pt idx="0">
                  <c:v>81070</c:v>
                </c:pt>
                <c:pt idx="1">
                  <c:v>61835</c:v>
                </c:pt>
                <c:pt idx="2">
                  <c:v>56070</c:v>
                </c:pt>
                <c:pt idx="3">
                  <c:v>14575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8-4AF1-909D-05147B388F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9273048"/>
        <c:axId val="679276288"/>
      </c:lineChart>
      <c:catAx>
        <c:axId val="67292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26592"/>
        <c:crosses val="autoZero"/>
        <c:auto val="1"/>
        <c:lblAlgn val="ctr"/>
        <c:lblOffset val="100"/>
        <c:noMultiLvlLbl val="0"/>
      </c:catAx>
      <c:valAx>
        <c:axId val="6729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29112"/>
        <c:crosses val="autoZero"/>
        <c:crossBetween val="between"/>
      </c:valAx>
      <c:valAx>
        <c:axId val="679276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73048"/>
        <c:crosses val="max"/>
        <c:crossBetween val="between"/>
      </c:valAx>
      <c:catAx>
        <c:axId val="679273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7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[_JNTUA.xlsx]Pivot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Title Vs PurchaseMode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Tables'!$S$4:$S$5</c:f>
              <c:strCache>
                <c:ptCount val="1"/>
                <c:pt idx="0">
                  <c:v>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Tables'!$R$6:$R$19</c:f>
              <c:strCache>
                <c:ptCount val="14"/>
                <c:pt idx="0">
                  <c:v>Accountant</c:v>
                </c:pt>
                <c:pt idx="1">
                  <c:v>Administrator</c:v>
                </c:pt>
                <c:pt idx="2">
                  <c:v>Analyst</c:v>
                </c:pt>
                <c:pt idx="3">
                  <c:v>Doctor</c:v>
                </c:pt>
                <c:pt idx="4">
                  <c:v>Engineer</c:v>
                </c:pt>
                <c:pt idx="5">
                  <c:v>Finance Professional</c:v>
                </c:pt>
                <c:pt idx="6">
                  <c:v>HR</c:v>
                </c:pt>
                <c:pt idx="7">
                  <c:v>Office Assistant</c:v>
                </c:pt>
                <c:pt idx="8">
                  <c:v>Operator</c:v>
                </c:pt>
                <c:pt idx="9">
                  <c:v>Professor</c:v>
                </c:pt>
                <c:pt idx="10">
                  <c:v>Sales</c:v>
                </c:pt>
                <c:pt idx="11">
                  <c:v>Statistician</c:v>
                </c:pt>
                <c:pt idx="12">
                  <c:v>Tech Support</c:v>
                </c:pt>
                <c:pt idx="13">
                  <c:v>VP</c:v>
                </c:pt>
              </c:strCache>
            </c:strRef>
          </c:cat>
          <c:val>
            <c:numRef>
              <c:f>'Pivot Tables'!$S$6:$S$19</c:f>
              <c:numCache>
                <c:formatCode>General</c:formatCode>
                <c:ptCount val="14"/>
                <c:pt idx="0">
                  <c:v>6</c:v>
                </c:pt>
                <c:pt idx="2">
                  <c:v>19</c:v>
                </c:pt>
                <c:pt idx="3">
                  <c:v>8</c:v>
                </c:pt>
                <c:pt idx="4">
                  <c:v>20</c:v>
                </c:pt>
                <c:pt idx="5">
                  <c:v>3</c:v>
                </c:pt>
                <c:pt idx="6">
                  <c:v>7</c:v>
                </c:pt>
                <c:pt idx="7">
                  <c:v>21</c:v>
                </c:pt>
                <c:pt idx="9">
                  <c:v>16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0-9034-D32C60042A4F}"/>
            </c:ext>
          </c:extLst>
        </c:ser>
        <c:ser>
          <c:idx val="1"/>
          <c:order val="1"/>
          <c:tx>
            <c:strRef>
              <c:f>'Pivot Tables'!$T$4:$T$5</c:f>
              <c:strCache>
                <c:ptCount val="1"/>
                <c:pt idx="0">
                  <c:v>In 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Tables'!$R$6:$R$19</c:f>
              <c:strCache>
                <c:ptCount val="14"/>
                <c:pt idx="0">
                  <c:v>Accountant</c:v>
                </c:pt>
                <c:pt idx="1">
                  <c:v>Administrator</c:v>
                </c:pt>
                <c:pt idx="2">
                  <c:v>Analyst</c:v>
                </c:pt>
                <c:pt idx="3">
                  <c:v>Doctor</c:v>
                </c:pt>
                <c:pt idx="4">
                  <c:v>Engineer</c:v>
                </c:pt>
                <c:pt idx="5">
                  <c:v>Finance Professional</c:v>
                </c:pt>
                <c:pt idx="6">
                  <c:v>HR</c:v>
                </c:pt>
                <c:pt idx="7">
                  <c:v>Office Assistant</c:v>
                </c:pt>
                <c:pt idx="8">
                  <c:v>Operator</c:v>
                </c:pt>
                <c:pt idx="9">
                  <c:v>Professor</c:v>
                </c:pt>
                <c:pt idx="10">
                  <c:v>Sales</c:v>
                </c:pt>
                <c:pt idx="11">
                  <c:v>Statistician</c:v>
                </c:pt>
                <c:pt idx="12">
                  <c:v>Tech Support</c:v>
                </c:pt>
                <c:pt idx="13">
                  <c:v>VP</c:v>
                </c:pt>
              </c:strCache>
            </c:strRef>
          </c:cat>
          <c:val>
            <c:numRef>
              <c:f>'Pivot Tables'!$T$6:$T$19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20</c:v>
                </c:pt>
                <c:pt idx="5">
                  <c:v>3</c:v>
                </c:pt>
                <c:pt idx="6">
                  <c:v>5</c:v>
                </c:pt>
                <c:pt idx="7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</c:v>
                </c:pt>
                <c:pt idx="12">
                  <c:v>10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DC0-9034-D32C60042A4F}"/>
            </c:ext>
          </c:extLst>
        </c:ser>
        <c:ser>
          <c:idx val="2"/>
          <c:order val="2"/>
          <c:tx>
            <c:strRef>
              <c:f>'Pivot Tables'!$U$4:$U$5</c:f>
              <c:strCache>
                <c:ptCount val="1"/>
                <c:pt idx="0">
                  <c:v>Phone 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Tables'!$R$6:$R$19</c:f>
              <c:strCache>
                <c:ptCount val="14"/>
                <c:pt idx="0">
                  <c:v>Accountant</c:v>
                </c:pt>
                <c:pt idx="1">
                  <c:v>Administrator</c:v>
                </c:pt>
                <c:pt idx="2">
                  <c:v>Analyst</c:v>
                </c:pt>
                <c:pt idx="3">
                  <c:v>Doctor</c:v>
                </c:pt>
                <c:pt idx="4">
                  <c:v>Engineer</c:v>
                </c:pt>
                <c:pt idx="5">
                  <c:v>Finance Professional</c:v>
                </c:pt>
                <c:pt idx="6">
                  <c:v>HR</c:v>
                </c:pt>
                <c:pt idx="7">
                  <c:v>Office Assistant</c:v>
                </c:pt>
                <c:pt idx="8">
                  <c:v>Operator</c:v>
                </c:pt>
                <c:pt idx="9">
                  <c:v>Professor</c:v>
                </c:pt>
                <c:pt idx="10">
                  <c:v>Sales</c:v>
                </c:pt>
                <c:pt idx="11">
                  <c:v>Statistician</c:v>
                </c:pt>
                <c:pt idx="12">
                  <c:v>Tech Support</c:v>
                </c:pt>
                <c:pt idx="13">
                  <c:v>VP</c:v>
                </c:pt>
              </c:strCache>
            </c:strRef>
          </c:cat>
          <c:val>
            <c:numRef>
              <c:f>'Pivot Tables'!$U$6:$U$19</c:f>
              <c:numCache>
                <c:formatCode>General</c:formatCode>
                <c:ptCount val="14"/>
                <c:pt idx="0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5-4DC0-9034-D32C60042A4F}"/>
            </c:ext>
          </c:extLst>
        </c:ser>
        <c:ser>
          <c:idx val="3"/>
          <c:order val="3"/>
          <c:tx>
            <c:strRef>
              <c:f>'Pivot Tables'!$V$4:$V$5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Tables'!$R$6:$R$19</c:f>
              <c:strCache>
                <c:ptCount val="14"/>
                <c:pt idx="0">
                  <c:v>Accountant</c:v>
                </c:pt>
                <c:pt idx="1">
                  <c:v>Administrator</c:v>
                </c:pt>
                <c:pt idx="2">
                  <c:v>Analyst</c:v>
                </c:pt>
                <c:pt idx="3">
                  <c:v>Doctor</c:v>
                </c:pt>
                <c:pt idx="4">
                  <c:v>Engineer</c:v>
                </c:pt>
                <c:pt idx="5">
                  <c:v>Finance Professional</c:v>
                </c:pt>
                <c:pt idx="6">
                  <c:v>HR</c:v>
                </c:pt>
                <c:pt idx="7">
                  <c:v>Office Assistant</c:v>
                </c:pt>
                <c:pt idx="8">
                  <c:v>Operator</c:v>
                </c:pt>
                <c:pt idx="9">
                  <c:v>Professor</c:v>
                </c:pt>
                <c:pt idx="10">
                  <c:v>Sales</c:v>
                </c:pt>
                <c:pt idx="11">
                  <c:v>Statistician</c:v>
                </c:pt>
                <c:pt idx="12">
                  <c:v>Tech Support</c:v>
                </c:pt>
                <c:pt idx="13">
                  <c:v>VP</c:v>
                </c:pt>
              </c:strCache>
            </c:strRef>
          </c:cat>
          <c:val>
            <c:numRef>
              <c:f>'Pivot Tables'!$V$6:$V$19</c:f>
              <c:numCache>
                <c:formatCode>General</c:formatCode>
                <c:ptCount val="14"/>
                <c:pt idx="0">
                  <c:v>11</c:v>
                </c:pt>
                <c:pt idx="1">
                  <c:v>2</c:v>
                </c:pt>
                <c:pt idx="2">
                  <c:v>18</c:v>
                </c:pt>
                <c:pt idx="3">
                  <c:v>15</c:v>
                </c:pt>
                <c:pt idx="4">
                  <c:v>26</c:v>
                </c:pt>
                <c:pt idx="5">
                  <c:v>2</c:v>
                </c:pt>
                <c:pt idx="6">
                  <c:v>8</c:v>
                </c:pt>
                <c:pt idx="7">
                  <c:v>31</c:v>
                </c:pt>
                <c:pt idx="8">
                  <c:v>3</c:v>
                </c:pt>
                <c:pt idx="9">
                  <c:v>21</c:v>
                </c:pt>
                <c:pt idx="10">
                  <c:v>18</c:v>
                </c:pt>
                <c:pt idx="11">
                  <c:v>2</c:v>
                </c:pt>
                <c:pt idx="12">
                  <c:v>19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5-4DC0-9034-D32C60042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948368"/>
        <c:axId val="668034664"/>
      </c:barChart>
      <c:catAx>
        <c:axId val="65194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34664"/>
        <c:crosses val="autoZero"/>
        <c:auto val="1"/>
        <c:lblAlgn val="ctr"/>
        <c:lblOffset val="100"/>
        <c:noMultiLvlLbl val="0"/>
      </c:catAx>
      <c:valAx>
        <c:axId val="6680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4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[_JNTUA.xlsx]Pivot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Products Vs Sales Vs Profit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Tables'!$C$42</c:f>
              <c:strCache>
                <c:ptCount val="1"/>
                <c:pt idx="0">
                  <c:v>Sum of Purchase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Tables'!$B$43:$B$105</c:f>
              <c:strCache>
                <c:ptCount val="62"/>
                <c:pt idx="0">
                  <c:v>Organic Choco Syrup</c:v>
                </c:pt>
                <c:pt idx="1">
                  <c:v>Spicy Special Slims</c:v>
                </c:pt>
                <c:pt idx="2">
                  <c:v>Caramel Stuffed Bars</c:v>
                </c:pt>
                <c:pt idx="3">
                  <c:v>Milk Bars</c:v>
                </c:pt>
                <c:pt idx="4">
                  <c:v>Mint Chip Choco</c:v>
                </c:pt>
                <c:pt idx="5">
                  <c:v>Eclairs</c:v>
                </c:pt>
                <c:pt idx="6">
                  <c:v>99% Dark &amp; Pure</c:v>
                </c:pt>
                <c:pt idx="7">
                  <c:v>After Nines</c:v>
                </c:pt>
                <c:pt idx="8">
                  <c:v>Smooth Sliky Salty</c:v>
                </c:pt>
                <c:pt idx="9">
                  <c:v>85% Dark Bars</c:v>
                </c:pt>
                <c:pt idx="10">
                  <c:v>70% Dark Bites</c:v>
                </c:pt>
                <c:pt idx="11">
                  <c:v>Manuka Honey Choco</c:v>
                </c:pt>
                <c:pt idx="12">
                  <c:v>Baker's Choco Chips</c:v>
                </c:pt>
                <c:pt idx="13">
                  <c:v>Fruit &amp; Nut Bars</c:v>
                </c:pt>
                <c:pt idx="14">
                  <c:v>Almond Choco</c:v>
                </c:pt>
                <c:pt idx="15">
                  <c:v>Nutty Bliss Bars</c:v>
                </c:pt>
                <c:pt idx="16">
                  <c:v>Peanut Butter Cubes</c:v>
                </c:pt>
                <c:pt idx="17">
                  <c:v>Mango Tango Delight</c:v>
                </c:pt>
                <c:pt idx="18">
                  <c:v>Raspberry Choco</c:v>
                </c:pt>
                <c:pt idx="19">
                  <c:v>Praline-filled Bonbons</c:v>
                </c:pt>
                <c:pt idx="20">
                  <c:v>Orange Zest Delight</c:v>
                </c:pt>
                <c:pt idx="21">
                  <c:v>50% Dark Bites</c:v>
                </c:pt>
                <c:pt idx="22">
                  <c:v>Orange Choco</c:v>
                </c:pt>
                <c:pt idx="23">
                  <c:v>Butterscotch Dream Choco</c:v>
                </c:pt>
                <c:pt idx="24">
                  <c:v>Smooth Silky Salty</c:v>
                </c:pt>
                <c:pt idx="25">
                  <c:v>Bourbon Vanilla Infusion</c:v>
                </c:pt>
                <c:pt idx="26">
                  <c:v>Cherry Almond Fudge</c:v>
                </c:pt>
                <c:pt idx="27">
                  <c:v>Choco Mint Medley</c:v>
                </c:pt>
                <c:pt idx="28">
                  <c:v>Dark Chocolate Mousse</c:v>
                </c:pt>
                <c:pt idx="29">
                  <c:v>Marzipan Delight</c:v>
                </c:pt>
                <c:pt idx="30">
                  <c:v>Coconut Rum Rendezvous</c:v>
                </c:pt>
                <c:pt idx="31">
                  <c:v>Marshmallow Caramel Crunch</c:v>
                </c:pt>
                <c:pt idx="32">
                  <c:v>Gingerbread Spiced Choco</c:v>
                </c:pt>
                <c:pt idx="33">
                  <c:v>Chili Cinnamon Twist</c:v>
                </c:pt>
                <c:pt idx="34">
                  <c:v>Espresso Almond Crunch</c:v>
                </c:pt>
                <c:pt idx="35">
                  <c:v>Hazelnut Praline Bars</c:v>
                </c:pt>
                <c:pt idx="36">
                  <c:v>Dark Cherry Indulgence</c:v>
                </c:pt>
                <c:pt idx="37">
                  <c:v>Sea Salted Toffee Choco</c:v>
                </c:pt>
                <c:pt idx="38">
                  <c:v>Passionfruit Caramel Bars</c:v>
                </c:pt>
                <c:pt idx="39">
                  <c:v>Pistachio Cardamom Crunch</c:v>
                </c:pt>
                <c:pt idx="40">
                  <c:v>Choco Hazelnut Swirl</c:v>
                </c:pt>
                <c:pt idx="41">
                  <c:v>Espresso Bean Blast</c:v>
                </c:pt>
                <c:pt idx="42">
                  <c:v>Almond Raspberry Cluster</c:v>
                </c:pt>
                <c:pt idx="43">
                  <c:v>Honeycomb Crunch Choco</c:v>
                </c:pt>
                <c:pt idx="44">
                  <c:v>Almond Butter Munch</c:v>
                </c:pt>
                <c:pt idx="45">
                  <c:v>Choco Coated Almonds</c:v>
                </c:pt>
                <c:pt idx="46">
                  <c:v>Tiramisu Truffle Bites</c:v>
                </c:pt>
                <c:pt idx="47">
                  <c:v>Peanut Brittle Bliss</c:v>
                </c:pt>
                <c:pt idx="48">
                  <c:v>Velvet Truffle Bites</c:v>
                </c:pt>
                <c:pt idx="49">
                  <c:v>Maple Walnut Delight</c:v>
                </c:pt>
                <c:pt idx="50">
                  <c:v>Lemon Poppyseed Zing</c:v>
                </c:pt>
                <c:pt idx="51">
                  <c:v>Irish Cream Chocolate</c:v>
                </c:pt>
                <c:pt idx="52">
                  <c:v>White Choc</c:v>
                </c:pt>
                <c:pt idx="53">
                  <c:v>Pistachio Rose Fusion</c:v>
                </c:pt>
                <c:pt idx="54">
                  <c:v>Raspberry Cheesecake Swirl</c:v>
                </c:pt>
                <c:pt idx="55">
                  <c:v>Drinking Coco</c:v>
                </c:pt>
                <c:pt idx="56">
                  <c:v>Coconut Almond Joy</c:v>
                </c:pt>
                <c:pt idx="57">
                  <c:v>Blueberry Cheesecake Bliss</c:v>
                </c:pt>
                <c:pt idx="58">
                  <c:v>Lavender Honey Ganache</c:v>
                </c:pt>
                <c:pt idx="59">
                  <c:v>Salted Caramel Swirls</c:v>
                </c:pt>
                <c:pt idx="60">
                  <c:v>Honey Caramel Truffle</c:v>
                </c:pt>
                <c:pt idx="61">
                  <c:v>Cappuccino Filled Choco</c:v>
                </c:pt>
              </c:strCache>
            </c:strRef>
          </c:cat>
          <c:val>
            <c:numRef>
              <c:f>'Pivot Tables'!$C$43:$C$105</c:f>
              <c:numCache>
                <c:formatCode>General</c:formatCode>
                <c:ptCount val="62"/>
                <c:pt idx="0">
                  <c:v>12110</c:v>
                </c:pt>
                <c:pt idx="1">
                  <c:v>10465</c:v>
                </c:pt>
                <c:pt idx="2">
                  <c:v>7930</c:v>
                </c:pt>
                <c:pt idx="3">
                  <c:v>7505</c:v>
                </c:pt>
                <c:pt idx="4">
                  <c:v>7390</c:v>
                </c:pt>
                <c:pt idx="5">
                  <c:v>7310</c:v>
                </c:pt>
                <c:pt idx="6">
                  <c:v>7295</c:v>
                </c:pt>
                <c:pt idx="7">
                  <c:v>6940</c:v>
                </c:pt>
                <c:pt idx="8">
                  <c:v>6800</c:v>
                </c:pt>
                <c:pt idx="9">
                  <c:v>6240</c:v>
                </c:pt>
                <c:pt idx="10">
                  <c:v>5690</c:v>
                </c:pt>
                <c:pt idx="11">
                  <c:v>5460</c:v>
                </c:pt>
                <c:pt idx="12">
                  <c:v>5175</c:v>
                </c:pt>
                <c:pt idx="13">
                  <c:v>5140</c:v>
                </c:pt>
                <c:pt idx="14">
                  <c:v>4650</c:v>
                </c:pt>
                <c:pt idx="15">
                  <c:v>4255</c:v>
                </c:pt>
                <c:pt idx="16">
                  <c:v>4150</c:v>
                </c:pt>
                <c:pt idx="17">
                  <c:v>3970</c:v>
                </c:pt>
                <c:pt idx="18">
                  <c:v>3960</c:v>
                </c:pt>
                <c:pt idx="19">
                  <c:v>3760</c:v>
                </c:pt>
                <c:pt idx="20">
                  <c:v>3755</c:v>
                </c:pt>
                <c:pt idx="21">
                  <c:v>3695</c:v>
                </c:pt>
                <c:pt idx="22">
                  <c:v>3660</c:v>
                </c:pt>
                <c:pt idx="23">
                  <c:v>3470</c:v>
                </c:pt>
                <c:pt idx="24">
                  <c:v>3455</c:v>
                </c:pt>
                <c:pt idx="25">
                  <c:v>3455</c:v>
                </c:pt>
                <c:pt idx="26">
                  <c:v>3345</c:v>
                </c:pt>
                <c:pt idx="27">
                  <c:v>3200</c:v>
                </c:pt>
                <c:pt idx="28">
                  <c:v>3175</c:v>
                </c:pt>
                <c:pt idx="29">
                  <c:v>3165</c:v>
                </c:pt>
                <c:pt idx="30">
                  <c:v>3120</c:v>
                </c:pt>
                <c:pt idx="31">
                  <c:v>3025</c:v>
                </c:pt>
                <c:pt idx="32">
                  <c:v>2945</c:v>
                </c:pt>
                <c:pt idx="33">
                  <c:v>2800</c:v>
                </c:pt>
                <c:pt idx="34">
                  <c:v>2780</c:v>
                </c:pt>
                <c:pt idx="35">
                  <c:v>2700</c:v>
                </c:pt>
                <c:pt idx="36">
                  <c:v>2630</c:v>
                </c:pt>
                <c:pt idx="37">
                  <c:v>2525</c:v>
                </c:pt>
                <c:pt idx="38">
                  <c:v>2380</c:v>
                </c:pt>
                <c:pt idx="39">
                  <c:v>2255</c:v>
                </c:pt>
                <c:pt idx="40">
                  <c:v>2230</c:v>
                </c:pt>
                <c:pt idx="41">
                  <c:v>2205</c:v>
                </c:pt>
                <c:pt idx="42">
                  <c:v>2200</c:v>
                </c:pt>
                <c:pt idx="43">
                  <c:v>2165</c:v>
                </c:pt>
                <c:pt idx="44">
                  <c:v>2060</c:v>
                </c:pt>
                <c:pt idx="45">
                  <c:v>1915</c:v>
                </c:pt>
                <c:pt idx="46">
                  <c:v>1800</c:v>
                </c:pt>
                <c:pt idx="47">
                  <c:v>1720</c:v>
                </c:pt>
                <c:pt idx="48">
                  <c:v>1370</c:v>
                </c:pt>
                <c:pt idx="49">
                  <c:v>1170</c:v>
                </c:pt>
                <c:pt idx="50">
                  <c:v>1145</c:v>
                </c:pt>
                <c:pt idx="51">
                  <c:v>1115</c:v>
                </c:pt>
                <c:pt idx="52">
                  <c:v>970</c:v>
                </c:pt>
                <c:pt idx="53">
                  <c:v>920</c:v>
                </c:pt>
                <c:pt idx="54">
                  <c:v>890</c:v>
                </c:pt>
                <c:pt idx="55">
                  <c:v>685</c:v>
                </c:pt>
                <c:pt idx="56">
                  <c:v>600</c:v>
                </c:pt>
                <c:pt idx="57">
                  <c:v>345</c:v>
                </c:pt>
                <c:pt idx="58">
                  <c:v>205</c:v>
                </c:pt>
                <c:pt idx="59">
                  <c:v>90</c:v>
                </c:pt>
                <c:pt idx="6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3-4ECC-9D4A-80E5A4B5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076328"/>
        <c:axId val="663083888"/>
      </c:barChart>
      <c:lineChart>
        <c:grouping val="standard"/>
        <c:varyColors val="0"/>
        <c:ser>
          <c:idx val="1"/>
          <c:order val="1"/>
          <c:tx>
            <c:strRef>
              <c:f>'Pivot Tables'!$D$42</c:f>
              <c:strCache>
                <c:ptCount val="1"/>
                <c:pt idx="0">
                  <c:v>Sum of Profit-11.5%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Tables'!$B$43:$B$105</c:f>
              <c:strCache>
                <c:ptCount val="62"/>
                <c:pt idx="0">
                  <c:v>Organic Choco Syrup</c:v>
                </c:pt>
                <c:pt idx="1">
                  <c:v>Spicy Special Slims</c:v>
                </c:pt>
                <c:pt idx="2">
                  <c:v>Caramel Stuffed Bars</c:v>
                </c:pt>
                <c:pt idx="3">
                  <c:v>Milk Bars</c:v>
                </c:pt>
                <c:pt idx="4">
                  <c:v>Mint Chip Choco</c:v>
                </c:pt>
                <c:pt idx="5">
                  <c:v>Eclairs</c:v>
                </c:pt>
                <c:pt idx="6">
                  <c:v>99% Dark &amp; Pure</c:v>
                </c:pt>
                <c:pt idx="7">
                  <c:v>After Nines</c:v>
                </c:pt>
                <c:pt idx="8">
                  <c:v>Smooth Sliky Salty</c:v>
                </c:pt>
                <c:pt idx="9">
                  <c:v>85% Dark Bars</c:v>
                </c:pt>
                <c:pt idx="10">
                  <c:v>70% Dark Bites</c:v>
                </c:pt>
                <c:pt idx="11">
                  <c:v>Manuka Honey Choco</c:v>
                </c:pt>
                <c:pt idx="12">
                  <c:v>Baker's Choco Chips</c:v>
                </c:pt>
                <c:pt idx="13">
                  <c:v>Fruit &amp; Nut Bars</c:v>
                </c:pt>
                <c:pt idx="14">
                  <c:v>Almond Choco</c:v>
                </c:pt>
                <c:pt idx="15">
                  <c:v>Nutty Bliss Bars</c:v>
                </c:pt>
                <c:pt idx="16">
                  <c:v>Peanut Butter Cubes</c:v>
                </c:pt>
                <c:pt idx="17">
                  <c:v>Mango Tango Delight</c:v>
                </c:pt>
                <c:pt idx="18">
                  <c:v>Raspberry Choco</c:v>
                </c:pt>
                <c:pt idx="19">
                  <c:v>Praline-filled Bonbons</c:v>
                </c:pt>
                <c:pt idx="20">
                  <c:v>Orange Zest Delight</c:v>
                </c:pt>
                <c:pt idx="21">
                  <c:v>50% Dark Bites</c:v>
                </c:pt>
                <c:pt idx="22">
                  <c:v>Orange Choco</c:v>
                </c:pt>
                <c:pt idx="23">
                  <c:v>Butterscotch Dream Choco</c:v>
                </c:pt>
                <c:pt idx="24">
                  <c:v>Smooth Silky Salty</c:v>
                </c:pt>
                <c:pt idx="25">
                  <c:v>Bourbon Vanilla Infusion</c:v>
                </c:pt>
                <c:pt idx="26">
                  <c:v>Cherry Almond Fudge</c:v>
                </c:pt>
                <c:pt idx="27">
                  <c:v>Choco Mint Medley</c:v>
                </c:pt>
                <c:pt idx="28">
                  <c:v>Dark Chocolate Mousse</c:v>
                </c:pt>
                <c:pt idx="29">
                  <c:v>Marzipan Delight</c:v>
                </c:pt>
                <c:pt idx="30">
                  <c:v>Coconut Rum Rendezvous</c:v>
                </c:pt>
                <c:pt idx="31">
                  <c:v>Marshmallow Caramel Crunch</c:v>
                </c:pt>
                <c:pt idx="32">
                  <c:v>Gingerbread Spiced Choco</c:v>
                </c:pt>
                <c:pt idx="33">
                  <c:v>Chili Cinnamon Twist</c:v>
                </c:pt>
                <c:pt idx="34">
                  <c:v>Espresso Almond Crunch</c:v>
                </c:pt>
                <c:pt idx="35">
                  <c:v>Hazelnut Praline Bars</c:v>
                </c:pt>
                <c:pt idx="36">
                  <c:v>Dark Cherry Indulgence</c:v>
                </c:pt>
                <c:pt idx="37">
                  <c:v>Sea Salted Toffee Choco</c:v>
                </c:pt>
                <c:pt idx="38">
                  <c:v>Passionfruit Caramel Bars</c:v>
                </c:pt>
                <c:pt idx="39">
                  <c:v>Pistachio Cardamom Crunch</c:v>
                </c:pt>
                <c:pt idx="40">
                  <c:v>Choco Hazelnut Swirl</c:v>
                </c:pt>
                <c:pt idx="41">
                  <c:v>Espresso Bean Blast</c:v>
                </c:pt>
                <c:pt idx="42">
                  <c:v>Almond Raspberry Cluster</c:v>
                </c:pt>
                <c:pt idx="43">
                  <c:v>Honeycomb Crunch Choco</c:v>
                </c:pt>
                <c:pt idx="44">
                  <c:v>Almond Butter Munch</c:v>
                </c:pt>
                <c:pt idx="45">
                  <c:v>Choco Coated Almonds</c:v>
                </c:pt>
                <c:pt idx="46">
                  <c:v>Tiramisu Truffle Bites</c:v>
                </c:pt>
                <c:pt idx="47">
                  <c:v>Peanut Brittle Bliss</c:v>
                </c:pt>
                <c:pt idx="48">
                  <c:v>Velvet Truffle Bites</c:v>
                </c:pt>
                <c:pt idx="49">
                  <c:v>Maple Walnut Delight</c:v>
                </c:pt>
                <c:pt idx="50">
                  <c:v>Lemon Poppyseed Zing</c:v>
                </c:pt>
                <c:pt idx="51">
                  <c:v>Irish Cream Chocolate</c:v>
                </c:pt>
                <c:pt idx="52">
                  <c:v>White Choc</c:v>
                </c:pt>
                <c:pt idx="53">
                  <c:v>Pistachio Rose Fusion</c:v>
                </c:pt>
                <c:pt idx="54">
                  <c:v>Raspberry Cheesecake Swirl</c:v>
                </c:pt>
                <c:pt idx="55">
                  <c:v>Drinking Coco</c:v>
                </c:pt>
                <c:pt idx="56">
                  <c:v>Coconut Almond Joy</c:v>
                </c:pt>
                <c:pt idx="57">
                  <c:v>Blueberry Cheesecake Bliss</c:v>
                </c:pt>
                <c:pt idx="58">
                  <c:v>Lavender Honey Ganache</c:v>
                </c:pt>
                <c:pt idx="59">
                  <c:v>Salted Caramel Swirls</c:v>
                </c:pt>
                <c:pt idx="60">
                  <c:v>Honey Caramel Truffle</c:v>
                </c:pt>
                <c:pt idx="61">
                  <c:v>Cappuccino Filled Choco</c:v>
                </c:pt>
              </c:strCache>
            </c:strRef>
          </c:cat>
          <c:val>
            <c:numRef>
              <c:f>'Pivot Tables'!$D$43:$D$105</c:f>
              <c:numCache>
                <c:formatCode>"$"#,##0.000</c:formatCode>
                <c:ptCount val="62"/>
                <c:pt idx="0">
                  <c:v>1392.6499999999999</c:v>
                </c:pt>
                <c:pt idx="1">
                  <c:v>1203.4750000000001</c:v>
                </c:pt>
                <c:pt idx="2">
                  <c:v>911.95</c:v>
                </c:pt>
                <c:pt idx="3">
                  <c:v>863.07500000000005</c:v>
                </c:pt>
                <c:pt idx="4">
                  <c:v>849.85</c:v>
                </c:pt>
                <c:pt idx="5">
                  <c:v>840.65</c:v>
                </c:pt>
                <c:pt idx="6">
                  <c:v>838.92500000000007</c:v>
                </c:pt>
                <c:pt idx="7">
                  <c:v>798.1</c:v>
                </c:pt>
                <c:pt idx="8">
                  <c:v>782.00000000000011</c:v>
                </c:pt>
                <c:pt idx="9">
                  <c:v>717.6</c:v>
                </c:pt>
                <c:pt idx="10">
                  <c:v>654.35000000000014</c:v>
                </c:pt>
                <c:pt idx="11">
                  <c:v>627.90000000000009</c:v>
                </c:pt>
                <c:pt idx="12">
                  <c:v>595.125</c:v>
                </c:pt>
                <c:pt idx="13">
                  <c:v>591.1</c:v>
                </c:pt>
                <c:pt idx="14">
                  <c:v>534.75000000000011</c:v>
                </c:pt>
                <c:pt idx="15">
                  <c:v>489.32500000000005</c:v>
                </c:pt>
                <c:pt idx="16">
                  <c:v>477.25</c:v>
                </c:pt>
                <c:pt idx="17">
                  <c:v>456.55</c:v>
                </c:pt>
                <c:pt idx="18">
                  <c:v>455.4</c:v>
                </c:pt>
                <c:pt idx="19">
                  <c:v>432.40000000000003</c:v>
                </c:pt>
                <c:pt idx="20">
                  <c:v>431.82500000000005</c:v>
                </c:pt>
                <c:pt idx="21">
                  <c:v>424.92500000000001</c:v>
                </c:pt>
                <c:pt idx="22">
                  <c:v>420.90000000000003</c:v>
                </c:pt>
                <c:pt idx="23">
                  <c:v>399.05</c:v>
                </c:pt>
                <c:pt idx="24">
                  <c:v>397.32499999999999</c:v>
                </c:pt>
                <c:pt idx="25">
                  <c:v>397.32499999999993</c:v>
                </c:pt>
                <c:pt idx="26">
                  <c:v>384.67500000000001</c:v>
                </c:pt>
                <c:pt idx="27">
                  <c:v>368.00000000000006</c:v>
                </c:pt>
                <c:pt idx="28">
                  <c:v>365.125</c:v>
                </c:pt>
                <c:pt idx="29">
                  <c:v>363.97500000000002</c:v>
                </c:pt>
                <c:pt idx="30">
                  <c:v>358.8</c:v>
                </c:pt>
                <c:pt idx="31">
                  <c:v>347.875</c:v>
                </c:pt>
                <c:pt idx="32">
                  <c:v>338.67500000000001</c:v>
                </c:pt>
                <c:pt idx="33">
                  <c:v>322</c:v>
                </c:pt>
                <c:pt idx="34">
                  <c:v>319.7</c:v>
                </c:pt>
                <c:pt idx="35">
                  <c:v>310.5</c:v>
                </c:pt>
                <c:pt idx="36">
                  <c:v>302.45000000000005</c:v>
                </c:pt>
                <c:pt idx="37">
                  <c:v>290.37499999999994</c:v>
                </c:pt>
                <c:pt idx="38">
                  <c:v>273.7</c:v>
                </c:pt>
                <c:pt idx="39">
                  <c:v>259.32500000000005</c:v>
                </c:pt>
                <c:pt idx="40">
                  <c:v>256.45</c:v>
                </c:pt>
                <c:pt idx="41">
                  <c:v>253.57500000000002</c:v>
                </c:pt>
                <c:pt idx="42">
                  <c:v>253</c:v>
                </c:pt>
                <c:pt idx="43">
                  <c:v>248.97500000000002</c:v>
                </c:pt>
                <c:pt idx="44">
                  <c:v>236.9</c:v>
                </c:pt>
                <c:pt idx="45">
                  <c:v>220.22500000000002</c:v>
                </c:pt>
                <c:pt idx="46">
                  <c:v>207</c:v>
                </c:pt>
                <c:pt idx="47">
                  <c:v>197.8</c:v>
                </c:pt>
                <c:pt idx="48">
                  <c:v>157.55000000000001</c:v>
                </c:pt>
                <c:pt idx="49">
                  <c:v>134.55000000000001</c:v>
                </c:pt>
                <c:pt idx="50">
                  <c:v>131.67500000000001</c:v>
                </c:pt>
                <c:pt idx="51">
                  <c:v>128.22500000000002</c:v>
                </c:pt>
                <c:pt idx="52">
                  <c:v>111.55000000000001</c:v>
                </c:pt>
                <c:pt idx="53">
                  <c:v>105.80000000000001</c:v>
                </c:pt>
                <c:pt idx="54">
                  <c:v>102.35</c:v>
                </c:pt>
                <c:pt idx="55">
                  <c:v>78.775000000000006</c:v>
                </c:pt>
                <c:pt idx="56">
                  <c:v>69</c:v>
                </c:pt>
                <c:pt idx="57">
                  <c:v>39.674999999999997</c:v>
                </c:pt>
                <c:pt idx="58">
                  <c:v>23.575000000000003</c:v>
                </c:pt>
                <c:pt idx="59">
                  <c:v>10.35</c:v>
                </c:pt>
                <c:pt idx="60">
                  <c:v>2.3000000000000003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3-4ECC-9D4A-80E5A4B5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17312"/>
        <c:axId val="655694712"/>
      </c:lineChart>
      <c:catAx>
        <c:axId val="66307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83888"/>
        <c:crosses val="autoZero"/>
        <c:auto val="1"/>
        <c:lblAlgn val="ctr"/>
        <c:lblOffset val="100"/>
        <c:noMultiLvlLbl val="0"/>
      </c:catAx>
      <c:valAx>
        <c:axId val="6630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6328"/>
        <c:crosses val="autoZero"/>
        <c:crossBetween val="between"/>
      </c:valAx>
      <c:valAx>
        <c:axId val="655694712"/>
        <c:scaling>
          <c:orientation val="minMax"/>
        </c:scaling>
        <c:delete val="0"/>
        <c:axPos val="r"/>
        <c:numFmt formatCode="&quot;$&quot;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17312"/>
        <c:crosses val="max"/>
        <c:crossBetween val="between"/>
      </c:valAx>
      <c:catAx>
        <c:axId val="5807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694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[_JNTUA.xlsx]Pivot Tables!PivotTable5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Tables'!$W$60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Tables'!$V$61:$V$154</c:f>
              <c:multiLvlStrCache>
                <c:ptCount val="88"/>
                <c:lvl>
                  <c:pt idx="0">
                    <c:v>12/1/2023</c:v>
                  </c:pt>
                  <c:pt idx="1">
                    <c:v>12/2/2023</c:v>
                  </c:pt>
                  <c:pt idx="2">
                    <c:v>12/3/2023</c:v>
                  </c:pt>
                  <c:pt idx="3">
                    <c:v>12/4/2023</c:v>
                  </c:pt>
                  <c:pt idx="4">
                    <c:v>12/5/2023</c:v>
                  </c:pt>
                  <c:pt idx="5">
                    <c:v>12/6/2023</c:v>
                  </c:pt>
                  <c:pt idx="6">
                    <c:v>12/8/2023</c:v>
                  </c:pt>
                  <c:pt idx="7">
                    <c:v>12/9/2023</c:v>
                  </c:pt>
                  <c:pt idx="8">
                    <c:v>12/10/2023</c:v>
                  </c:pt>
                  <c:pt idx="9">
                    <c:v>12/11/2023</c:v>
                  </c:pt>
                  <c:pt idx="10">
                    <c:v>12/12/2023</c:v>
                  </c:pt>
                  <c:pt idx="11">
                    <c:v>12/13/2023</c:v>
                  </c:pt>
                  <c:pt idx="12">
                    <c:v>12/14/2023</c:v>
                  </c:pt>
                  <c:pt idx="13">
                    <c:v>12/15/2023</c:v>
                  </c:pt>
                  <c:pt idx="14">
                    <c:v>12/16/2023</c:v>
                  </c:pt>
                  <c:pt idx="15">
                    <c:v>12/17/2023</c:v>
                  </c:pt>
                  <c:pt idx="16">
                    <c:v>12/18/2023</c:v>
                  </c:pt>
                  <c:pt idx="17">
                    <c:v>12/19/2023</c:v>
                  </c:pt>
                  <c:pt idx="18">
                    <c:v>12/20/2023</c:v>
                  </c:pt>
                  <c:pt idx="19">
                    <c:v>12/21/2023</c:v>
                  </c:pt>
                  <c:pt idx="20">
                    <c:v>12/22/2023</c:v>
                  </c:pt>
                  <c:pt idx="21">
                    <c:v>12/23/2023</c:v>
                  </c:pt>
                  <c:pt idx="22">
                    <c:v>12/24/2023</c:v>
                  </c:pt>
                  <c:pt idx="23">
                    <c:v>12/25/2023</c:v>
                  </c:pt>
                  <c:pt idx="24">
                    <c:v>12/26/2023</c:v>
                  </c:pt>
                  <c:pt idx="25">
                    <c:v>12/27/2023</c:v>
                  </c:pt>
                  <c:pt idx="26">
                    <c:v>12/28/2023</c:v>
                  </c:pt>
                  <c:pt idx="27">
                    <c:v>12/29/2023</c:v>
                  </c:pt>
                  <c:pt idx="28">
                    <c:v>12/30/2023</c:v>
                  </c:pt>
                  <c:pt idx="29">
                    <c:v>12/31/2023</c:v>
                  </c:pt>
                  <c:pt idx="30">
                    <c:v>1/1/2024</c:v>
                  </c:pt>
                  <c:pt idx="31">
                    <c:v>1/2/2024</c:v>
                  </c:pt>
                  <c:pt idx="32">
                    <c:v>1/3/2024</c:v>
                  </c:pt>
                  <c:pt idx="33">
                    <c:v>1/4/2024</c:v>
                  </c:pt>
                  <c:pt idx="34">
                    <c:v>1/5/2024</c:v>
                  </c:pt>
                  <c:pt idx="35">
                    <c:v>1/6/2024</c:v>
                  </c:pt>
                  <c:pt idx="36">
                    <c:v>1/7/2024</c:v>
                  </c:pt>
                  <c:pt idx="37">
                    <c:v>1/8/2024</c:v>
                  </c:pt>
                  <c:pt idx="38">
                    <c:v>1/9/2024</c:v>
                  </c:pt>
                  <c:pt idx="39">
                    <c:v>1/10/2024</c:v>
                  </c:pt>
                  <c:pt idx="40">
                    <c:v>1/11/2024</c:v>
                  </c:pt>
                  <c:pt idx="41">
                    <c:v>1/12/2024</c:v>
                  </c:pt>
                  <c:pt idx="42">
                    <c:v>1/13/2024</c:v>
                  </c:pt>
                  <c:pt idx="43">
                    <c:v>1/14/2024</c:v>
                  </c:pt>
                  <c:pt idx="44">
                    <c:v>1/15/2024</c:v>
                  </c:pt>
                  <c:pt idx="45">
                    <c:v>1/16/2024</c:v>
                  </c:pt>
                  <c:pt idx="46">
                    <c:v>1/17/2024</c:v>
                  </c:pt>
                  <c:pt idx="47">
                    <c:v>1/18/2024</c:v>
                  </c:pt>
                  <c:pt idx="48">
                    <c:v>1/19/2024</c:v>
                  </c:pt>
                  <c:pt idx="49">
                    <c:v>1/20/2024</c:v>
                  </c:pt>
                  <c:pt idx="50">
                    <c:v>1/21/2024</c:v>
                  </c:pt>
                  <c:pt idx="51">
                    <c:v>1/22/2024</c:v>
                  </c:pt>
                  <c:pt idx="52">
                    <c:v>1/23/2024</c:v>
                  </c:pt>
                  <c:pt idx="53">
                    <c:v>1/24/2024</c:v>
                  </c:pt>
                  <c:pt idx="54">
                    <c:v>1/25/2024</c:v>
                  </c:pt>
                  <c:pt idx="55">
                    <c:v>1/26/2024</c:v>
                  </c:pt>
                  <c:pt idx="56">
                    <c:v>1/27/2024</c:v>
                  </c:pt>
                  <c:pt idx="57">
                    <c:v>1/28/2024</c:v>
                  </c:pt>
                  <c:pt idx="58">
                    <c:v>1/29/2024</c:v>
                  </c:pt>
                  <c:pt idx="59">
                    <c:v>1/30/2024</c:v>
                  </c:pt>
                  <c:pt idx="60">
                    <c:v>1/31/2024</c:v>
                  </c:pt>
                  <c:pt idx="61">
                    <c:v>2/1/2024</c:v>
                  </c:pt>
                  <c:pt idx="62">
                    <c:v>2/2/2024</c:v>
                  </c:pt>
                  <c:pt idx="63">
                    <c:v>2/3/2024</c:v>
                  </c:pt>
                  <c:pt idx="64">
                    <c:v>2/4/2024</c:v>
                  </c:pt>
                  <c:pt idx="65">
                    <c:v>2/5/2024</c:v>
                  </c:pt>
                  <c:pt idx="66">
                    <c:v>2/7/2024</c:v>
                  </c:pt>
                  <c:pt idx="67">
                    <c:v>2/8/2024</c:v>
                  </c:pt>
                  <c:pt idx="68">
                    <c:v>2/9/2024</c:v>
                  </c:pt>
                  <c:pt idx="69">
                    <c:v>2/10/2024</c:v>
                  </c:pt>
                  <c:pt idx="70">
                    <c:v>2/11/2024</c:v>
                  </c:pt>
                  <c:pt idx="71">
                    <c:v>2/12/2024</c:v>
                  </c:pt>
                  <c:pt idx="72">
                    <c:v>2/13/2024</c:v>
                  </c:pt>
                  <c:pt idx="73">
                    <c:v>2/14/2024</c:v>
                  </c:pt>
                  <c:pt idx="74">
                    <c:v>2/15/2024</c:v>
                  </c:pt>
                  <c:pt idx="75">
                    <c:v>2/16/2024</c:v>
                  </c:pt>
                  <c:pt idx="76">
                    <c:v>2/17/2024</c:v>
                  </c:pt>
                  <c:pt idx="77">
                    <c:v>2/18/2024</c:v>
                  </c:pt>
                  <c:pt idx="78">
                    <c:v>2/19/2024</c:v>
                  </c:pt>
                  <c:pt idx="79">
                    <c:v>2/20/2024</c:v>
                  </c:pt>
                  <c:pt idx="80">
                    <c:v>2/21/2024</c:v>
                  </c:pt>
                  <c:pt idx="81">
                    <c:v>2/22/2024</c:v>
                  </c:pt>
                  <c:pt idx="82">
                    <c:v>2/23/2024</c:v>
                  </c:pt>
                  <c:pt idx="83">
                    <c:v>2/24/2024</c:v>
                  </c:pt>
                  <c:pt idx="84">
                    <c:v>2/25/2024</c:v>
                  </c:pt>
                  <c:pt idx="85">
                    <c:v>2/26/2024</c:v>
                  </c:pt>
                  <c:pt idx="86">
                    <c:v>2/27/2024</c:v>
                  </c:pt>
                  <c:pt idx="87">
                    <c:v>2/28/2024</c:v>
                  </c:pt>
                </c:lvl>
                <c:lvl>
                  <c:pt idx="0">
                    <c:v>Dec</c:v>
                  </c:pt>
                  <c:pt idx="30">
                    <c:v>Jan</c:v>
                  </c:pt>
                  <c:pt idx="61">
                    <c:v>Feb</c:v>
                  </c:pt>
                </c:lvl>
                <c:lvl>
                  <c:pt idx="0">
                    <c:v>2023</c:v>
                  </c:pt>
                  <c:pt idx="30">
                    <c:v>2024</c:v>
                  </c:pt>
                </c:lvl>
              </c:multiLvlStrCache>
            </c:multiLvlStrRef>
          </c:cat>
          <c:val>
            <c:numRef>
              <c:f>'Pivot Tables'!$W$61:$W$154</c:f>
              <c:numCache>
                <c:formatCode>General</c:formatCode>
                <c:ptCount val="88"/>
                <c:pt idx="0">
                  <c:v>930</c:v>
                </c:pt>
                <c:pt idx="1">
                  <c:v>4140</c:v>
                </c:pt>
                <c:pt idx="2">
                  <c:v>2460</c:v>
                </c:pt>
                <c:pt idx="3">
                  <c:v>4010</c:v>
                </c:pt>
                <c:pt idx="4">
                  <c:v>385</c:v>
                </c:pt>
                <c:pt idx="5">
                  <c:v>7070</c:v>
                </c:pt>
                <c:pt idx="6">
                  <c:v>2495</c:v>
                </c:pt>
                <c:pt idx="7">
                  <c:v>2635</c:v>
                </c:pt>
                <c:pt idx="8">
                  <c:v>160</c:v>
                </c:pt>
                <c:pt idx="9">
                  <c:v>1195</c:v>
                </c:pt>
                <c:pt idx="10">
                  <c:v>5280</c:v>
                </c:pt>
                <c:pt idx="11">
                  <c:v>1160</c:v>
                </c:pt>
                <c:pt idx="12">
                  <c:v>2115</c:v>
                </c:pt>
                <c:pt idx="13">
                  <c:v>4410</c:v>
                </c:pt>
                <c:pt idx="14">
                  <c:v>4615</c:v>
                </c:pt>
                <c:pt idx="15">
                  <c:v>1915</c:v>
                </c:pt>
                <c:pt idx="16">
                  <c:v>3075</c:v>
                </c:pt>
                <c:pt idx="17">
                  <c:v>1165</c:v>
                </c:pt>
                <c:pt idx="18">
                  <c:v>5925</c:v>
                </c:pt>
                <c:pt idx="19">
                  <c:v>3240</c:v>
                </c:pt>
                <c:pt idx="20">
                  <c:v>4180</c:v>
                </c:pt>
                <c:pt idx="21">
                  <c:v>170</c:v>
                </c:pt>
                <c:pt idx="22">
                  <c:v>3360</c:v>
                </c:pt>
                <c:pt idx="23">
                  <c:v>1360</c:v>
                </c:pt>
                <c:pt idx="24">
                  <c:v>4595</c:v>
                </c:pt>
                <c:pt idx="25">
                  <c:v>1215</c:v>
                </c:pt>
                <c:pt idx="26">
                  <c:v>1290</c:v>
                </c:pt>
                <c:pt idx="27">
                  <c:v>5735</c:v>
                </c:pt>
                <c:pt idx="28">
                  <c:v>2615</c:v>
                </c:pt>
                <c:pt idx="29">
                  <c:v>705</c:v>
                </c:pt>
                <c:pt idx="30">
                  <c:v>210</c:v>
                </c:pt>
                <c:pt idx="31">
                  <c:v>3780</c:v>
                </c:pt>
                <c:pt idx="32">
                  <c:v>630</c:v>
                </c:pt>
                <c:pt idx="33">
                  <c:v>2615</c:v>
                </c:pt>
                <c:pt idx="34">
                  <c:v>1910</c:v>
                </c:pt>
                <c:pt idx="35">
                  <c:v>7335</c:v>
                </c:pt>
                <c:pt idx="36">
                  <c:v>2505</c:v>
                </c:pt>
                <c:pt idx="37">
                  <c:v>1215</c:v>
                </c:pt>
                <c:pt idx="38">
                  <c:v>2560</c:v>
                </c:pt>
                <c:pt idx="39">
                  <c:v>1890</c:v>
                </c:pt>
                <c:pt idx="40">
                  <c:v>2145</c:v>
                </c:pt>
                <c:pt idx="41">
                  <c:v>2155</c:v>
                </c:pt>
                <c:pt idx="42">
                  <c:v>860</c:v>
                </c:pt>
                <c:pt idx="43">
                  <c:v>2935</c:v>
                </c:pt>
                <c:pt idx="44">
                  <c:v>395</c:v>
                </c:pt>
                <c:pt idx="45">
                  <c:v>1540</c:v>
                </c:pt>
                <c:pt idx="46">
                  <c:v>3070</c:v>
                </c:pt>
                <c:pt idx="47">
                  <c:v>2610</c:v>
                </c:pt>
                <c:pt idx="48">
                  <c:v>2520</c:v>
                </c:pt>
                <c:pt idx="49">
                  <c:v>2945</c:v>
                </c:pt>
                <c:pt idx="50">
                  <c:v>2155</c:v>
                </c:pt>
                <c:pt idx="52">
                  <c:v>2510</c:v>
                </c:pt>
                <c:pt idx="53">
                  <c:v>1785</c:v>
                </c:pt>
                <c:pt idx="54">
                  <c:v>3280</c:v>
                </c:pt>
                <c:pt idx="55">
                  <c:v>2810</c:v>
                </c:pt>
                <c:pt idx="56">
                  <c:v>4275</c:v>
                </c:pt>
                <c:pt idx="57">
                  <c:v>1075</c:v>
                </c:pt>
                <c:pt idx="58">
                  <c:v>405</c:v>
                </c:pt>
                <c:pt idx="59">
                  <c:v>3350</c:v>
                </c:pt>
                <c:pt idx="60">
                  <c:v>4205</c:v>
                </c:pt>
                <c:pt idx="61">
                  <c:v>1770</c:v>
                </c:pt>
                <c:pt idx="62">
                  <c:v>2015</c:v>
                </c:pt>
                <c:pt idx="63">
                  <c:v>2700</c:v>
                </c:pt>
                <c:pt idx="64">
                  <c:v>1170</c:v>
                </c:pt>
                <c:pt idx="65">
                  <c:v>1145</c:v>
                </c:pt>
                <c:pt idx="66">
                  <c:v>665</c:v>
                </c:pt>
                <c:pt idx="67">
                  <c:v>4020</c:v>
                </c:pt>
                <c:pt idx="68">
                  <c:v>1815</c:v>
                </c:pt>
                <c:pt idx="69">
                  <c:v>1445</c:v>
                </c:pt>
                <c:pt idx="70">
                  <c:v>1500</c:v>
                </c:pt>
                <c:pt idx="71">
                  <c:v>2615</c:v>
                </c:pt>
                <c:pt idx="72">
                  <c:v>4895</c:v>
                </c:pt>
                <c:pt idx="73">
                  <c:v>4420</c:v>
                </c:pt>
                <c:pt idx="74">
                  <c:v>1210</c:v>
                </c:pt>
                <c:pt idx="75">
                  <c:v>4210</c:v>
                </c:pt>
                <c:pt idx="76">
                  <c:v>865</c:v>
                </c:pt>
                <c:pt idx="77">
                  <c:v>755</c:v>
                </c:pt>
                <c:pt idx="78">
                  <c:v>1425</c:v>
                </c:pt>
                <c:pt idx="79">
                  <c:v>325</c:v>
                </c:pt>
                <c:pt idx="80">
                  <c:v>1570</c:v>
                </c:pt>
                <c:pt idx="81">
                  <c:v>2905</c:v>
                </c:pt>
                <c:pt idx="82">
                  <c:v>2200</c:v>
                </c:pt>
                <c:pt idx="83">
                  <c:v>3885</c:v>
                </c:pt>
                <c:pt idx="84">
                  <c:v>310</c:v>
                </c:pt>
                <c:pt idx="85">
                  <c:v>2535</c:v>
                </c:pt>
                <c:pt idx="86">
                  <c:v>2070</c:v>
                </c:pt>
                <c:pt idx="87">
                  <c:v>3830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D-4D58-9087-17615562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990672"/>
        <c:axId val="1179982392"/>
      </c:lineChart>
      <c:catAx>
        <c:axId val="11799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82392"/>
        <c:crosses val="autoZero"/>
        <c:auto val="1"/>
        <c:lblAlgn val="ctr"/>
        <c:lblOffset val="100"/>
        <c:noMultiLvlLbl val="0"/>
      </c:catAx>
      <c:valAx>
        <c:axId val="117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128151</xdr:rowOff>
    </xdr:from>
    <xdr:to>
      <xdr:col>12</xdr:col>
      <xdr:colOff>982733</xdr:colOff>
      <xdr:row>45</xdr:row>
      <xdr:rowOff>71880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15CD1-E651-10C2-0766-50B6C93DD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554713</xdr:colOff>
      <xdr:row>9</xdr:row>
      <xdr:rowOff>133469</xdr:rowOff>
    </xdr:from>
    <xdr:to>
      <xdr:col>7</xdr:col>
      <xdr:colOff>1061361</xdr:colOff>
      <xdr:row>24</xdr:row>
      <xdr:rowOff>114728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646B6-9F5B-7D94-94F0-26115666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394867</xdr:colOff>
      <xdr:row>3</xdr:row>
      <xdr:rowOff>103249</xdr:rowOff>
    </xdr:from>
    <xdr:to>
      <xdr:col>38</xdr:col>
      <xdr:colOff>194095</xdr:colOff>
      <xdr:row>27</xdr:row>
      <xdr:rowOff>20354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54675-44D6-1A47-EC39-DC67CED24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589174</xdr:colOff>
      <xdr:row>42</xdr:row>
      <xdr:rowOff>152399</xdr:rowOff>
    </xdr:from>
    <xdr:to>
      <xdr:col>16</xdr:col>
      <xdr:colOff>117835</xdr:colOff>
      <xdr:row>67</xdr:row>
      <xdr:rowOff>86413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10229-5B0D-E530-6F0B-53346D948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46237</xdr:colOff>
      <xdr:row>55</xdr:row>
      <xdr:rowOff>156099</xdr:rowOff>
    </xdr:from>
    <xdr:to>
      <xdr:col>27</xdr:col>
      <xdr:colOff>245985</xdr:colOff>
      <xdr:row>70</xdr:row>
      <xdr:rowOff>125027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36676D-A192-E9B7-2A56-EA82125D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31.605780555554" createdVersion="8" refreshedVersion="8" minRefreshableVersion="3" recordCount="443" xr:uid="{394D7982-A39F-4465-B6ED-419F37F1AA0C}">
  <cacheSource type="worksheet">
    <worksheetSource name="Sheet1"/>
  </cacheSource>
  <cacheFields count="17">
    <cacheField name="Txn ID" numFmtId="0">
      <sharedItems count="443">
        <s v="TX00-01"/>
        <s v="TX00-02"/>
        <s v="TX00-03"/>
        <s v="TX00-04"/>
        <s v="TX00-05"/>
        <s v="TX00-06"/>
        <s v="TX00-07"/>
        <s v="TX00-08"/>
        <s v="TX00-09"/>
        <s v="TX00-10"/>
        <s v="TX00-11"/>
        <s v="TX00-12"/>
        <s v="TX00-13"/>
        <s v="TX00-14"/>
        <s v="TX00-15"/>
        <s v="TX00-16"/>
        <s v="TX00-17"/>
        <s v="TX00-18"/>
        <s v="TX00-19"/>
        <s v="TX00-20"/>
        <s v="TX00-21"/>
        <s v="TX00-22"/>
        <s v="TX00-23"/>
        <s v="TX00-24"/>
        <s v="TX00-25"/>
        <s v="TX00-26"/>
        <s v="TX00-27"/>
        <s v="TX00-28"/>
        <s v="TX00-29"/>
        <s v="TX00-30"/>
        <s v="TX00-31"/>
        <s v="TX00-32"/>
        <s v="TX00-33"/>
        <s v="TX00-34"/>
        <s v="TX00-35"/>
        <s v="TX00-36"/>
        <s v="TX00-37"/>
        <s v="TX00-38"/>
        <s v="TX00-39"/>
        <s v="TX00-40"/>
        <s v="TX00-41"/>
        <s v="TX00-42"/>
        <s v="TX00-43"/>
        <s v="TX00-44"/>
        <s v="TX00-45"/>
        <s v="TX00-46"/>
        <s v="TX00-47"/>
        <s v="TX00-48"/>
        <s v="TX00-49"/>
        <s v="TX00-50"/>
        <s v="TX00-51"/>
        <s v="TX00-52"/>
        <s v="TX00-53"/>
        <s v="TX00-54"/>
        <s v="TX00-55"/>
        <s v="TX00-56"/>
        <s v="TX00-57"/>
        <s v="TX00-58"/>
        <s v="TX00-59"/>
        <s v="TX00-60"/>
        <s v="TX00-61"/>
        <s v="TX00-62"/>
        <s v="TX00-63"/>
        <s v="TX00-64"/>
        <s v="TX00-65"/>
        <s v="TX00-66"/>
        <s v="TX00-67"/>
        <s v="TX00-68"/>
        <s v="TX00-69"/>
        <s v="TX00-70"/>
        <s v="TX00-71"/>
        <s v="TX00-72"/>
        <s v="TX00-73"/>
        <s v="TX00-74"/>
        <s v="TX00-75"/>
        <s v="TX00-76"/>
        <s v="TX00-77"/>
        <s v="TX00-78"/>
        <s v="TX00-79"/>
        <s v="TX00-80"/>
        <s v="TX00-81"/>
        <s v="TX00-82"/>
        <s v="TX00-83"/>
        <s v="TX00-84"/>
        <s v="TX00-85"/>
        <s v="TX00-86"/>
        <s v="TX00-87"/>
        <s v="TX00-88"/>
        <s v="TX00-89"/>
        <s v="TX00-90"/>
        <s v="TX00-91"/>
        <s v="TX00-92"/>
        <s v="TX00-93"/>
        <s v="TX00-94"/>
        <s v="TX00-95"/>
        <s v="TX00-96"/>
        <s v="TX00-97"/>
        <s v="TX00-98"/>
        <s v="TX00-99"/>
        <s v="TX01-00"/>
        <s v="TX01-01"/>
        <s v="TX01-02"/>
        <s v="TX01-03"/>
        <s v="TX01-04"/>
        <s v="TX01-05"/>
        <s v="TX01-06"/>
        <s v="TX01-07"/>
        <s v="TX01-08"/>
        <s v="TX01-09"/>
        <s v="TX01-10"/>
        <s v="TX01-11"/>
        <s v="TX01-12"/>
        <s v="TX01-13"/>
        <s v="TX01-14"/>
        <s v="TX01-15"/>
        <s v="TX01-16"/>
        <s v="TX01-17"/>
        <s v="TX01-18"/>
        <s v="TX01-19"/>
        <s v="TX01-20"/>
        <s v="TX01-21"/>
        <s v="TX01-22"/>
        <s v="TX01-23"/>
        <s v="TX01-24"/>
        <s v="TX01-25"/>
        <s v="TX01-26"/>
        <s v="TX01-27"/>
        <s v="TX01-28"/>
        <s v="TX01-29"/>
        <s v="TX01-30"/>
        <s v="TX01-31"/>
        <s v="TX01-32"/>
        <s v="TX01-33"/>
        <s v="TX01-34"/>
        <s v="TX01-35"/>
        <s v="TX01-36"/>
        <s v="TX01-37"/>
        <s v="TX01-38"/>
        <s v="TX01-39"/>
        <s v="TX01-40"/>
        <s v="TX01-41"/>
        <s v="TX01-42"/>
        <s v="TX01-43"/>
        <s v="TX01-44"/>
        <s v="TX01-45"/>
        <s v="TX01-46"/>
        <s v="TX01-47"/>
        <s v="TX01-48"/>
        <s v="TX01-49"/>
        <s v="TX01-50"/>
        <s v="TX01-51"/>
        <s v="TX01-52"/>
        <s v="TX01-53"/>
        <s v="TX01-54"/>
        <s v="TX01-55"/>
        <s v="TX01-56"/>
        <s v="TX01-57"/>
        <s v="TX01-58"/>
        <s v="TX01-59"/>
        <s v="TX01-60"/>
        <s v="TX01-61"/>
        <s v="TX01-62"/>
        <s v="TX01-63"/>
        <s v="TX01-64"/>
        <s v="TX01-65"/>
        <s v="TX01-66"/>
        <s v="TX01-67"/>
        <s v="TX01-68"/>
        <s v="TX01-69"/>
        <s v="TX01-70"/>
        <s v="TX01-71"/>
        <s v="TX01-72"/>
        <s v="TX01-73"/>
        <s v="TX01-74"/>
        <s v="TX01-75"/>
        <s v="TX01-76"/>
        <s v="TX01-77"/>
        <s v="TX01-78"/>
        <s v="TX01-79"/>
        <s v="TX01-80"/>
        <s v="TX01-81"/>
        <s v="TX01-82"/>
        <s v="TX01-83"/>
        <s v="TX01-84"/>
        <s v="TX01-85"/>
        <s v="TX01-86"/>
        <s v="TX01-87"/>
        <s v="TX01-88"/>
        <s v="TX01-89"/>
        <s v="TX01-90"/>
        <s v="TX01-91"/>
        <s v="TX01-92"/>
        <s v="TX01-93"/>
        <s v="TX01-94"/>
        <s v="TX01-95"/>
        <s v="TX01-96"/>
        <s v="TX01-97"/>
        <s v="TX01-98"/>
        <s v="TX01-99"/>
        <s v="TX02-00"/>
        <s v="TX02-01"/>
        <s v="TX02-02"/>
        <s v="TX02-03"/>
        <s v="TX02-04"/>
        <s v="TX02-05"/>
        <s v="TX02-06"/>
        <s v="TX02-07"/>
        <s v="TX02-08"/>
        <s v="TX02-09"/>
        <s v="TX02-10"/>
        <s v="TX02-11"/>
        <s v="TX02-12"/>
        <s v="TX02-13"/>
        <s v="TX02-14"/>
        <s v="TX02-15"/>
        <s v="TX02-16"/>
        <s v="TX02-17"/>
        <s v="TX02-18"/>
        <s v="TX02-19"/>
        <s v="TX02-20"/>
        <s v="TX02-21"/>
        <s v="TX02-22"/>
        <s v="TX02-23"/>
        <s v="TX02-24"/>
        <s v="TX02-25"/>
        <s v="TX02-26"/>
        <s v="TX02-27"/>
        <s v="TX02-28"/>
        <s v="TX02-29"/>
        <s v="TX02-30"/>
        <s v="TX02-31"/>
        <s v="TX02-32"/>
        <s v="TX02-33"/>
        <s v="TX02-34"/>
        <s v="TX02-35"/>
        <s v="TX02-36"/>
        <s v="TX02-37"/>
        <s v="TX02-38"/>
        <s v="TX02-39"/>
        <s v="TX02-40"/>
        <s v="TX02-41"/>
        <s v="TX02-42"/>
        <s v="TX02-43"/>
        <s v="TX02-44"/>
        <s v="TX02-45"/>
        <s v="TX02-46"/>
        <s v="TX02-47"/>
        <s v="TX02-48"/>
        <s v="TX02-49"/>
        <s v="TX02-50"/>
        <s v="TX02-51"/>
        <s v="TX02-52"/>
        <s v="TX02-53"/>
        <s v="TX02-54"/>
        <s v="TX02-55"/>
        <s v="TX02-56"/>
        <s v="TX02-57"/>
        <s v="TX02-58"/>
        <s v="TX02-59"/>
        <s v="TX02-60"/>
        <s v="TX02-61"/>
        <s v="TX02-62"/>
        <s v="TX02-63"/>
        <s v="TX02-64"/>
        <s v="TX02-65"/>
        <s v="TX02-66"/>
        <s v="TX02-67"/>
        <s v="TX02-68"/>
        <s v="TX02-69"/>
        <s v="TX02-70"/>
        <s v="TX02-71"/>
        <s v="TX02-72"/>
        <s v="TX02-73"/>
        <s v="TX02-74"/>
        <s v="TX02-75"/>
        <s v="TX02-76"/>
        <s v="TX02-77"/>
        <s v="TX02-78"/>
        <s v="TX02-79"/>
        <s v="TX02-80"/>
        <s v="TX02-81"/>
        <s v="TX02-82"/>
        <s v="TX02-83"/>
        <s v="TX02-84"/>
        <s v="TX02-85"/>
        <s v="TX02-86"/>
        <s v="TX02-87"/>
        <s v="TX02-88"/>
        <s v="TX02-89"/>
        <s v="TX02-90"/>
        <s v="TX02-91"/>
        <s v="TX02-92"/>
        <s v="TX02-93"/>
        <s v="TX02-94"/>
        <s v="TX02-95"/>
        <s v="TX02-96"/>
        <s v="TX02-97"/>
        <s v="TX02-98"/>
        <s v="TX02-99"/>
        <s v="TX03-00"/>
        <s v="TX03-01"/>
        <s v="TX03-02"/>
        <s v="TX03-03"/>
        <s v="TX03-04"/>
        <s v="TX03-05"/>
        <s v="TX03-06"/>
        <s v="TX03-07"/>
        <s v="TX03-08"/>
        <s v="TX03-09"/>
        <s v="TX03-10"/>
        <s v="TX03-11"/>
        <s v="TX03-12"/>
        <s v="TX03-13"/>
        <s v="TX03-14"/>
        <s v="TX03-15"/>
        <s v="TX03-16"/>
        <s v="TX03-17"/>
        <s v="TX03-18"/>
        <s v="TX03-19"/>
        <s v="TX03-20"/>
        <s v="TX03-21"/>
        <s v="TX03-22"/>
        <s v="TX03-23"/>
        <s v="TX03-24"/>
        <s v="TX03-25"/>
        <s v="TX03-26"/>
        <s v="TX03-27"/>
        <s v="TX03-28"/>
        <s v="TX03-29"/>
        <s v="TX03-30"/>
        <s v="TX03-31"/>
        <s v="TX03-32"/>
        <s v="TX03-33"/>
        <s v="TX03-34"/>
        <s v="TX03-35"/>
        <s v="TX03-36"/>
        <s v="TX03-37"/>
        <s v="TX03-38"/>
        <s v="TX03-39"/>
        <s v="TX03-40"/>
        <s v="TX03-41"/>
        <s v="TX03-42"/>
        <s v="TX03-43"/>
        <s v="TX03-44"/>
        <s v="TX03-45"/>
        <s v="TX03-46"/>
        <s v="TX03-47"/>
        <s v="TX03-48"/>
        <s v="TX03-49"/>
        <s v="TX03-50"/>
        <s v="TX03-51"/>
        <s v="TX03-52"/>
        <s v="TX03-53"/>
        <s v="TX03-54"/>
        <s v="TX03-55"/>
        <s v="TX03-56"/>
        <s v="TX03-57"/>
        <s v="TX03-58"/>
        <s v="TX03-59"/>
        <s v="TX03-60"/>
        <s v="TX03-61"/>
        <s v="TX03-62"/>
        <s v="TX03-63"/>
        <s v="TX03-64"/>
        <s v="TX03-65"/>
        <s v="TX03-66"/>
        <s v="TX03-67"/>
        <s v="TX03-68"/>
        <s v="TX03-69"/>
        <s v="TX03-70"/>
        <s v="TX03-71"/>
        <s v="TX03-72"/>
        <s v="TX03-73"/>
        <s v="TX03-74"/>
        <s v="TX03-75"/>
        <s v="TX03-76"/>
        <s v="TX03-77"/>
        <s v="TX03-78"/>
        <s v="TX03-79"/>
        <s v="TX03-80"/>
        <s v="TX03-81"/>
        <s v="TX03-82"/>
        <s v="TX03-83"/>
        <s v="TX03-84"/>
        <s v="TX03-85"/>
        <s v="TX03-86"/>
        <s v="TX03-87"/>
        <s v="TX03-88"/>
        <s v="TX03-89"/>
        <s v="TX03-90"/>
        <s v="TX03-91"/>
        <s v="TX03-92"/>
        <s v="TX03-93"/>
        <s v="TX03-94"/>
        <s v="TX03-95"/>
        <s v="TX03-96"/>
        <s v="TX03-97"/>
        <s v="TX03-98"/>
        <s v="TX03-99"/>
        <s v="TX04-00"/>
        <s v="TX04-01"/>
        <s v="TX04-02"/>
        <s v="TX04-03"/>
        <s v="TX04-04"/>
        <s v="TX04-05"/>
        <s v="TX04-06"/>
        <s v="TX04-07"/>
        <s v="TX04-08"/>
        <s v="TX04-09"/>
        <s v="TX04-10"/>
        <s v="TX04-11"/>
        <s v="TX04-12"/>
        <s v="TX04-13"/>
        <s v="TX04-14"/>
        <s v="TX04-15"/>
        <s v="TX04-16"/>
        <s v="TX04-17"/>
        <s v="TX04-18"/>
        <s v="TX04-19"/>
        <s v="TX04-20"/>
        <s v="TX04-21"/>
        <s v="TX04-22"/>
        <s v="TX04-23"/>
        <s v="TX04-24"/>
        <s v="TX04-25"/>
        <s v="TX04-26"/>
        <s v="TX04-27"/>
        <s v="TX04-28"/>
        <s v="TX04-29"/>
        <s v="TX04-30"/>
        <s v="TX04-31"/>
        <s v="TX04-32"/>
        <s v="TX04-33"/>
        <s v="TX04-34"/>
        <s v="TX04-35"/>
        <s v="TX04-36"/>
        <s v="TX04-37"/>
        <s v="TX04-38"/>
        <s v="TX04-39"/>
        <s v="TX04-40"/>
        <s v="TX04-41"/>
        <s v="TX04-42"/>
        <s v="TX04-43"/>
      </sharedItems>
    </cacheField>
    <cacheField name="Full Name" numFmtId="0">
      <sharedItems count="91">
        <s v="Yedukondalu Panditula"/>
        <s v="Ponnan Delhi"/>
        <s v="Prerana Nishita"/>
        <s v="Subbarao Malladi"/>
        <s v="Sarayu Ragunathan"/>
        <s v="Vinanti Choudhari"/>
        <s v="Parasuramudu Jamakayala"/>
        <s v="Fullara Sushanti Mokate"/>
        <s v="Hemavati Muthiah"/>
        <s v="Suman Katte"/>
        <s v="Raghuveer Yettugunna"/>
        <s v="Chitrasen Laul"/>
        <s v="Indu Varada Sumedh"/>
        <s v="Amlankusum Rajabhushan"/>
        <s v="Narois Motiwala"/>
        <s v="Pratigya Rema"/>
        <s v="Abhaya Priyavardhan"/>
        <s v="Baruna Ogale"/>
        <s v="Anjushri Chandiramani"/>
        <s v="Mardav Ramaswami"/>
        <s v="Madhumati Gazala Soumitra"/>
        <s v="Bhuvan Pals"/>
        <s v="Lalit Kothari"/>
        <s v="Kamalakshi Mukundan"/>
        <s v="Nazeer Basha Mustafa"/>
        <s v="Deepit Ranjana"/>
        <s v="Ilesh Dasgupta"/>
        <s v="Jaipal Potanapudi"/>
        <s v="Sukhdev Nageshwar"/>
        <s v="Jagajeet Viraj"/>
        <s v="Devrat Damarsingh"/>
        <s v="Asija Pothireddy"/>
        <s v="Rushil Kripa"/>
        <s v="Karuna Pashupathy"/>
        <s v="Makshi Vinutha"/>
        <s v="Shulabh Qutub Sundaramoorthy"/>
        <s v="Shevantilal Muppala"/>
        <s v="Mayur Kousika"/>
        <s v="Chandana Sannidhi Surnilla"/>
        <s v="Rupak Mehra"/>
        <s v="Vasavi Veeravasarapu"/>
        <s v="Lalitchandra Vadali"/>
        <s v="Sawini Chandan"/>
        <s v="Geena Raghavanpillai"/>
        <s v="Gopal Venkata"/>
        <s v="Kantimoy Pritish"/>
        <s v="Sravanthi Chalaki"/>
        <s v="Sreenivasa Naik Gudiwada"/>
        <s v="Venkat Kodi"/>
        <s v="Kaishori Harathi Kateel"/>
        <s v="Gumwant Veera"/>
        <s v="Upendra Swati"/>
        <s v="Sahas Sanabhi Shrikant"/>
        <s v="Mahindra Sreedharan"/>
        <s v="Pragya Nilufar"/>
        <s v="Sameer Shashank Sapra"/>
        <s v="Shattesh Utpat"/>
        <s v="Amal Nimesh"/>
        <s v="Duran Appala"/>
        <s v="Sarojini Naueshwara"/>
        <s v="Devasree Fullara Saurin"/>
        <s v="Jaishree Atasi Yavatkar"/>
        <s v="Rameshwari Chikodi"/>
        <s v="Vasu Nandin"/>
        <s v="Oorjit Nandanavanam"/>
        <s v="Tarala Vishaal"/>
        <s v="Shubhra Potla"/>
        <s v="Kulbhushan Moorthy"/>
        <s v="Kevalkumar Solanki"/>
        <s v="Ayog Chakrabarti"/>
        <s v="Ramalingam Kothapeta"/>
        <s v="Agrata Rajarama"/>
        <s v="Piyali Mahanthapa"/>
        <s v="Anumati Shyamari Meherhomji"/>
        <s v="Sartaj Probal"/>
        <s v="Ranajay Kailashnath Richa"/>
        <s v="Kunja Prashanta Vibha"/>
        <s v="Godavari Veena"/>
        <s v="Devsena Veluvalapalli"/>
        <s v="Hridaynath Tendulkar"/>
        <s v="Shiuli Sapna"/>
        <s v="Prasanna Lakshmi Payasam"/>
        <s v="Ramnath Ravuri"/>
        <s v="Sahaj Jonnalagadda"/>
        <s v="John Joseph"/>
        <s v="Dinanath Simhambhatla"/>
        <s v="Krittika Gaekwad"/>
        <s v="Gowri Sankar Chakrala"/>
        <s v="Krishnakanta Vellanki"/>
        <s v="Suchira Bhanupriya Tapti"/>
        <s v="Vanmala Shriharsha"/>
      </sharedItems>
    </cacheField>
    <cacheField name="Email" numFmtId="0">
      <sharedItems/>
    </cacheField>
    <cacheField name="Job Title" numFmtId="0">
      <sharedItems count="14">
        <s v="Office Assistant"/>
        <s v="Analyst"/>
        <s v="Sales"/>
        <s v="Engineer"/>
        <s v="Professor"/>
        <s v="Tech Support"/>
        <s v="Finance Professional"/>
        <s v="Accountant"/>
        <s v="Doctor"/>
        <s v="HR"/>
        <s v="Administrator"/>
        <s v="Operator"/>
        <s v="Statistician"/>
        <s v="VP"/>
      </sharedItems>
    </cacheField>
    <cacheField name="Product" numFmtId="0">
      <sharedItems count="62">
        <s v="Drinking Coco"/>
        <s v="Honey Caramel Truffle"/>
        <s v="Hazelnut Praline Bars"/>
        <s v="Spicy Special Slims"/>
        <s v="Almond Raspberry Cluster"/>
        <s v="Choco Coated Almonds"/>
        <s v="Gingerbread Spiced Choco"/>
        <s v="Mint Chip Choco"/>
        <s v="Orange Choco"/>
        <s v="Espresso Almond Crunch"/>
        <s v="Organic Choco Syrup"/>
        <s v="Praline-filled Bonbons"/>
        <s v="Velvet Truffle Bites"/>
        <s v="Caramel Stuffed Bars"/>
        <s v="Lemon Poppyseed Zing"/>
        <s v="After Nines"/>
        <s v="Baker's Choco Chips"/>
        <s v="White Choc"/>
        <s v="Sea Salted Toffee Choco"/>
        <s v="85% Dark Bars"/>
        <s v="Raspberry Choco"/>
        <s v="Choco Mint Medley"/>
        <s v="Fruit &amp; Nut Bars"/>
        <s v="Marzipan Delight"/>
        <s v="Milk Bars"/>
        <s v="Almond Butter Munch"/>
        <s v="Dark Cherry Indulgence"/>
        <s v="Peanut Butter Cubes"/>
        <s v="Irish Cream Chocolate"/>
        <s v="Smooth Silky Salty"/>
        <s v="Almond Choco"/>
        <s v="Eclairs"/>
        <s v="Salted Caramel Swirls"/>
        <s v="Dark Chocolate Mousse"/>
        <s v="Manuka Honey Choco"/>
        <s v="Nutty Bliss Bars"/>
        <s v="Smooth Sliky Salty"/>
        <s v="Espresso Bean Blast"/>
        <s v="Chili Cinnamon Twist"/>
        <s v="Blueberry Cheesecake Bliss"/>
        <s v="Pistachio Rose Fusion"/>
        <s v="99% Dark &amp; Pure"/>
        <s v="70% Dark Bites"/>
        <s v="Coconut Almond Joy"/>
        <s v="Marshmallow Caramel Crunch"/>
        <s v="Orange Zest Delight"/>
        <s v="Passionfruit Caramel Bars"/>
        <s v="Honeycomb Crunch Choco"/>
        <s v="Bourbon Vanilla Infusion"/>
        <s v="Pistachio Cardamom Crunch"/>
        <s v="Peanut Brittle Bliss"/>
        <s v="Maple Walnut Delight"/>
        <s v="Coconut Rum Rendezvous"/>
        <s v="Raspberry Cheesecake Swirl"/>
        <s v="50% Dark Bites"/>
        <s v="Mango Tango Delight"/>
        <s v="Cherry Almond Fudge"/>
        <s v="Butterscotch Dream Choco"/>
        <s v="Lavender Honey Ganache"/>
        <s v="Tiramisu Truffle Bites"/>
        <s v="Cappuccino Filled Choco"/>
        <s v="Choco Hazelnut Swirl"/>
      </sharedItems>
    </cacheField>
    <cacheField name="Purchase Mode" numFmtId="0">
      <sharedItems count="4">
        <s v="Website"/>
        <s v="App"/>
        <s v="In store"/>
        <s v="Phone in"/>
      </sharedItems>
    </cacheField>
    <cacheField name="Date" numFmtId="14">
      <sharedItems containsSemiMixedTypes="0" containsNonDate="0" containsDate="1" containsString="0" minDate="2023-12-01T00:00:00" maxDate="2024-02-29T00:00:00" count="88">
        <d v="2023-12-01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</sharedItems>
      <fieldGroup par="16"/>
    </cacheField>
    <cacheField name="Purchase Amount" numFmtId="164">
      <sharedItems containsString="0" containsBlank="1" containsNumber="1" containsInteger="1" minValue="5" maxValue="2125"/>
    </cacheField>
    <cacheField name="Order Status" numFmtId="0">
      <sharedItems/>
    </cacheField>
    <cacheField name="Day Name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Year-Mo" numFmtId="0">
      <sharedItems/>
    </cacheField>
    <cacheField name="Quarter-Year" numFmtId="0">
      <sharedItems/>
    </cacheField>
    <cacheField name="Profit-11.5%" numFmtId="165">
      <sharedItems containsSemiMixedTypes="0" containsString="0" containsNumber="1" minValue="0" maxValue="244.375"/>
    </cacheField>
    <cacheField name="Cat" numFmtId="0">
      <sharedItems count="4">
        <s v="Puffs"/>
        <s v="Juices"/>
        <s v="Choclates"/>
        <s v="Bisucts"/>
      </sharedItems>
    </cacheField>
    <cacheField name="Months (Date)" numFmtId="0" databaseField="0">
      <fieldGroup base="6">
        <rangePr groupBy="months" startDate="2023-12-01T00:00:00" endDate="2024-02-29T00:00:00"/>
        <groupItems count="14">
          <s v="&lt;12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9/2024"/>
        </groupItems>
      </fieldGroup>
    </cacheField>
    <cacheField name="Quarters (Date)" numFmtId="0" databaseField="0">
      <fieldGroup base="6">
        <rangePr groupBy="quarters" startDate="2023-12-01T00:00:00" endDate="2024-02-29T00:00:00"/>
        <groupItems count="6">
          <s v="&lt;12/1/2023"/>
          <s v="Qtr1"/>
          <s v="Qtr2"/>
          <s v="Qtr3"/>
          <s v="Qtr4"/>
          <s v="&gt;2/29/2024"/>
        </groupItems>
      </fieldGroup>
    </cacheField>
    <cacheField name="Years (Date)" numFmtId="0" databaseField="0">
      <fieldGroup base="6">
        <rangePr groupBy="years" startDate="2023-12-01T00:00:00" endDate="2024-02-29T00:00:00"/>
        <groupItems count="4">
          <s v="&lt;12/1/2023"/>
          <s v="2023"/>
          <s v="2024"/>
          <s v="&gt;2/2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x v="0"/>
    <s v="ypanditula@hugedomains.com"/>
    <x v="0"/>
    <x v="0"/>
    <x v="0"/>
    <x v="0"/>
    <m/>
    <s v="Not Placed"/>
    <x v="0"/>
    <s v="2023-December"/>
    <s v="Q4-2023"/>
    <n v="0"/>
    <x v="0"/>
  </r>
  <r>
    <x v="1"/>
    <x v="1"/>
    <s v="pdelhi@yale.edu"/>
    <x v="1"/>
    <x v="1"/>
    <x v="1"/>
    <x v="0"/>
    <m/>
    <s v="Not Placed"/>
    <x v="0"/>
    <s v="2023-December"/>
    <s v="Q4-2023"/>
    <n v="0"/>
    <x v="0"/>
  </r>
  <r>
    <x v="2"/>
    <x v="2"/>
    <s v="pnishita5@google.de"/>
    <x v="2"/>
    <x v="2"/>
    <x v="0"/>
    <x v="0"/>
    <n v="930"/>
    <s v="Placed"/>
    <x v="0"/>
    <s v="2023-December"/>
    <s v="Q4-2023"/>
    <n v="106.95"/>
    <x v="0"/>
  </r>
  <r>
    <x v="3"/>
    <x v="3"/>
    <s v="smalladi@gmpg.org"/>
    <x v="3"/>
    <x v="3"/>
    <x v="2"/>
    <x v="1"/>
    <m/>
    <s v="Not Placed"/>
    <x v="1"/>
    <s v="2023-December"/>
    <s v="Q4-2023"/>
    <n v="0"/>
    <x v="1"/>
  </r>
  <r>
    <x v="4"/>
    <x v="4"/>
    <s v="sragunathan2@nhs.uk"/>
    <x v="3"/>
    <x v="4"/>
    <x v="2"/>
    <x v="1"/>
    <m/>
    <s v="Not Placed"/>
    <x v="1"/>
    <s v="2023-December"/>
    <s v="Q4-2023"/>
    <n v="0"/>
    <x v="1"/>
  </r>
  <r>
    <x v="5"/>
    <x v="5"/>
    <s v="vchoudhari6@businessinsider.com"/>
    <x v="2"/>
    <x v="5"/>
    <x v="0"/>
    <x v="1"/>
    <n v="985"/>
    <s v="Placed"/>
    <x v="1"/>
    <s v="2023-December"/>
    <s v="Q4-2023"/>
    <n v="113.27500000000001"/>
    <x v="1"/>
  </r>
  <r>
    <x v="6"/>
    <x v="6"/>
    <s v="pjamakayala@hhs.gov"/>
    <x v="4"/>
    <x v="6"/>
    <x v="0"/>
    <x v="1"/>
    <n v="835"/>
    <s v="Placed"/>
    <x v="1"/>
    <s v="2023-December"/>
    <s v="Q4-2023"/>
    <n v="96.025000000000006"/>
    <x v="1"/>
  </r>
  <r>
    <x v="7"/>
    <x v="7"/>
    <s v="fsushanti.mokate8@cisco.com"/>
    <x v="2"/>
    <x v="7"/>
    <x v="0"/>
    <x v="1"/>
    <n v="535"/>
    <s v="Placed"/>
    <x v="1"/>
    <s v="2023-December"/>
    <s v="Q4-2023"/>
    <n v="61.525000000000006"/>
    <x v="1"/>
  </r>
  <r>
    <x v="8"/>
    <x v="8"/>
    <s v="hmuthiah@theatlantic.com"/>
    <x v="2"/>
    <x v="8"/>
    <x v="2"/>
    <x v="1"/>
    <n v="455"/>
    <s v="Placed"/>
    <x v="1"/>
    <s v="2023-December"/>
    <s v="Q4-2023"/>
    <n v="52.325000000000003"/>
    <x v="1"/>
  </r>
  <r>
    <x v="9"/>
    <x v="9"/>
    <s v="skatte@flavors.me"/>
    <x v="2"/>
    <x v="9"/>
    <x v="0"/>
    <x v="1"/>
    <n v="500"/>
    <s v="Placed"/>
    <x v="1"/>
    <s v="2023-December"/>
    <s v="Q4-2023"/>
    <n v="57.5"/>
    <x v="1"/>
  </r>
  <r>
    <x v="10"/>
    <x v="10"/>
    <s v="ryettugunna@reddit.com"/>
    <x v="5"/>
    <x v="10"/>
    <x v="0"/>
    <x v="1"/>
    <n v="390"/>
    <s v="Placed"/>
    <x v="1"/>
    <s v="2023-December"/>
    <s v="Q4-2023"/>
    <n v="44.85"/>
    <x v="1"/>
  </r>
  <r>
    <x v="11"/>
    <x v="11"/>
    <s v="claul9@multiply.com"/>
    <x v="0"/>
    <x v="11"/>
    <x v="0"/>
    <x v="1"/>
    <n v="440"/>
    <s v="Placed"/>
    <x v="1"/>
    <s v="2023-December"/>
    <s v="Q4-2023"/>
    <n v="50.6"/>
    <x v="1"/>
  </r>
  <r>
    <x v="12"/>
    <x v="12"/>
    <s v="ivarada.sumedh@stumbleupon.com"/>
    <x v="1"/>
    <x v="12"/>
    <x v="2"/>
    <x v="2"/>
    <n v="585"/>
    <s v="Placed"/>
    <x v="2"/>
    <s v="2023-December"/>
    <s v="Q4-2023"/>
    <n v="67.275000000000006"/>
    <x v="1"/>
  </r>
  <r>
    <x v="13"/>
    <x v="13"/>
    <s v="arajabhushan@yandex.ru"/>
    <x v="4"/>
    <x v="7"/>
    <x v="0"/>
    <x v="2"/>
    <n v="895"/>
    <s v="Placed"/>
    <x v="2"/>
    <s v="2023-December"/>
    <s v="Q4-2023"/>
    <n v="102.92500000000001"/>
    <x v="1"/>
  </r>
  <r>
    <x v="14"/>
    <x v="14"/>
    <s v="nmotiwala@oracle.com"/>
    <x v="6"/>
    <x v="13"/>
    <x v="3"/>
    <x v="2"/>
    <n v="980"/>
    <s v="Placed"/>
    <x v="2"/>
    <s v="2023-December"/>
    <s v="Q4-2023"/>
    <n v="112.7"/>
    <x v="1"/>
  </r>
  <r>
    <x v="15"/>
    <x v="15"/>
    <s v="prema@hubpages.com"/>
    <x v="7"/>
    <x v="14"/>
    <x v="0"/>
    <x v="3"/>
    <m/>
    <s v="Not Placed"/>
    <x v="3"/>
    <s v="2023-December"/>
    <s v="Q4-2023"/>
    <n v="0"/>
    <x v="1"/>
  </r>
  <r>
    <x v="16"/>
    <x v="9"/>
    <s v="skatte@flavors.me"/>
    <x v="2"/>
    <x v="13"/>
    <x v="0"/>
    <x v="3"/>
    <n v="765"/>
    <s v="Placed"/>
    <x v="3"/>
    <s v="2023-December"/>
    <s v="Q4-2023"/>
    <n v="87.975000000000009"/>
    <x v="1"/>
  </r>
  <r>
    <x v="17"/>
    <x v="16"/>
    <s v="apriyavardhan9@netvibes.com"/>
    <x v="5"/>
    <x v="15"/>
    <x v="3"/>
    <x v="3"/>
    <n v="1190"/>
    <s v="Placed"/>
    <x v="3"/>
    <s v="2023-December"/>
    <s v="Q4-2023"/>
    <n v="136.85"/>
    <x v="1"/>
  </r>
  <r>
    <x v="18"/>
    <x v="17"/>
    <s v="bogale@gov.uk"/>
    <x v="8"/>
    <x v="16"/>
    <x v="1"/>
    <x v="3"/>
    <n v="845"/>
    <s v="Placed"/>
    <x v="3"/>
    <s v="2023-December"/>
    <s v="Q4-2023"/>
    <n v="97.174999999999997"/>
    <x v="1"/>
  </r>
  <r>
    <x v="19"/>
    <x v="18"/>
    <s v="achandiramani3@theatlantic.com"/>
    <x v="1"/>
    <x v="16"/>
    <x v="1"/>
    <x v="3"/>
    <n v="275"/>
    <s v="Placed"/>
    <x v="3"/>
    <s v="2023-December"/>
    <s v="Q4-2023"/>
    <n v="31.625"/>
    <x v="1"/>
  </r>
  <r>
    <x v="20"/>
    <x v="19"/>
    <s v="mramaswami2@indiatimes.com"/>
    <x v="3"/>
    <x v="17"/>
    <x v="3"/>
    <x v="3"/>
    <n v="80"/>
    <s v="Placed"/>
    <x v="3"/>
    <s v="2023-December"/>
    <s v="Q4-2023"/>
    <n v="9.2000000000000011"/>
    <x v="1"/>
  </r>
  <r>
    <x v="21"/>
    <x v="20"/>
    <s v="mgazala.soumitra4@domainmarket.com"/>
    <x v="5"/>
    <x v="18"/>
    <x v="0"/>
    <x v="3"/>
    <n v="35"/>
    <s v="Placed"/>
    <x v="3"/>
    <s v="2023-December"/>
    <s v="Q4-2023"/>
    <n v="4.0250000000000004"/>
    <x v="1"/>
  </r>
  <r>
    <x v="22"/>
    <x v="21"/>
    <s v="bpals@theatlantic.com"/>
    <x v="4"/>
    <x v="15"/>
    <x v="2"/>
    <x v="3"/>
    <n v="820"/>
    <s v="Placed"/>
    <x v="3"/>
    <s v="2023-December"/>
    <s v="Q4-2023"/>
    <n v="94.3"/>
    <x v="1"/>
  </r>
  <r>
    <x v="23"/>
    <x v="6"/>
    <s v="pjamakayala@hhs.gov"/>
    <x v="4"/>
    <x v="19"/>
    <x v="2"/>
    <x v="4"/>
    <m/>
    <s v="Not Placed"/>
    <x v="4"/>
    <s v="2023-December"/>
    <s v="Q4-2023"/>
    <n v="0"/>
    <x v="1"/>
  </r>
  <r>
    <x v="24"/>
    <x v="10"/>
    <s v="ryettugunna@reddit.com"/>
    <x v="5"/>
    <x v="8"/>
    <x v="0"/>
    <x v="4"/>
    <m/>
    <s v="Not Placed"/>
    <x v="4"/>
    <s v="2023-December"/>
    <s v="Q4-2023"/>
    <n v="0"/>
    <x v="1"/>
  </r>
  <r>
    <x v="25"/>
    <x v="22"/>
    <s v="lkothari@blogtalkradio.com"/>
    <x v="0"/>
    <x v="6"/>
    <x v="0"/>
    <x v="4"/>
    <m/>
    <s v="Not Placed"/>
    <x v="4"/>
    <s v="2023-December"/>
    <s v="Q4-2023"/>
    <n v="0"/>
    <x v="1"/>
  </r>
  <r>
    <x v="26"/>
    <x v="11"/>
    <s v="claul9@multiply.com"/>
    <x v="0"/>
    <x v="7"/>
    <x v="2"/>
    <x v="4"/>
    <n v="95"/>
    <s v="Placed"/>
    <x v="4"/>
    <s v="2023-December"/>
    <s v="Q4-2023"/>
    <n v="10.925000000000001"/>
    <x v="1"/>
  </r>
  <r>
    <x v="27"/>
    <x v="21"/>
    <s v="bpals@theatlantic.com"/>
    <x v="4"/>
    <x v="20"/>
    <x v="1"/>
    <x v="4"/>
    <n v="290"/>
    <s v="Placed"/>
    <x v="4"/>
    <s v="2023-December"/>
    <s v="Q4-2023"/>
    <n v="33.35"/>
    <x v="1"/>
  </r>
  <r>
    <x v="28"/>
    <x v="23"/>
    <s v="kmukundan7@netlog.com"/>
    <x v="9"/>
    <x v="21"/>
    <x v="2"/>
    <x v="5"/>
    <m/>
    <s v="Not Placed"/>
    <x v="5"/>
    <s v="2023-December"/>
    <s v="Q4-2023"/>
    <n v="0"/>
    <x v="1"/>
  </r>
  <r>
    <x v="29"/>
    <x v="24"/>
    <s v="nbasha.mustafa@prweb.com"/>
    <x v="0"/>
    <x v="22"/>
    <x v="0"/>
    <x v="5"/>
    <n v="1290"/>
    <s v="Placed"/>
    <x v="5"/>
    <s v="2023-December"/>
    <s v="Q4-2023"/>
    <n v="148.35"/>
    <x v="1"/>
  </r>
  <r>
    <x v="30"/>
    <x v="25"/>
    <s v="dranjana@360.cn"/>
    <x v="8"/>
    <x v="23"/>
    <x v="0"/>
    <x v="5"/>
    <n v="390"/>
    <s v="Placed"/>
    <x v="5"/>
    <s v="2023-December"/>
    <s v="Q4-2023"/>
    <n v="44.85"/>
    <x v="1"/>
  </r>
  <r>
    <x v="31"/>
    <x v="26"/>
    <s v="idasgupta1@yolasite.com"/>
    <x v="9"/>
    <x v="24"/>
    <x v="1"/>
    <x v="5"/>
    <n v="385"/>
    <s v="Placed"/>
    <x v="5"/>
    <s v="2023-December"/>
    <s v="Q4-2023"/>
    <n v="44.274999999999999"/>
    <x v="1"/>
  </r>
  <r>
    <x v="32"/>
    <x v="17"/>
    <s v="bogale@gov.uk"/>
    <x v="8"/>
    <x v="25"/>
    <x v="0"/>
    <x v="5"/>
    <n v="60"/>
    <s v="Placed"/>
    <x v="5"/>
    <s v="2023-December"/>
    <s v="Q4-2023"/>
    <n v="6.9"/>
    <x v="1"/>
  </r>
  <r>
    <x v="33"/>
    <x v="27"/>
    <s v="jpotanapudi7@usnews.com"/>
    <x v="6"/>
    <x v="26"/>
    <x v="1"/>
    <x v="5"/>
    <n v="1580"/>
    <s v="Placed"/>
    <x v="5"/>
    <s v="2023-December"/>
    <s v="Q4-2023"/>
    <n v="181.70000000000002"/>
    <x v="1"/>
  </r>
  <r>
    <x v="34"/>
    <x v="28"/>
    <s v="snageshwar@ucla.edu"/>
    <x v="10"/>
    <x v="27"/>
    <x v="0"/>
    <x v="5"/>
    <n v="695"/>
    <s v="Placed"/>
    <x v="5"/>
    <s v="2023-December"/>
    <s v="Q4-2023"/>
    <n v="79.924999999999997"/>
    <x v="1"/>
  </r>
  <r>
    <x v="35"/>
    <x v="25"/>
    <s v="dranjana@360.cn"/>
    <x v="8"/>
    <x v="28"/>
    <x v="0"/>
    <x v="5"/>
    <n v="940"/>
    <s v="Placed"/>
    <x v="5"/>
    <s v="2023-December"/>
    <s v="Q4-2023"/>
    <n v="108.10000000000001"/>
    <x v="1"/>
  </r>
  <r>
    <x v="36"/>
    <x v="29"/>
    <s v="jviraj@nba.com"/>
    <x v="7"/>
    <x v="29"/>
    <x v="2"/>
    <x v="5"/>
    <n v="1730"/>
    <s v="Placed"/>
    <x v="5"/>
    <s v="2023-December"/>
    <s v="Q4-2023"/>
    <n v="198.95000000000002"/>
    <x v="1"/>
  </r>
  <r>
    <x v="37"/>
    <x v="30"/>
    <s v="ddamarsingh@cam.ac.uk"/>
    <x v="1"/>
    <x v="30"/>
    <x v="0"/>
    <x v="6"/>
    <m/>
    <s v="Not Placed"/>
    <x v="0"/>
    <s v="2023-December"/>
    <s v="Q4-2023"/>
    <n v="0"/>
    <x v="1"/>
  </r>
  <r>
    <x v="38"/>
    <x v="31"/>
    <s v="apothireddy@psu.edu"/>
    <x v="4"/>
    <x v="8"/>
    <x v="0"/>
    <x v="6"/>
    <m/>
    <s v="Not Placed"/>
    <x v="0"/>
    <s v="2023-December"/>
    <s v="Q4-2023"/>
    <n v="0"/>
    <x v="1"/>
  </r>
  <r>
    <x v="39"/>
    <x v="32"/>
    <s v="rkripa1@narod.ru"/>
    <x v="8"/>
    <x v="31"/>
    <x v="1"/>
    <x v="6"/>
    <n v="450"/>
    <s v="Placed"/>
    <x v="0"/>
    <s v="2023-December"/>
    <s v="Q4-2023"/>
    <n v="51.75"/>
    <x v="1"/>
  </r>
  <r>
    <x v="40"/>
    <x v="33"/>
    <s v="kpashupathy3@netlog.com"/>
    <x v="3"/>
    <x v="27"/>
    <x v="1"/>
    <x v="6"/>
    <n v="35"/>
    <s v="Placed"/>
    <x v="0"/>
    <s v="2023-December"/>
    <s v="Q4-2023"/>
    <n v="4.0250000000000004"/>
    <x v="1"/>
  </r>
  <r>
    <x v="41"/>
    <x v="34"/>
    <s v="mvinutha6@samsung.com"/>
    <x v="7"/>
    <x v="32"/>
    <x v="0"/>
    <x v="6"/>
    <n v="90"/>
    <s v="Placed"/>
    <x v="0"/>
    <s v="2023-December"/>
    <s v="Q4-2023"/>
    <n v="10.35"/>
    <x v="1"/>
  </r>
  <r>
    <x v="42"/>
    <x v="35"/>
    <s v="squtub.sundaramoorthy@wikispaces.com"/>
    <x v="2"/>
    <x v="8"/>
    <x v="1"/>
    <x v="6"/>
    <n v="930"/>
    <s v="Placed"/>
    <x v="0"/>
    <s v="2023-December"/>
    <s v="Q4-2023"/>
    <n v="106.95"/>
    <x v="1"/>
  </r>
  <r>
    <x v="43"/>
    <x v="21"/>
    <s v="bpals@theatlantic.com"/>
    <x v="4"/>
    <x v="33"/>
    <x v="0"/>
    <x v="6"/>
    <n v="990"/>
    <s v="Placed"/>
    <x v="0"/>
    <s v="2023-December"/>
    <s v="Q4-2023"/>
    <n v="113.85000000000001"/>
    <x v="1"/>
  </r>
  <r>
    <x v="44"/>
    <x v="19"/>
    <s v="mramaswami2@indiatimes.com"/>
    <x v="3"/>
    <x v="13"/>
    <x v="1"/>
    <x v="7"/>
    <m/>
    <s v="Not Placed"/>
    <x v="1"/>
    <s v="2023-December"/>
    <s v="Q4-2023"/>
    <n v="0"/>
    <x v="1"/>
  </r>
  <r>
    <x v="45"/>
    <x v="36"/>
    <s v="smuppala@stumbleupon.com"/>
    <x v="3"/>
    <x v="24"/>
    <x v="1"/>
    <x v="7"/>
    <m/>
    <s v="Not Placed"/>
    <x v="1"/>
    <s v="2023-December"/>
    <s v="Q4-2023"/>
    <n v="0"/>
    <x v="1"/>
  </r>
  <r>
    <x v="46"/>
    <x v="37"/>
    <s v="mkousika4@typepad.com"/>
    <x v="11"/>
    <x v="34"/>
    <x v="0"/>
    <x v="7"/>
    <n v="20"/>
    <s v="Placed"/>
    <x v="1"/>
    <s v="2023-December"/>
    <s v="Q4-2023"/>
    <n v="2.3000000000000003"/>
    <x v="1"/>
  </r>
  <r>
    <x v="47"/>
    <x v="38"/>
    <s v="csannidhi.surnilla@nydailynews.com"/>
    <x v="7"/>
    <x v="35"/>
    <x v="1"/>
    <x v="7"/>
    <n v="890"/>
    <s v="Placed"/>
    <x v="1"/>
    <s v="2023-December"/>
    <s v="Q4-2023"/>
    <n v="102.35000000000001"/>
    <x v="0"/>
  </r>
  <r>
    <x v="48"/>
    <x v="39"/>
    <s v="rmehra@1und1.de"/>
    <x v="3"/>
    <x v="36"/>
    <x v="2"/>
    <x v="7"/>
    <n v="915"/>
    <s v="Placed"/>
    <x v="1"/>
    <s v="2023-December"/>
    <s v="Q4-2023"/>
    <n v="105.22500000000001"/>
    <x v="0"/>
  </r>
  <r>
    <x v="49"/>
    <x v="40"/>
    <s v="vveeravasarapu4@ibm.com"/>
    <x v="12"/>
    <x v="37"/>
    <x v="1"/>
    <x v="7"/>
    <n v="365"/>
    <s v="Placed"/>
    <x v="1"/>
    <s v="2023-December"/>
    <s v="Q4-2023"/>
    <n v="41.975000000000001"/>
    <x v="0"/>
  </r>
  <r>
    <x v="50"/>
    <x v="41"/>
    <s v="lvadali@alibaba.com"/>
    <x v="5"/>
    <x v="38"/>
    <x v="0"/>
    <x v="7"/>
    <n v="445"/>
    <s v="Placed"/>
    <x v="1"/>
    <s v="2023-December"/>
    <s v="Q4-2023"/>
    <n v="51.175000000000004"/>
    <x v="2"/>
  </r>
  <r>
    <x v="51"/>
    <x v="42"/>
    <s v="schandan@dot.gov"/>
    <x v="1"/>
    <x v="10"/>
    <x v="0"/>
    <x v="8"/>
    <n v="160"/>
    <s v="Placed"/>
    <x v="2"/>
    <s v="2023-December"/>
    <s v="Q4-2023"/>
    <n v="18.400000000000002"/>
    <x v="0"/>
  </r>
  <r>
    <x v="52"/>
    <x v="25"/>
    <s v="dranjana@360.cn"/>
    <x v="8"/>
    <x v="5"/>
    <x v="0"/>
    <x v="9"/>
    <m/>
    <s v="Not Placed"/>
    <x v="3"/>
    <s v="2023-December"/>
    <s v="Q4-2023"/>
    <n v="0"/>
    <x v="3"/>
  </r>
  <r>
    <x v="53"/>
    <x v="19"/>
    <s v="mramaswami2@indiatimes.com"/>
    <x v="3"/>
    <x v="26"/>
    <x v="1"/>
    <x v="9"/>
    <n v="195"/>
    <s v="Placed"/>
    <x v="3"/>
    <s v="2023-December"/>
    <s v="Q4-2023"/>
    <n v="22.425000000000001"/>
    <x v="3"/>
  </r>
  <r>
    <x v="54"/>
    <x v="43"/>
    <s v="graghavanpillai6@g.co"/>
    <x v="3"/>
    <x v="18"/>
    <x v="0"/>
    <x v="9"/>
    <n v="1000"/>
    <s v="Placed"/>
    <x v="3"/>
    <s v="2023-December"/>
    <s v="Q4-2023"/>
    <n v="115"/>
    <x v="3"/>
  </r>
  <r>
    <x v="55"/>
    <x v="44"/>
    <s v="gvenkata@flavors.me"/>
    <x v="4"/>
    <x v="39"/>
    <x v="1"/>
    <x v="10"/>
    <m/>
    <s v="Not Placed"/>
    <x v="4"/>
    <s v="2023-December"/>
    <s v="Q4-2023"/>
    <n v="0"/>
    <x v="3"/>
  </r>
  <r>
    <x v="56"/>
    <x v="45"/>
    <s v="kpritish5@jigsy.com"/>
    <x v="12"/>
    <x v="10"/>
    <x v="0"/>
    <x v="10"/>
    <m/>
    <s v="Not Placed"/>
    <x v="4"/>
    <s v="2023-December"/>
    <s v="Q4-2023"/>
    <n v="0"/>
    <x v="3"/>
  </r>
  <r>
    <x v="57"/>
    <x v="46"/>
    <s v="schalaki@artisteer.com"/>
    <x v="2"/>
    <x v="40"/>
    <x v="0"/>
    <x v="10"/>
    <m/>
    <s v="Not Placed"/>
    <x v="4"/>
    <s v="2023-December"/>
    <s v="Q4-2023"/>
    <n v="0"/>
    <x v="3"/>
  </r>
  <r>
    <x v="58"/>
    <x v="47"/>
    <s v="snaik.gudiwada3@indiatimes.com"/>
    <x v="3"/>
    <x v="5"/>
    <x v="0"/>
    <x v="10"/>
    <n v="185"/>
    <s v="Placed"/>
    <x v="4"/>
    <s v="2023-December"/>
    <s v="Q4-2023"/>
    <n v="21.275000000000002"/>
    <x v="3"/>
  </r>
  <r>
    <x v="59"/>
    <x v="48"/>
    <s v="vkodi4@reference.com"/>
    <x v="13"/>
    <x v="7"/>
    <x v="0"/>
    <x v="10"/>
    <n v="545"/>
    <s v="Placed"/>
    <x v="4"/>
    <s v="2023-December"/>
    <s v="Q4-2023"/>
    <n v="62.675000000000004"/>
    <x v="3"/>
  </r>
  <r>
    <x v="60"/>
    <x v="31"/>
    <s v="apothireddy@psu.edu"/>
    <x v="4"/>
    <x v="34"/>
    <x v="0"/>
    <x v="10"/>
    <n v="1095"/>
    <s v="Placed"/>
    <x v="4"/>
    <s v="2023-December"/>
    <s v="Q4-2023"/>
    <n v="125.92500000000001"/>
    <x v="3"/>
  </r>
  <r>
    <x v="61"/>
    <x v="49"/>
    <s v="kharathi.kateel@home.pl"/>
    <x v="4"/>
    <x v="6"/>
    <x v="2"/>
    <x v="10"/>
    <n v="570"/>
    <s v="Placed"/>
    <x v="4"/>
    <s v="2023-December"/>
    <s v="Q4-2023"/>
    <n v="65.55"/>
    <x v="3"/>
  </r>
  <r>
    <x v="62"/>
    <x v="50"/>
    <s v="gveera9@tuttocitta.it"/>
    <x v="4"/>
    <x v="15"/>
    <x v="2"/>
    <x v="10"/>
    <n v="1240"/>
    <s v="Placed"/>
    <x v="4"/>
    <s v="2023-December"/>
    <s v="Q4-2023"/>
    <n v="142.6"/>
    <x v="3"/>
  </r>
  <r>
    <x v="63"/>
    <x v="51"/>
    <s v="uswati@naver.com"/>
    <x v="8"/>
    <x v="41"/>
    <x v="0"/>
    <x v="10"/>
    <n v="25"/>
    <s v="Placed"/>
    <x v="4"/>
    <s v="2023-December"/>
    <s v="Q4-2023"/>
    <n v="2.875"/>
    <x v="3"/>
  </r>
  <r>
    <x v="64"/>
    <x v="52"/>
    <s v="ssanabhi.shrikant3@ted.com"/>
    <x v="0"/>
    <x v="20"/>
    <x v="1"/>
    <x v="10"/>
    <n v="1620"/>
    <s v="Placed"/>
    <x v="4"/>
    <s v="2023-December"/>
    <s v="Q4-2023"/>
    <n v="186.3"/>
    <x v="3"/>
  </r>
  <r>
    <x v="65"/>
    <x v="53"/>
    <s v="msreedharan1@tinypic.com"/>
    <x v="0"/>
    <x v="10"/>
    <x v="0"/>
    <x v="11"/>
    <n v="515"/>
    <s v="Placed"/>
    <x v="5"/>
    <s v="2023-December"/>
    <s v="Q4-2023"/>
    <n v="59.225000000000001"/>
    <x v="3"/>
  </r>
  <r>
    <x v="66"/>
    <x v="10"/>
    <s v="ryettugunna@reddit.com"/>
    <x v="5"/>
    <x v="38"/>
    <x v="2"/>
    <x v="11"/>
    <n v="60"/>
    <s v="Placed"/>
    <x v="5"/>
    <s v="2023-December"/>
    <s v="Q4-2023"/>
    <n v="6.9"/>
    <x v="3"/>
  </r>
  <r>
    <x v="67"/>
    <x v="30"/>
    <s v="ddamarsingh@cam.ac.uk"/>
    <x v="1"/>
    <x v="1"/>
    <x v="0"/>
    <x v="11"/>
    <n v="20"/>
    <s v="Placed"/>
    <x v="5"/>
    <s v="2023-December"/>
    <s v="Q4-2023"/>
    <n v="2.3000000000000003"/>
    <x v="3"/>
  </r>
  <r>
    <x v="68"/>
    <x v="38"/>
    <s v="csannidhi.surnilla@nydailynews.com"/>
    <x v="7"/>
    <x v="24"/>
    <x v="0"/>
    <x v="11"/>
    <n v="565"/>
    <s v="Placed"/>
    <x v="5"/>
    <s v="2023-December"/>
    <s v="Q4-2023"/>
    <n v="64.975000000000009"/>
    <x v="3"/>
  </r>
  <r>
    <x v="69"/>
    <x v="9"/>
    <s v="skatte@flavors.me"/>
    <x v="2"/>
    <x v="13"/>
    <x v="3"/>
    <x v="12"/>
    <m/>
    <s v="Not Placed"/>
    <x v="6"/>
    <s v="2023-December"/>
    <s v="Q4-2023"/>
    <n v="0"/>
    <x v="3"/>
  </r>
  <r>
    <x v="70"/>
    <x v="54"/>
    <s v="pnilufar4@comsenz.com"/>
    <x v="4"/>
    <x v="3"/>
    <x v="2"/>
    <x v="12"/>
    <n v="940"/>
    <s v="Placed"/>
    <x v="6"/>
    <s v="2023-December"/>
    <s v="Q4-2023"/>
    <n v="108.10000000000001"/>
    <x v="3"/>
  </r>
  <r>
    <x v="71"/>
    <x v="25"/>
    <s v="dranjana@360.cn"/>
    <x v="8"/>
    <x v="42"/>
    <x v="2"/>
    <x v="12"/>
    <n v="1000"/>
    <s v="Placed"/>
    <x v="6"/>
    <s v="2023-December"/>
    <s v="Q4-2023"/>
    <n v="115"/>
    <x v="3"/>
  </r>
  <r>
    <x v="72"/>
    <x v="18"/>
    <s v="achandiramani3@theatlantic.com"/>
    <x v="1"/>
    <x v="43"/>
    <x v="1"/>
    <x v="12"/>
    <n v="175"/>
    <s v="Placed"/>
    <x v="6"/>
    <s v="2023-December"/>
    <s v="Q4-2023"/>
    <n v="20.125"/>
    <x v="3"/>
  </r>
  <r>
    <x v="73"/>
    <x v="18"/>
    <s v="achandiramani3@theatlantic.com"/>
    <x v="1"/>
    <x v="19"/>
    <x v="0"/>
    <x v="13"/>
    <m/>
    <s v="Not Placed"/>
    <x v="0"/>
    <s v="2023-December"/>
    <s v="Q4-2023"/>
    <n v="0"/>
    <x v="3"/>
  </r>
  <r>
    <x v="74"/>
    <x v="28"/>
    <s v="snageshwar@ucla.edu"/>
    <x v="10"/>
    <x v="44"/>
    <x v="2"/>
    <x v="13"/>
    <m/>
    <s v="Not Placed"/>
    <x v="0"/>
    <s v="2023-December"/>
    <s v="Q4-2023"/>
    <n v="0"/>
    <x v="3"/>
  </r>
  <r>
    <x v="75"/>
    <x v="52"/>
    <s v="ssanabhi.shrikant3@ted.com"/>
    <x v="0"/>
    <x v="36"/>
    <x v="1"/>
    <x v="13"/>
    <n v="755"/>
    <s v="Placed"/>
    <x v="0"/>
    <s v="2023-December"/>
    <s v="Q4-2023"/>
    <n v="86.825000000000003"/>
    <x v="3"/>
  </r>
  <r>
    <x v="76"/>
    <x v="55"/>
    <s v="sshashank.sapra@oaic.gov.au"/>
    <x v="0"/>
    <x v="36"/>
    <x v="2"/>
    <x v="13"/>
    <n v="1415"/>
    <s v="Placed"/>
    <x v="0"/>
    <s v="2023-December"/>
    <s v="Q4-2023"/>
    <n v="162.72499999999999"/>
    <x v="3"/>
  </r>
  <r>
    <x v="77"/>
    <x v="53"/>
    <s v="msreedharan1@tinypic.com"/>
    <x v="0"/>
    <x v="34"/>
    <x v="0"/>
    <x v="13"/>
    <n v="780"/>
    <s v="Placed"/>
    <x v="0"/>
    <s v="2023-December"/>
    <s v="Q4-2023"/>
    <n v="89.7"/>
    <x v="3"/>
  </r>
  <r>
    <x v="78"/>
    <x v="56"/>
    <s v="sutpat1@github.com"/>
    <x v="9"/>
    <x v="26"/>
    <x v="2"/>
    <x v="13"/>
    <n v="855"/>
    <s v="Placed"/>
    <x v="0"/>
    <s v="2023-December"/>
    <s v="Q4-2023"/>
    <n v="98.325000000000003"/>
    <x v="3"/>
  </r>
  <r>
    <x v="79"/>
    <x v="57"/>
    <s v="animesh@spotify.com"/>
    <x v="4"/>
    <x v="31"/>
    <x v="0"/>
    <x v="13"/>
    <n v="605"/>
    <s v="Placed"/>
    <x v="0"/>
    <s v="2023-December"/>
    <s v="Q4-2023"/>
    <n v="69.575000000000003"/>
    <x v="3"/>
  </r>
  <r>
    <x v="80"/>
    <x v="58"/>
    <s v="dappala@elegantthemes.com"/>
    <x v="3"/>
    <x v="2"/>
    <x v="1"/>
    <x v="14"/>
    <m/>
    <s v="Not Placed"/>
    <x v="1"/>
    <s v="2023-December"/>
    <s v="Q4-2023"/>
    <n v="0"/>
    <x v="3"/>
  </r>
  <r>
    <x v="81"/>
    <x v="22"/>
    <s v="lkothari@blogtalkradio.com"/>
    <x v="0"/>
    <x v="45"/>
    <x v="1"/>
    <x v="14"/>
    <m/>
    <s v="Not Placed"/>
    <x v="1"/>
    <s v="2023-December"/>
    <s v="Q4-2023"/>
    <n v="0"/>
    <x v="3"/>
  </r>
  <r>
    <x v="82"/>
    <x v="19"/>
    <s v="mramaswami2@indiatimes.com"/>
    <x v="3"/>
    <x v="22"/>
    <x v="2"/>
    <x v="14"/>
    <n v="475"/>
    <s v="Placed"/>
    <x v="1"/>
    <s v="2023-December"/>
    <s v="Q4-2023"/>
    <n v="54.625"/>
    <x v="3"/>
  </r>
  <r>
    <x v="83"/>
    <x v="6"/>
    <s v="pjamakayala@hhs.gov"/>
    <x v="4"/>
    <x v="38"/>
    <x v="0"/>
    <x v="14"/>
    <n v="405"/>
    <s v="Placed"/>
    <x v="1"/>
    <s v="2023-December"/>
    <s v="Q4-2023"/>
    <n v="46.575000000000003"/>
    <x v="3"/>
  </r>
  <r>
    <x v="84"/>
    <x v="22"/>
    <s v="lkothari@blogtalkradio.com"/>
    <x v="0"/>
    <x v="36"/>
    <x v="2"/>
    <x v="14"/>
    <n v="1200"/>
    <s v="Placed"/>
    <x v="1"/>
    <s v="2023-December"/>
    <s v="Q4-2023"/>
    <n v="138"/>
    <x v="3"/>
  </r>
  <r>
    <x v="85"/>
    <x v="59"/>
    <s v="snaueshwara@netscape.com"/>
    <x v="3"/>
    <x v="41"/>
    <x v="1"/>
    <x v="14"/>
    <n v="425"/>
    <s v="Placed"/>
    <x v="1"/>
    <s v="2023-December"/>
    <s v="Q4-2023"/>
    <n v="48.875"/>
    <x v="3"/>
  </r>
  <r>
    <x v="86"/>
    <x v="52"/>
    <s v="ssanabhi.shrikant3@ted.com"/>
    <x v="0"/>
    <x v="41"/>
    <x v="0"/>
    <x v="14"/>
    <n v="1230"/>
    <s v="Placed"/>
    <x v="1"/>
    <s v="2023-December"/>
    <s v="Q4-2023"/>
    <n v="141.45000000000002"/>
    <x v="3"/>
  </r>
  <r>
    <x v="87"/>
    <x v="6"/>
    <s v="pjamakayala@hhs.gov"/>
    <x v="4"/>
    <x v="45"/>
    <x v="1"/>
    <x v="14"/>
    <n v="880"/>
    <s v="Placed"/>
    <x v="1"/>
    <s v="2023-December"/>
    <s v="Q4-2023"/>
    <n v="101.2"/>
    <x v="3"/>
  </r>
  <r>
    <x v="88"/>
    <x v="60"/>
    <s v="dfullara.saurin3@prnewswire.com"/>
    <x v="8"/>
    <x v="45"/>
    <x v="0"/>
    <x v="15"/>
    <m/>
    <s v="Not Placed"/>
    <x v="2"/>
    <s v="2023-December"/>
    <s v="Q4-2023"/>
    <n v="0"/>
    <x v="3"/>
  </r>
  <r>
    <x v="89"/>
    <x v="52"/>
    <s v="ssanabhi.shrikant3@ted.com"/>
    <x v="0"/>
    <x v="41"/>
    <x v="1"/>
    <x v="15"/>
    <m/>
    <s v="Not Placed"/>
    <x v="2"/>
    <s v="2023-December"/>
    <s v="Q4-2023"/>
    <n v="0"/>
    <x v="3"/>
  </r>
  <r>
    <x v="90"/>
    <x v="19"/>
    <s v="mramaswami2@indiatimes.com"/>
    <x v="3"/>
    <x v="28"/>
    <x v="0"/>
    <x v="15"/>
    <m/>
    <s v="Not Placed"/>
    <x v="2"/>
    <s v="2023-December"/>
    <s v="Q4-2023"/>
    <n v="0"/>
    <x v="3"/>
  </r>
  <r>
    <x v="91"/>
    <x v="48"/>
    <s v="vkodi4@reference.com"/>
    <x v="13"/>
    <x v="5"/>
    <x v="0"/>
    <x v="15"/>
    <m/>
    <s v="Not Placed"/>
    <x v="2"/>
    <s v="2023-December"/>
    <s v="Q4-2023"/>
    <n v="0"/>
    <x v="3"/>
  </r>
  <r>
    <x v="92"/>
    <x v="35"/>
    <s v="squtub.sundaramoorthy@wikispaces.com"/>
    <x v="2"/>
    <x v="46"/>
    <x v="1"/>
    <x v="15"/>
    <n v="1100"/>
    <s v="Placed"/>
    <x v="2"/>
    <s v="2023-December"/>
    <s v="Q4-2023"/>
    <n v="126.5"/>
    <x v="3"/>
  </r>
  <r>
    <x v="93"/>
    <x v="4"/>
    <s v="sragunathan2@nhs.uk"/>
    <x v="3"/>
    <x v="47"/>
    <x v="1"/>
    <x v="15"/>
    <n v="815"/>
    <s v="Placed"/>
    <x v="2"/>
    <s v="2023-December"/>
    <s v="Q4-2023"/>
    <n v="93.725000000000009"/>
    <x v="3"/>
  </r>
  <r>
    <x v="94"/>
    <x v="49"/>
    <s v="kharathi.kateel@home.pl"/>
    <x v="4"/>
    <x v="24"/>
    <x v="2"/>
    <x v="16"/>
    <n v="1350"/>
    <s v="Placed"/>
    <x v="3"/>
    <s v="2023-December"/>
    <s v="Q4-2023"/>
    <n v="155.25"/>
    <x v="3"/>
  </r>
  <r>
    <x v="95"/>
    <x v="58"/>
    <s v="dappala@elegantthemes.com"/>
    <x v="3"/>
    <x v="27"/>
    <x v="2"/>
    <x v="16"/>
    <n v="990"/>
    <s v="Placed"/>
    <x v="3"/>
    <s v="2023-December"/>
    <s v="Q4-2023"/>
    <n v="113.85000000000001"/>
    <x v="3"/>
  </r>
  <r>
    <x v="96"/>
    <x v="45"/>
    <s v="kpritish5@jigsy.com"/>
    <x v="12"/>
    <x v="27"/>
    <x v="1"/>
    <x v="16"/>
    <n v="735"/>
    <s v="Placed"/>
    <x v="3"/>
    <s v="2023-December"/>
    <s v="Q4-2023"/>
    <n v="84.525000000000006"/>
    <x v="3"/>
  </r>
  <r>
    <x v="97"/>
    <x v="61"/>
    <s v="jatasi.yavatkar7@theglobeandmail.com"/>
    <x v="2"/>
    <x v="30"/>
    <x v="0"/>
    <x v="17"/>
    <n v="640"/>
    <s v="Placed"/>
    <x v="4"/>
    <s v="2023-December"/>
    <s v="Q4-2023"/>
    <n v="73.600000000000009"/>
    <x v="3"/>
  </r>
  <r>
    <x v="98"/>
    <x v="45"/>
    <s v="kpritish5@jigsy.com"/>
    <x v="12"/>
    <x v="16"/>
    <x v="1"/>
    <x v="17"/>
    <n v="525"/>
    <s v="Placed"/>
    <x v="4"/>
    <s v="2023-December"/>
    <s v="Q4-2023"/>
    <n v="60.375"/>
    <x v="3"/>
  </r>
  <r>
    <x v="99"/>
    <x v="54"/>
    <s v="pnilufar4@comsenz.com"/>
    <x v="4"/>
    <x v="37"/>
    <x v="0"/>
    <x v="18"/>
    <m/>
    <s v="Not Placed"/>
    <x v="5"/>
    <s v="2023-December"/>
    <s v="Q4-2023"/>
    <n v="0"/>
    <x v="3"/>
  </r>
  <r>
    <x v="100"/>
    <x v="62"/>
    <s v="rchikodi6@histats.com"/>
    <x v="7"/>
    <x v="48"/>
    <x v="2"/>
    <x v="18"/>
    <n v="1085"/>
    <s v="Placed"/>
    <x v="5"/>
    <s v="2023-December"/>
    <s v="Q4-2023"/>
    <n v="124.77500000000001"/>
    <x v="3"/>
  </r>
  <r>
    <x v="101"/>
    <x v="63"/>
    <s v="vnandin@zimbio.com"/>
    <x v="0"/>
    <x v="3"/>
    <x v="0"/>
    <x v="18"/>
    <n v="1945"/>
    <s v="Placed"/>
    <x v="5"/>
    <s v="2023-December"/>
    <s v="Q4-2023"/>
    <n v="223.67500000000001"/>
    <x v="3"/>
  </r>
  <r>
    <x v="102"/>
    <x v="26"/>
    <s v="idasgupta1@yolasite.com"/>
    <x v="9"/>
    <x v="7"/>
    <x v="0"/>
    <x v="18"/>
    <n v="495"/>
    <s v="Placed"/>
    <x v="5"/>
    <s v="2023-December"/>
    <s v="Q4-2023"/>
    <n v="56.925000000000004"/>
    <x v="3"/>
  </r>
  <r>
    <x v="103"/>
    <x v="64"/>
    <s v="onandanavanam@ustream.tv"/>
    <x v="1"/>
    <x v="15"/>
    <x v="0"/>
    <x v="18"/>
    <n v="755"/>
    <s v="Placed"/>
    <x v="5"/>
    <s v="2023-December"/>
    <s v="Q4-2023"/>
    <n v="86.825000000000003"/>
    <x v="3"/>
  </r>
  <r>
    <x v="104"/>
    <x v="35"/>
    <s v="squtub.sundaramoorthy@wikispaces.com"/>
    <x v="2"/>
    <x v="36"/>
    <x v="0"/>
    <x v="18"/>
    <n v="1645"/>
    <s v="Placed"/>
    <x v="5"/>
    <s v="2023-December"/>
    <s v="Q4-2023"/>
    <n v="189.17500000000001"/>
    <x v="3"/>
  </r>
  <r>
    <x v="105"/>
    <x v="20"/>
    <s v="mgazala.soumitra4@domainmarket.com"/>
    <x v="5"/>
    <x v="44"/>
    <x v="1"/>
    <x v="19"/>
    <m/>
    <s v="Not Placed"/>
    <x v="6"/>
    <s v="2023-December"/>
    <s v="Q4-2023"/>
    <n v="0"/>
    <x v="3"/>
  </r>
  <r>
    <x v="106"/>
    <x v="65"/>
    <s v="tvishaal@mozilla.org"/>
    <x v="1"/>
    <x v="49"/>
    <x v="0"/>
    <x v="19"/>
    <n v="70"/>
    <s v="Placed"/>
    <x v="6"/>
    <s v="2023-December"/>
    <s v="Q4-2023"/>
    <n v="8.0500000000000007"/>
    <x v="3"/>
  </r>
  <r>
    <x v="107"/>
    <x v="66"/>
    <s v="spotla1@1688.com"/>
    <x v="3"/>
    <x v="20"/>
    <x v="0"/>
    <x v="19"/>
    <n v="435"/>
    <s v="Placed"/>
    <x v="6"/>
    <s v="2023-December"/>
    <s v="Q4-2023"/>
    <n v="50.025000000000006"/>
    <x v="3"/>
  </r>
  <r>
    <x v="108"/>
    <x v="0"/>
    <s v="ypanditula@hugedomains.com"/>
    <x v="0"/>
    <x v="10"/>
    <x v="0"/>
    <x v="19"/>
    <n v="480"/>
    <s v="Placed"/>
    <x v="6"/>
    <s v="2023-December"/>
    <s v="Q4-2023"/>
    <n v="55.2"/>
    <x v="3"/>
  </r>
  <r>
    <x v="109"/>
    <x v="67"/>
    <s v="kmoorthy6@cmu.edu"/>
    <x v="8"/>
    <x v="24"/>
    <x v="1"/>
    <x v="19"/>
    <n v="135"/>
    <s v="Placed"/>
    <x v="6"/>
    <s v="2023-December"/>
    <s v="Q4-2023"/>
    <n v="15.525"/>
    <x v="3"/>
  </r>
  <r>
    <x v="110"/>
    <x v="68"/>
    <s v="ksolanki5@who.int"/>
    <x v="2"/>
    <x v="31"/>
    <x v="2"/>
    <x v="19"/>
    <n v="1380"/>
    <s v="Placed"/>
    <x v="6"/>
    <s v="2023-December"/>
    <s v="Q4-2023"/>
    <n v="158.70000000000002"/>
    <x v="3"/>
  </r>
  <r>
    <x v="111"/>
    <x v="53"/>
    <s v="msreedharan1@tinypic.com"/>
    <x v="0"/>
    <x v="8"/>
    <x v="0"/>
    <x v="19"/>
    <n v="415"/>
    <s v="Placed"/>
    <x v="6"/>
    <s v="2023-December"/>
    <s v="Q4-2023"/>
    <n v="47.725000000000001"/>
    <x v="3"/>
  </r>
  <r>
    <x v="112"/>
    <x v="52"/>
    <s v="ssanabhi.shrikant3@ted.com"/>
    <x v="0"/>
    <x v="10"/>
    <x v="0"/>
    <x v="19"/>
    <n v="325"/>
    <s v="Placed"/>
    <x v="6"/>
    <s v="2023-December"/>
    <s v="Q4-2023"/>
    <n v="37.375"/>
    <x v="3"/>
  </r>
  <r>
    <x v="113"/>
    <x v="23"/>
    <s v="kmukundan7@netlog.com"/>
    <x v="9"/>
    <x v="4"/>
    <x v="1"/>
    <x v="20"/>
    <n v="370"/>
    <s v="Placed"/>
    <x v="0"/>
    <s v="2023-December"/>
    <s v="Q4-2023"/>
    <n v="42.550000000000004"/>
    <x v="3"/>
  </r>
  <r>
    <x v="114"/>
    <x v="69"/>
    <s v="achakrabarti@elegantthemes.com"/>
    <x v="5"/>
    <x v="19"/>
    <x v="2"/>
    <x v="20"/>
    <n v="775"/>
    <s v="Placed"/>
    <x v="0"/>
    <s v="2023-December"/>
    <s v="Q4-2023"/>
    <n v="89.125"/>
    <x v="3"/>
  </r>
  <r>
    <x v="115"/>
    <x v="55"/>
    <s v="sshashank.sapra@oaic.gov.au"/>
    <x v="0"/>
    <x v="31"/>
    <x v="0"/>
    <x v="20"/>
    <n v="1315"/>
    <s v="Placed"/>
    <x v="0"/>
    <s v="2023-December"/>
    <s v="Q4-2023"/>
    <n v="151.22499999999999"/>
    <x v="3"/>
  </r>
  <r>
    <x v="116"/>
    <x v="62"/>
    <s v="rchikodi6@histats.com"/>
    <x v="7"/>
    <x v="50"/>
    <x v="2"/>
    <x v="20"/>
    <n v="1720"/>
    <s v="Placed"/>
    <x v="0"/>
    <s v="2023-December"/>
    <s v="Q4-2023"/>
    <n v="197.8"/>
    <x v="3"/>
  </r>
  <r>
    <x v="117"/>
    <x v="48"/>
    <s v="vkodi4@reference.com"/>
    <x v="13"/>
    <x v="48"/>
    <x v="0"/>
    <x v="21"/>
    <m/>
    <s v="Not Placed"/>
    <x v="1"/>
    <s v="2023-December"/>
    <s v="Q4-2023"/>
    <n v="0"/>
    <x v="3"/>
  </r>
  <r>
    <x v="118"/>
    <x v="38"/>
    <s v="csannidhi.surnilla@nydailynews.com"/>
    <x v="7"/>
    <x v="45"/>
    <x v="1"/>
    <x v="21"/>
    <n v="170"/>
    <s v="Placed"/>
    <x v="1"/>
    <s v="2023-December"/>
    <s v="Q4-2023"/>
    <n v="19.55"/>
    <x v="3"/>
  </r>
  <r>
    <x v="119"/>
    <x v="3"/>
    <s v="smalladi@gmpg.org"/>
    <x v="3"/>
    <x v="7"/>
    <x v="1"/>
    <x v="22"/>
    <m/>
    <s v="Not Placed"/>
    <x v="2"/>
    <s v="2023-December"/>
    <s v="Q4-2023"/>
    <n v="0"/>
    <x v="3"/>
  </r>
  <r>
    <x v="120"/>
    <x v="26"/>
    <s v="idasgupta1@yolasite.com"/>
    <x v="9"/>
    <x v="34"/>
    <x v="1"/>
    <x v="22"/>
    <n v="395"/>
    <s v="Placed"/>
    <x v="2"/>
    <s v="2023-December"/>
    <s v="Q4-2023"/>
    <n v="45.425000000000004"/>
    <x v="3"/>
  </r>
  <r>
    <x v="121"/>
    <x v="20"/>
    <s v="mgazala.soumitra4@domainmarket.com"/>
    <x v="5"/>
    <x v="35"/>
    <x v="1"/>
    <x v="22"/>
    <n v="1030"/>
    <s v="Placed"/>
    <x v="2"/>
    <s v="2023-December"/>
    <s v="Q4-2023"/>
    <n v="118.45"/>
    <x v="3"/>
  </r>
  <r>
    <x v="122"/>
    <x v="15"/>
    <s v="prema@hubpages.com"/>
    <x v="7"/>
    <x v="13"/>
    <x v="0"/>
    <x v="22"/>
    <n v="1235"/>
    <s v="Placed"/>
    <x v="2"/>
    <s v="2023-December"/>
    <s v="Q4-2023"/>
    <n v="142.02500000000001"/>
    <x v="3"/>
  </r>
  <r>
    <x v="123"/>
    <x v="41"/>
    <s v="lvadali@alibaba.com"/>
    <x v="5"/>
    <x v="51"/>
    <x v="0"/>
    <x v="22"/>
    <n v="700"/>
    <s v="Placed"/>
    <x v="2"/>
    <s v="2023-December"/>
    <s v="Q4-2023"/>
    <n v="80.5"/>
    <x v="3"/>
  </r>
  <r>
    <x v="124"/>
    <x v="6"/>
    <s v="pjamakayala@hhs.gov"/>
    <x v="4"/>
    <x v="0"/>
    <x v="3"/>
    <x v="23"/>
    <m/>
    <s v="Not Placed"/>
    <x v="3"/>
    <s v="2023-December"/>
    <s v="Q4-2023"/>
    <n v="0"/>
    <x v="3"/>
  </r>
  <r>
    <x v="125"/>
    <x v="18"/>
    <s v="achandiramani3@theatlantic.com"/>
    <x v="1"/>
    <x v="49"/>
    <x v="1"/>
    <x v="23"/>
    <n v="1135"/>
    <s v="Placed"/>
    <x v="3"/>
    <s v="2023-December"/>
    <s v="Q4-2023"/>
    <n v="130.52500000000001"/>
    <x v="3"/>
  </r>
  <r>
    <x v="126"/>
    <x v="34"/>
    <s v="mvinutha6@samsung.com"/>
    <x v="7"/>
    <x v="18"/>
    <x v="0"/>
    <x v="23"/>
    <n v="225"/>
    <s v="Placed"/>
    <x v="3"/>
    <s v="2023-December"/>
    <s v="Q4-2023"/>
    <n v="25.875"/>
    <x v="3"/>
  </r>
  <r>
    <x v="127"/>
    <x v="11"/>
    <s v="claul9@multiply.com"/>
    <x v="0"/>
    <x v="41"/>
    <x v="0"/>
    <x v="24"/>
    <m/>
    <s v="Not Placed"/>
    <x v="4"/>
    <s v="2023-December"/>
    <s v="Q4-2023"/>
    <n v="0"/>
    <x v="3"/>
  </r>
  <r>
    <x v="128"/>
    <x v="14"/>
    <s v="nmotiwala@oracle.com"/>
    <x v="6"/>
    <x v="7"/>
    <x v="2"/>
    <x v="24"/>
    <n v="760"/>
    <s v="Placed"/>
    <x v="4"/>
    <s v="2023-December"/>
    <s v="Q4-2023"/>
    <n v="87.4"/>
    <x v="3"/>
  </r>
  <r>
    <x v="129"/>
    <x v="70"/>
    <s v="rkothapeta@nbcnews.com"/>
    <x v="0"/>
    <x v="41"/>
    <x v="2"/>
    <x v="24"/>
    <n v="30"/>
    <s v="Placed"/>
    <x v="4"/>
    <s v="2023-December"/>
    <s v="Q4-2023"/>
    <n v="3.45"/>
    <x v="3"/>
  </r>
  <r>
    <x v="130"/>
    <x v="71"/>
    <s v="arajarama9@360.cn"/>
    <x v="1"/>
    <x v="19"/>
    <x v="2"/>
    <x v="24"/>
    <n v="1120"/>
    <s v="Placed"/>
    <x v="4"/>
    <s v="2023-December"/>
    <s v="Q4-2023"/>
    <n v="128.80000000000001"/>
    <x v="3"/>
  </r>
  <r>
    <x v="131"/>
    <x v="0"/>
    <s v="ypanditula@hugedomains.com"/>
    <x v="0"/>
    <x v="18"/>
    <x v="0"/>
    <x v="24"/>
    <n v="315"/>
    <s v="Placed"/>
    <x v="4"/>
    <s v="2023-December"/>
    <s v="Q4-2023"/>
    <n v="36.225000000000001"/>
    <x v="3"/>
  </r>
  <r>
    <x v="132"/>
    <x v="27"/>
    <s v="jpotanapudi7@usnews.com"/>
    <x v="6"/>
    <x v="29"/>
    <x v="0"/>
    <x v="24"/>
    <n v="1365"/>
    <s v="Placed"/>
    <x v="4"/>
    <s v="2023-December"/>
    <s v="Q4-2023"/>
    <n v="156.97499999999999"/>
    <x v="3"/>
  </r>
  <r>
    <x v="133"/>
    <x v="30"/>
    <s v="ddamarsingh@cam.ac.uk"/>
    <x v="1"/>
    <x v="52"/>
    <x v="1"/>
    <x v="24"/>
    <n v="225"/>
    <s v="Placed"/>
    <x v="4"/>
    <s v="2023-December"/>
    <s v="Q4-2023"/>
    <n v="25.875"/>
    <x v="3"/>
  </r>
  <r>
    <x v="134"/>
    <x v="72"/>
    <s v="pmahanthapa9@senate.gov"/>
    <x v="1"/>
    <x v="25"/>
    <x v="2"/>
    <x v="24"/>
    <n v="780"/>
    <s v="Placed"/>
    <x v="4"/>
    <s v="2023-December"/>
    <s v="Q4-2023"/>
    <n v="89.7"/>
    <x v="3"/>
  </r>
  <r>
    <x v="135"/>
    <x v="61"/>
    <s v="jatasi.yavatkar7@theglobeandmail.com"/>
    <x v="2"/>
    <x v="31"/>
    <x v="1"/>
    <x v="25"/>
    <m/>
    <s v="Not Placed"/>
    <x v="5"/>
    <s v="2023-December"/>
    <s v="Q4-2023"/>
    <n v="0"/>
    <x v="3"/>
  </r>
  <r>
    <x v="136"/>
    <x v="6"/>
    <s v="pjamakayala@hhs.gov"/>
    <x v="4"/>
    <x v="53"/>
    <x v="1"/>
    <x v="25"/>
    <m/>
    <s v="Not Placed"/>
    <x v="5"/>
    <s v="2023-December"/>
    <s v="Q4-2023"/>
    <n v="0"/>
    <x v="3"/>
  </r>
  <r>
    <x v="137"/>
    <x v="73"/>
    <s v="ashyamari.meherhomji@apple.com"/>
    <x v="0"/>
    <x v="24"/>
    <x v="3"/>
    <x v="25"/>
    <m/>
    <s v="Not Placed"/>
    <x v="5"/>
    <s v="2023-December"/>
    <s v="Q4-2023"/>
    <n v="0"/>
    <x v="3"/>
  </r>
  <r>
    <x v="138"/>
    <x v="74"/>
    <s v="sprobal@webnode.com"/>
    <x v="13"/>
    <x v="45"/>
    <x v="0"/>
    <x v="25"/>
    <n v="450"/>
    <s v="Placed"/>
    <x v="5"/>
    <s v="2023-December"/>
    <s v="Q4-2023"/>
    <n v="51.75"/>
    <x v="3"/>
  </r>
  <r>
    <x v="139"/>
    <x v="43"/>
    <s v="graghavanpillai6@g.co"/>
    <x v="3"/>
    <x v="8"/>
    <x v="0"/>
    <x v="25"/>
    <n v="765"/>
    <s v="Placed"/>
    <x v="5"/>
    <s v="2023-December"/>
    <s v="Q4-2023"/>
    <n v="87.975000000000009"/>
    <x v="3"/>
  </r>
  <r>
    <x v="140"/>
    <x v="56"/>
    <s v="sutpat1@github.com"/>
    <x v="9"/>
    <x v="3"/>
    <x v="2"/>
    <x v="26"/>
    <m/>
    <s v="Not Placed"/>
    <x v="6"/>
    <s v="2023-December"/>
    <s v="Q4-2023"/>
    <n v="0"/>
    <x v="3"/>
  </r>
  <r>
    <x v="141"/>
    <x v="16"/>
    <s v="apriyavardhan9@netvibes.com"/>
    <x v="5"/>
    <x v="34"/>
    <x v="1"/>
    <x v="26"/>
    <m/>
    <s v="Not Placed"/>
    <x v="6"/>
    <s v="2023-December"/>
    <s v="Q4-2023"/>
    <n v="0"/>
    <x v="3"/>
  </r>
  <r>
    <x v="142"/>
    <x v="14"/>
    <s v="nmotiwala@oracle.com"/>
    <x v="6"/>
    <x v="54"/>
    <x v="1"/>
    <x v="26"/>
    <m/>
    <s v="Not Placed"/>
    <x v="6"/>
    <s v="2023-December"/>
    <s v="Q4-2023"/>
    <n v="0"/>
    <x v="3"/>
  </r>
  <r>
    <x v="143"/>
    <x v="13"/>
    <s v="arajabhushan@yandex.ru"/>
    <x v="4"/>
    <x v="41"/>
    <x v="2"/>
    <x v="26"/>
    <n v="1290"/>
    <s v="Placed"/>
    <x v="6"/>
    <s v="2023-December"/>
    <s v="Q4-2023"/>
    <n v="148.35"/>
    <x v="3"/>
  </r>
  <r>
    <x v="144"/>
    <x v="31"/>
    <s v="apothireddy@psu.edu"/>
    <x v="4"/>
    <x v="36"/>
    <x v="3"/>
    <x v="27"/>
    <m/>
    <s v="Not Placed"/>
    <x v="0"/>
    <s v="2023-December"/>
    <s v="Q4-2023"/>
    <n v="0"/>
    <x v="3"/>
  </r>
  <r>
    <x v="145"/>
    <x v="39"/>
    <s v="rmehra@1und1.de"/>
    <x v="3"/>
    <x v="55"/>
    <x v="2"/>
    <x v="27"/>
    <m/>
    <s v="Not Placed"/>
    <x v="0"/>
    <s v="2023-December"/>
    <s v="Q4-2023"/>
    <n v="0"/>
    <x v="3"/>
  </r>
  <r>
    <x v="146"/>
    <x v="75"/>
    <s v="rkailashnath.richa8@wisc.edu"/>
    <x v="5"/>
    <x v="10"/>
    <x v="0"/>
    <x v="27"/>
    <n v="1275"/>
    <s v="Placed"/>
    <x v="0"/>
    <s v="2023-December"/>
    <s v="Q4-2023"/>
    <n v="146.625"/>
    <x v="3"/>
  </r>
  <r>
    <x v="147"/>
    <x v="34"/>
    <s v="mvinutha6@samsung.com"/>
    <x v="7"/>
    <x v="8"/>
    <x v="0"/>
    <x v="27"/>
    <n v="690"/>
    <s v="Placed"/>
    <x v="0"/>
    <s v="2023-December"/>
    <s v="Q4-2023"/>
    <n v="79.350000000000009"/>
    <x v="3"/>
  </r>
  <r>
    <x v="148"/>
    <x v="32"/>
    <s v="rkripa1@narod.ru"/>
    <x v="8"/>
    <x v="10"/>
    <x v="3"/>
    <x v="27"/>
    <n v="2075"/>
    <s v="Placed"/>
    <x v="0"/>
    <s v="2023-December"/>
    <s v="Q4-2023"/>
    <n v="238.625"/>
    <x v="3"/>
  </r>
  <r>
    <x v="149"/>
    <x v="76"/>
    <s v="kprashanta.vibha6@samsung.com"/>
    <x v="0"/>
    <x v="38"/>
    <x v="1"/>
    <x v="27"/>
    <n v="295"/>
    <s v="Placed"/>
    <x v="0"/>
    <s v="2023-December"/>
    <s v="Q4-2023"/>
    <n v="33.925000000000004"/>
    <x v="3"/>
  </r>
  <r>
    <x v="150"/>
    <x v="68"/>
    <s v="ksolanki5@who.int"/>
    <x v="2"/>
    <x v="8"/>
    <x v="1"/>
    <x v="27"/>
    <n v="120"/>
    <s v="Placed"/>
    <x v="0"/>
    <s v="2023-December"/>
    <s v="Q4-2023"/>
    <n v="13.8"/>
    <x v="3"/>
  </r>
  <r>
    <x v="151"/>
    <x v="55"/>
    <s v="sshashank.sapra@oaic.gov.au"/>
    <x v="0"/>
    <x v="46"/>
    <x v="1"/>
    <x v="27"/>
    <n v="755"/>
    <s v="Placed"/>
    <x v="0"/>
    <s v="2023-December"/>
    <s v="Q4-2023"/>
    <n v="86.825000000000003"/>
    <x v="3"/>
  </r>
  <r>
    <x v="152"/>
    <x v="33"/>
    <s v="kpashupathy3@netlog.com"/>
    <x v="3"/>
    <x v="2"/>
    <x v="1"/>
    <x v="27"/>
    <n v="525"/>
    <s v="Placed"/>
    <x v="0"/>
    <s v="2023-December"/>
    <s v="Q4-2023"/>
    <n v="60.375"/>
    <x v="3"/>
  </r>
  <r>
    <x v="153"/>
    <x v="65"/>
    <s v="tvishaal@mozilla.org"/>
    <x v="1"/>
    <x v="35"/>
    <x v="3"/>
    <x v="28"/>
    <n v="300"/>
    <s v="Placed"/>
    <x v="1"/>
    <s v="2023-December"/>
    <s v="Q4-2023"/>
    <n v="34.5"/>
    <x v="3"/>
  </r>
  <r>
    <x v="154"/>
    <x v="35"/>
    <s v="squtub.sundaramoorthy@wikispaces.com"/>
    <x v="2"/>
    <x v="21"/>
    <x v="1"/>
    <x v="28"/>
    <n v="1540"/>
    <s v="Placed"/>
    <x v="1"/>
    <s v="2023-December"/>
    <s v="Q4-2023"/>
    <n v="177.1"/>
    <x v="3"/>
  </r>
  <r>
    <x v="155"/>
    <x v="9"/>
    <s v="skatte@flavors.me"/>
    <x v="2"/>
    <x v="45"/>
    <x v="0"/>
    <x v="28"/>
    <n v="400"/>
    <s v="Placed"/>
    <x v="1"/>
    <s v="2023-December"/>
    <s v="Q4-2023"/>
    <n v="46"/>
    <x v="3"/>
  </r>
  <r>
    <x v="156"/>
    <x v="63"/>
    <s v="vnandin@zimbio.com"/>
    <x v="0"/>
    <x v="42"/>
    <x v="1"/>
    <x v="28"/>
    <n v="375"/>
    <s v="Placed"/>
    <x v="1"/>
    <s v="2023-December"/>
    <s v="Q4-2023"/>
    <n v="43.125"/>
    <x v="3"/>
  </r>
  <r>
    <x v="157"/>
    <x v="46"/>
    <s v="schalaki@artisteer.com"/>
    <x v="2"/>
    <x v="23"/>
    <x v="0"/>
    <x v="29"/>
    <m/>
    <s v="Not Placed"/>
    <x v="2"/>
    <s v="2023-December"/>
    <s v="Q4-2023"/>
    <n v="0"/>
    <x v="3"/>
  </r>
  <r>
    <x v="158"/>
    <x v="3"/>
    <s v="smalladi@gmpg.org"/>
    <x v="3"/>
    <x v="22"/>
    <x v="2"/>
    <x v="29"/>
    <n v="190"/>
    <s v="Placed"/>
    <x v="2"/>
    <s v="2023-December"/>
    <s v="Q4-2023"/>
    <n v="21.85"/>
    <x v="3"/>
  </r>
  <r>
    <x v="159"/>
    <x v="71"/>
    <s v="arajarama9@360.cn"/>
    <x v="1"/>
    <x v="22"/>
    <x v="1"/>
    <x v="29"/>
    <n v="515"/>
    <s v="Placed"/>
    <x v="2"/>
    <s v="2023-December"/>
    <s v="Q4-2023"/>
    <n v="59.225000000000001"/>
    <x v="3"/>
  </r>
  <r>
    <x v="160"/>
    <x v="24"/>
    <s v="nbasha.mustafa@prweb.com"/>
    <x v="0"/>
    <x v="2"/>
    <x v="2"/>
    <x v="30"/>
    <m/>
    <s v="Not Placed"/>
    <x v="3"/>
    <s v="2024-January"/>
    <s v="Q1-2024"/>
    <n v="0"/>
    <x v="3"/>
  </r>
  <r>
    <x v="161"/>
    <x v="77"/>
    <s v="gveena3@pcworld.com"/>
    <x v="8"/>
    <x v="20"/>
    <x v="0"/>
    <x v="30"/>
    <n v="85"/>
    <s v="Placed"/>
    <x v="3"/>
    <s v="2024-January"/>
    <s v="Q1-2024"/>
    <n v="9.7750000000000004"/>
    <x v="3"/>
  </r>
  <r>
    <x v="162"/>
    <x v="76"/>
    <s v="kprashanta.vibha6@samsung.com"/>
    <x v="0"/>
    <x v="10"/>
    <x v="1"/>
    <x v="30"/>
    <n v="125"/>
    <s v="Placed"/>
    <x v="3"/>
    <s v="2024-January"/>
    <s v="Q1-2024"/>
    <n v="14.375"/>
    <x v="3"/>
  </r>
  <r>
    <x v="163"/>
    <x v="62"/>
    <s v="rchikodi6@histats.com"/>
    <x v="7"/>
    <x v="7"/>
    <x v="0"/>
    <x v="31"/>
    <m/>
    <s v="Not Placed"/>
    <x v="4"/>
    <s v="2024-January"/>
    <s v="Q1-2024"/>
    <n v="0"/>
    <x v="3"/>
  </r>
  <r>
    <x v="164"/>
    <x v="6"/>
    <s v="pjamakayala@hhs.gov"/>
    <x v="4"/>
    <x v="40"/>
    <x v="1"/>
    <x v="31"/>
    <n v="565"/>
    <s v="Placed"/>
    <x v="4"/>
    <s v="2024-January"/>
    <s v="Q1-2024"/>
    <n v="64.975000000000009"/>
    <x v="3"/>
  </r>
  <r>
    <x v="165"/>
    <x v="3"/>
    <s v="smalladi@gmpg.org"/>
    <x v="3"/>
    <x v="56"/>
    <x v="1"/>
    <x v="31"/>
    <n v="835"/>
    <s v="Placed"/>
    <x v="4"/>
    <s v="2024-January"/>
    <s v="Q1-2024"/>
    <n v="96.025000000000006"/>
    <x v="3"/>
  </r>
  <r>
    <x v="166"/>
    <x v="41"/>
    <s v="lvadali@alibaba.com"/>
    <x v="5"/>
    <x v="28"/>
    <x v="0"/>
    <x v="31"/>
    <n v="175"/>
    <s v="Placed"/>
    <x v="4"/>
    <s v="2024-January"/>
    <s v="Q1-2024"/>
    <n v="20.125"/>
    <x v="3"/>
  </r>
  <r>
    <x v="167"/>
    <x v="42"/>
    <s v="schandan@dot.gov"/>
    <x v="1"/>
    <x v="17"/>
    <x v="0"/>
    <x v="31"/>
    <n v="260"/>
    <s v="Placed"/>
    <x v="4"/>
    <s v="2024-January"/>
    <s v="Q1-2024"/>
    <n v="29.900000000000002"/>
    <x v="3"/>
  </r>
  <r>
    <x v="168"/>
    <x v="49"/>
    <s v="kharathi.kateel@home.pl"/>
    <x v="4"/>
    <x v="30"/>
    <x v="2"/>
    <x v="31"/>
    <n v="1175"/>
    <s v="Placed"/>
    <x v="4"/>
    <s v="2024-January"/>
    <s v="Q1-2024"/>
    <n v="135.125"/>
    <x v="3"/>
  </r>
  <r>
    <x v="169"/>
    <x v="23"/>
    <s v="kmukundan7@netlog.com"/>
    <x v="9"/>
    <x v="45"/>
    <x v="1"/>
    <x v="31"/>
    <n v="770"/>
    <s v="Placed"/>
    <x v="4"/>
    <s v="2024-January"/>
    <s v="Q1-2024"/>
    <n v="88.55"/>
    <x v="3"/>
  </r>
  <r>
    <x v="170"/>
    <x v="39"/>
    <s v="rmehra@1und1.de"/>
    <x v="3"/>
    <x v="22"/>
    <x v="3"/>
    <x v="32"/>
    <m/>
    <s v="Not Placed"/>
    <x v="5"/>
    <s v="2024-January"/>
    <s v="Q1-2024"/>
    <n v="0"/>
    <x v="3"/>
  </r>
  <r>
    <x v="171"/>
    <x v="14"/>
    <s v="nmotiwala@oracle.com"/>
    <x v="6"/>
    <x v="27"/>
    <x v="0"/>
    <x v="32"/>
    <m/>
    <s v="Not Placed"/>
    <x v="5"/>
    <s v="2024-January"/>
    <s v="Q1-2024"/>
    <n v="0"/>
    <x v="3"/>
  </r>
  <r>
    <x v="172"/>
    <x v="4"/>
    <s v="sragunathan2@nhs.uk"/>
    <x v="3"/>
    <x v="43"/>
    <x v="0"/>
    <x v="32"/>
    <n v="425"/>
    <s v="Placed"/>
    <x v="5"/>
    <s v="2024-January"/>
    <s v="Q1-2024"/>
    <n v="48.875"/>
    <x v="3"/>
  </r>
  <r>
    <x v="173"/>
    <x v="7"/>
    <s v="fsushanti.mokate8@cisco.com"/>
    <x v="2"/>
    <x v="52"/>
    <x v="0"/>
    <x v="32"/>
    <n v="205"/>
    <s v="Placed"/>
    <x v="5"/>
    <s v="2024-January"/>
    <s v="Q1-2024"/>
    <n v="23.574999999999999"/>
    <x v="3"/>
  </r>
  <r>
    <x v="174"/>
    <x v="26"/>
    <s v="idasgupta1@yolasite.com"/>
    <x v="9"/>
    <x v="11"/>
    <x v="0"/>
    <x v="33"/>
    <m/>
    <s v="Not Placed"/>
    <x v="6"/>
    <s v="2024-January"/>
    <s v="Q1-2024"/>
    <n v="0"/>
    <x v="3"/>
  </r>
  <r>
    <x v="175"/>
    <x v="59"/>
    <s v="snaueshwara@netscape.com"/>
    <x v="3"/>
    <x v="30"/>
    <x v="0"/>
    <x v="33"/>
    <n v="1155"/>
    <s v="Placed"/>
    <x v="6"/>
    <s v="2024-January"/>
    <s v="Q1-2024"/>
    <n v="132.82500000000002"/>
    <x v="3"/>
  </r>
  <r>
    <x v="176"/>
    <x v="41"/>
    <s v="lvadali@alibaba.com"/>
    <x v="5"/>
    <x v="39"/>
    <x v="0"/>
    <x v="33"/>
    <n v="195"/>
    <s v="Placed"/>
    <x v="6"/>
    <s v="2024-January"/>
    <s v="Q1-2024"/>
    <n v="22.425000000000001"/>
    <x v="3"/>
  </r>
  <r>
    <x v="177"/>
    <x v="42"/>
    <s v="schandan@dot.gov"/>
    <x v="1"/>
    <x v="55"/>
    <x v="2"/>
    <x v="33"/>
    <n v="1265"/>
    <s v="Placed"/>
    <x v="6"/>
    <s v="2024-January"/>
    <s v="Q1-2024"/>
    <n v="145.47499999999999"/>
    <x v="3"/>
  </r>
  <r>
    <x v="178"/>
    <x v="39"/>
    <s v="rmehra@1und1.de"/>
    <x v="3"/>
    <x v="13"/>
    <x v="0"/>
    <x v="34"/>
    <n v="1350"/>
    <s v="Placed"/>
    <x v="0"/>
    <s v="2024-January"/>
    <s v="Q1-2024"/>
    <n v="155.25"/>
    <x v="3"/>
  </r>
  <r>
    <x v="179"/>
    <x v="78"/>
    <s v="dveluvalapalli@adobe.com"/>
    <x v="9"/>
    <x v="21"/>
    <x v="1"/>
    <x v="34"/>
    <n v="560"/>
    <s v="Placed"/>
    <x v="0"/>
    <s v="2024-January"/>
    <s v="Q1-2024"/>
    <n v="64.400000000000006"/>
    <x v="3"/>
  </r>
  <r>
    <x v="180"/>
    <x v="45"/>
    <s v="kpritish5@jigsy.com"/>
    <x v="12"/>
    <x v="26"/>
    <x v="1"/>
    <x v="35"/>
    <m/>
    <s v="Not Placed"/>
    <x v="1"/>
    <s v="2024-January"/>
    <s v="Q1-2024"/>
    <n v="0"/>
    <x v="3"/>
  </r>
  <r>
    <x v="181"/>
    <x v="35"/>
    <s v="squtub.sundaramoorthy@wikispaces.com"/>
    <x v="2"/>
    <x v="3"/>
    <x v="0"/>
    <x v="35"/>
    <m/>
    <s v="Not Placed"/>
    <x v="1"/>
    <s v="2024-January"/>
    <s v="Q1-2024"/>
    <n v="0"/>
    <x v="3"/>
  </r>
  <r>
    <x v="182"/>
    <x v="72"/>
    <s v="pmahanthapa9@senate.gov"/>
    <x v="1"/>
    <x v="57"/>
    <x v="1"/>
    <x v="35"/>
    <n v="1040"/>
    <s v="Placed"/>
    <x v="1"/>
    <s v="2024-January"/>
    <s v="Q1-2024"/>
    <n v="119.60000000000001"/>
    <x v="3"/>
  </r>
  <r>
    <x v="183"/>
    <x v="56"/>
    <s v="sutpat1@github.com"/>
    <x v="9"/>
    <x v="34"/>
    <x v="2"/>
    <x v="35"/>
    <n v="405"/>
    <s v="Placed"/>
    <x v="1"/>
    <s v="2024-January"/>
    <s v="Q1-2024"/>
    <n v="46.575000000000003"/>
    <x v="3"/>
  </r>
  <r>
    <x v="184"/>
    <x v="18"/>
    <s v="achandiramani3@theatlantic.com"/>
    <x v="1"/>
    <x v="13"/>
    <x v="0"/>
    <x v="35"/>
    <n v="1475"/>
    <s v="Placed"/>
    <x v="1"/>
    <s v="2024-January"/>
    <s v="Q1-2024"/>
    <n v="169.625"/>
    <x v="3"/>
  </r>
  <r>
    <x v="185"/>
    <x v="55"/>
    <s v="sshashank.sapra@oaic.gov.au"/>
    <x v="0"/>
    <x v="27"/>
    <x v="2"/>
    <x v="35"/>
    <n v="800"/>
    <s v="Placed"/>
    <x v="1"/>
    <s v="2024-January"/>
    <s v="Q1-2024"/>
    <n v="92"/>
    <x v="3"/>
  </r>
  <r>
    <x v="186"/>
    <x v="37"/>
    <s v="mkousika4@typepad.com"/>
    <x v="11"/>
    <x v="11"/>
    <x v="0"/>
    <x v="35"/>
    <n v="1755"/>
    <s v="Placed"/>
    <x v="1"/>
    <s v="2024-January"/>
    <s v="Q1-2024"/>
    <n v="201.82500000000002"/>
    <x v="3"/>
  </r>
  <r>
    <x v="187"/>
    <x v="14"/>
    <s v="nmotiwala@oracle.com"/>
    <x v="6"/>
    <x v="31"/>
    <x v="3"/>
    <x v="35"/>
    <n v="705"/>
    <s v="Placed"/>
    <x v="1"/>
    <s v="2024-January"/>
    <s v="Q1-2024"/>
    <n v="81.075000000000003"/>
    <x v="3"/>
  </r>
  <r>
    <x v="188"/>
    <x v="66"/>
    <s v="spotla1@1688.com"/>
    <x v="3"/>
    <x v="58"/>
    <x v="3"/>
    <x v="35"/>
    <n v="190"/>
    <s v="Placed"/>
    <x v="1"/>
    <s v="2024-January"/>
    <s v="Q1-2024"/>
    <n v="21.85"/>
    <x v="3"/>
  </r>
  <r>
    <x v="189"/>
    <x v="42"/>
    <s v="schandan@dot.gov"/>
    <x v="1"/>
    <x v="16"/>
    <x v="1"/>
    <x v="35"/>
    <n v="965"/>
    <s v="Placed"/>
    <x v="1"/>
    <s v="2024-January"/>
    <s v="Q1-2024"/>
    <n v="110.97500000000001"/>
    <x v="3"/>
  </r>
  <r>
    <x v="190"/>
    <x v="70"/>
    <s v="rkothapeta@nbcnews.com"/>
    <x v="0"/>
    <x v="23"/>
    <x v="0"/>
    <x v="36"/>
    <n v="1360"/>
    <s v="Placed"/>
    <x v="2"/>
    <s v="2024-January"/>
    <s v="Q1-2024"/>
    <n v="156.4"/>
    <x v="3"/>
  </r>
  <r>
    <x v="191"/>
    <x v="39"/>
    <s v="rmehra@1und1.de"/>
    <x v="3"/>
    <x v="23"/>
    <x v="0"/>
    <x v="36"/>
    <n v="605"/>
    <s v="Placed"/>
    <x v="2"/>
    <s v="2024-January"/>
    <s v="Q1-2024"/>
    <n v="69.575000000000003"/>
    <x v="3"/>
  </r>
  <r>
    <x v="192"/>
    <x v="47"/>
    <s v="snaik.gudiwada3@indiatimes.com"/>
    <x v="3"/>
    <x v="9"/>
    <x v="0"/>
    <x v="36"/>
    <n v="540"/>
    <s v="Placed"/>
    <x v="2"/>
    <s v="2024-January"/>
    <s v="Q1-2024"/>
    <n v="62.1"/>
    <x v="3"/>
  </r>
  <r>
    <x v="193"/>
    <x v="26"/>
    <s v="idasgupta1@yolasite.com"/>
    <x v="9"/>
    <x v="40"/>
    <x v="1"/>
    <x v="37"/>
    <n v="355"/>
    <s v="Placed"/>
    <x v="3"/>
    <s v="2024-January"/>
    <s v="Q1-2024"/>
    <n v="40.825000000000003"/>
    <x v="3"/>
  </r>
  <r>
    <x v="194"/>
    <x v="67"/>
    <s v="kmoorthy6@cmu.edu"/>
    <x v="8"/>
    <x v="44"/>
    <x v="0"/>
    <x v="37"/>
    <n v="860"/>
    <s v="Placed"/>
    <x v="3"/>
    <s v="2024-January"/>
    <s v="Q1-2024"/>
    <n v="98.9"/>
    <x v="3"/>
  </r>
  <r>
    <x v="195"/>
    <x v="10"/>
    <s v="ryettugunna@reddit.com"/>
    <x v="5"/>
    <x v="54"/>
    <x v="0"/>
    <x v="38"/>
    <m/>
    <s v="Not Placed"/>
    <x v="4"/>
    <s v="2024-January"/>
    <s v="Q1-2024"/>
    <n v="0"/>
    <x v="3"/>
  </r>
  <r>
    <x v="196"/>
    <x v="18"/>
    <s v="achandiramani3@theatlantic.com"/>
    <x v="1"/>
    <x v="31"/>
    <x v="1"/>
    <x v="38"/>
    <m/>
    <s v="Not Placed"/>
    <x v="4"/>
    <s v="2024-January"/>
    <s v="Q1-2024"/>
    <n v="0"/>
    <x v="3"/>
  </r>
  <r>
    <x v="197"/>
    <x v="78"/>
    <s v="dveluvalapalli@adobe.com"/>
    <x v="9"/>
    <x v="3"/>
    <x v="0"/>
    <x v="38"/>
    <n v="435"/>
    <s v="Placed"/>
    <x v="4"/>
    <s v="2024-January"/>
    <s v="Q1-2024"/>
    <n v="50.025000000000006"/>
    <x v="3"/>
  </r>
  <r>
    <x v="198"/>
    <x v="48"/>
    <s v="vkodi4@reference.com"/>
    <x v="13"/>
    <x v="10"/>
    <x v="1"/>
    <x v="38"/>
    <n v="2125"/>
    <s v="Placed"/>
    <x v="4"/>
    <s v="2024-January"/>
    <s v="Q1-2024"/>
    <n v="244.375"/>
    <x v="3"/>
  </r>
  <r>
    <x v="199"/>
    <x v="27"/>
    <s v="jpotanapudi7@usnews.com"/>
    <x v="6"/>
    <x v="54"/>
    <x v="2"/>
    <x v="39"/>
    <n v="400"/>
    <s v="Placed"/>
    <x v="5"/>
    <s v="2024-January"/>
    <s v="Q1-2024"/>
    <n v="46"/>
    <x v="3"/>
  </r>
  <r>
    <x v="200"/>
    <x v="1"/>
    <s v="pdelhi@yale.edu"/>
    <x v="1"/>
    <x v="10"/>
    <x v="0"/>
    <x v="39"/>
    <n v="1490"/>
    <s v="Placed"/>
    <x v="5"/>
    <s v="2024-January"/>
    <s v="Q1-2024"/>
    <n v="171.35"/>
    <x v="3"/>
  </r>
  <r>
    <x v="201"/>
    <x v="66"/>
    <s v="spotla1@1688.com"/>
    <x v="3"/>
    <x v="15"/>
    <x v="0"/>
    <x v="40"/>
    <m/>
    <s v="Not Placed"/>
    <x v="6"/>
    <s v="2024-January"/>
    <s v="Q1-2024"/>
    <n v="0"/>
    <x v="3"/>
  </r>
  <r>
    <x v="202"/>
    <x v="2"/>
    <s v="pnishita5@google.de"/>
    <x v="2"/>
    <x v="19"/>
    <x v="1"/>
    <x v="40"/>
    <n v="1045"/>
    <s v="Placed"/>
    <x v="6"/>
    <s v="2024-January"/>
    <s v="Q1-2024"/>
    <n v="120.17500000000001"/>
    <x v="3"/>
  </r>
  <r>
    <x v="203"/>
    <x v="21"/>
    <s v="bpals@theatlantic.com"/>
    <x v="4"/>
    <x v="18"/>
    <x v="2"/>
    <x v="40"/>
    <n v="575"/>
    <s v="Placed"/>
    <x v="6"/>
    <s v="2024-January"/>
    <s v="Q1-2024"/>
    <n v="66.125"/>
    <x v="3"/>
  </r>
  <r>
    <x v="204"/>
    <x v="30"/>
    <s v="ddamarsingh@cam.ac.uk"/>
    <x v="1"/>
    <x v="46"/>
    <x v="0"/>
    <x v="40"/>
    <n v="525"/>
    <s v="Placed"/>
    <x v="6"/>
    <s v="2024-January"/>
    <s v="Q1-2024"/>
    <n v="60.375"/>
    <x v="3"/>
  </r>
  <r>
    <x v="205"/>
    <x v="9"/>
    <s v="skatte@flavors.me"/>
    <x v="2"/>
    <x v="0"/>
    <x v="2"/>
    <x v="41"/>
    <m/>
    <s v="Not Placed"/>
    <x v="0"/>
    <s v="2024-January"/>
    <s v="Q1-2024"/>
    <n v="0"/>
    <x v="3"/>
  </r>
  <r>
    <x v="206"/>
    <x v="55"/>
    <s v="sshashank.sapra@oaic.gov.au"/>
    <x v="0"/>
    <x v="28"/>
    <x v="1"/>
    <x v="41"/>
    <m/>
    <s v="Not Placed"/>
    <x v="0"/>
    <s v="2024-January"/>
    <s v="Q1-2024"/>
    <n v="0"/>
    <x v="3"/>
  </r>
  <r>
    <x v="207"/>
    <x v="49"/>
    <s v="kharathi.kateel@home.pl"/>
    <x v="4"/>
    <x v="56"/>
    <x v="2"/>
    <x v="41"/>
    <n v="1365"/>
    <s v="Placed"/>
    <x v="0"/>
    <s v="2024-January"/>
    <s v="Q1-2024"/>
    <n v="156.97499999999999"/>
    <x v="3"/>
  </r>
  <r>
    <x v="208"/>
    <x v="10"/>
    <s v="ryettugunna@reddit.com"/>
    <x v="5"/>
    <x v="3"/>
    <x v="1"/>
    <x v="41"/>
    <n v="135"/>
    <s v="Placed"/>
    <x v="0"/>
    <s v="2024-January"/>
    <s v="Q1-2024"/>
    <n v="15.525"/>
    <x v="3"/>
  </r>
  <r>
    <x v="209"/>
    <x v="69"/>
    <s v="achakrabarti@elegantthemes.com"/>
    <x v="5"/>
    <x v="42"/>
    <x v="1"/>
    <x v="41"/>
    <n v="655"/>
    <s v="Placed"/>
    <x v="0"/>
    <s v="2024-January"/>
    <s v="Q1-2024"/>
    <n v="75.325000000000003"/>
    <x v="3"/>
  </r>
  <r>
    <x v="210"/>
    <x v="51"/>
    <s v="uswati@naver.com"/>
    <x v="8"/>
    <x v="38"/>
    <x v="0"/>
    <x v="42"/>
    <m/>
    <s v="Not Placed"/>
    <x v="1"/>
    <s v="2024-January"/>
    <s v="Q1-2024"/>
    <n v="0"/>
    <x v="3"/>
  </r>
  <r>
    <x v="211"/>
    <x v="74"/>
    <s v="sprobal@webnode.com"/>
    <x v="13"/>
    <x v="27"/>
    <x v="0"/>
    <x v="42"/>
    <n v="785"/>
    <s v="Placed"/>
    <x v="1"/>
    <s v="2024-January"/>
    <s v="Q1-2024"/>
    <n v="90.275000000000006"/>
    <x v="3"/>
  </r>
  <r>
    <x v="212"/>
    <x v="13"/>
    <s v="arajabhushan@yandex.ru"/>
    <x v="4"/>
    <x v="13"/>
    <x v="1"/>
    <x v="42"/>
    <n v="75"/>
    <s v="Placed"/>
    <x v="1"/>
    <s v="2024-January"/>
    <s v="Q1-2024"/>
    <n v="8.625"/>
    <x v="3"/>
  </r>
  <r>
    <x v="213"/>
    <x v="25"/>
    <s v="dranjana@360.cn"/>
    <x v="8"/>
    <x v="2"/>
    <x v="2"/>
    <x v="43"/>
    <n v="880"/>
    <s v="Placed"/>
    <x v="2"/>
    <s v="2024-January"/>
    <s v="Q1-2024"/>
    <n v="101.2"/>
    <x v="3"/>
  </r>
  <r>
    <x v="214"/>
    <x v="79"/>
    <s v="htendulkar9@php.net"/>
    <x v="3"/>
    <x v="48"/>
    <x v="0"/>
    <x v="43"/>
    <n v="90"/>
    <s v="Placed"/>
    <x v="2"/>
    <s v="2024-January"/>
    <s v="Q1-2024"/>
    <n v="10.35"/>
    <x v="3"/>
  </r>
  <r>
    <x v="215"/>
    <x v="47"/>
    <s v="snaik.gudiwada3@indiatimes.com"/>
    <x v="3"/>
    <x v="55"/>
    <x v="1"/>
    <x v="43"/>
    <n v="940"/>
    <s v="Placed"/>
    <x v="2"/>
    <s v="2024-January"/>
    <s v="Q1-2024"/>
    <n v="108.10000000000001"/>
    <x v="3"/>
  </r>
  <r>
    <x v="216"/>
    <x v="12"/>
    <s v="ivarada.sumedh@stumbleupon.com"/>
    <x v="1"/>
    <x v="44"/>
    <x v="0"/>
    <x v="43"/>
    <n v="65"/>
    <s v="Placed"/>
    <x v="2"/>
    <s v="2024-January"/>
    <s v="Q1-2024"/>
    <n v="7.4750000000000005"/>
    <x v="3"/>
  </r>
  <r>
    <x v="217"/>
    <x v="41"/>
    <s v="lvadali@alibaba.com"/>
    <x v="5"/>
    <x v="58"/>
    <x v="0"/>
    <x v="43"/>
    <n v="15"/>
    <s v="Placed"/>
    <x v="2"/>
    <s v="2024-January"/>
    <s v="Q1-2024"/>
    <n v="1.7250000000000001"/>
    <x v="3"/>
  </r>
  <r>
    <x v="218"/>
    <x v="16"/>
    <s v="apriyavardhan9@netvibes.com"/>
    <x v="5"/>
    <x v="20"/>
    <x v="1"/>
    <x v="43"/>
    <n v="945"/>
    <s v="Placed"/>
    <x v="2"/>
    <s v="2024-January"/>
    <s v="Q1-2024"/>
    <n v="108.67500000000001"/>
    <x v="3"/>
  </r>
  <r>
    <x v="219"/>
    <x v="69"/>
    <s v="achakrabarti@elegantthemes.com"/>
    <x v="5"/>
    <x v="23"/>
    <x v="2"/>
    <x v="44"/>
    <n v="395"/>
    <s v="Placed"/>
    <x v="3"/>
    <s v="2024-January"/>
    <s v="Q1-2024"/>
    <n v="45.425000000000004"/>
    <x v="3"/>
  </r>
  <r>
    <x v="220"/>
    <x v="14"/>
    <s v="nmotiwala@oracle.com"/>
    <x v="6"/>
    <x v="47"/>
    <x v="2"/>
    <x v="45"/>
    <m/>
    <s v="Not Placed"/>
    <x v="4"/>
    <s v="2024-January"/>
    <s v="Q1-2024"/>
    <n v="0"/>
    <x v="3"/>
  </r>
  <r>
    <x v="221"/>
    <x v="32"/>
    <s v="rkripa1@narod.ru"/>
    <x v="8"/>
    <x v="16"/>
    <x v="0"/>
    <x v="45"/>
    <m/>
    <s v="Not Placed"/>
    <x v="4"/>
    <s v="2024-January"/>
    <s v="Q1-2024"/>
    <n v="0"/>
    <x v="3"/>
  </r>
  <r>
    <x v="222"/>
    <x v="19"/>
    <s v="mramaswami2@indiatimes.com"/>
    <x v="3"/>
    <x v="25"/>
    <x v="1"/>
    <x v="45"/>
    <m/>
    <s v="Not Placed"/>
    <x v="4"/>
    <s v="2024-January"/>
    <s v="Q1-2024"/>
    <n v="0"/>
    <x v="3"/>
  </r>
  <r>
    <x v="223"/>
    <x v="66"/>
    <s v="spotla1@1688.com"/>
    <x v="3"/>
    <x v="59"/>
    <x v="1"/>
    <x v="45"/>
    <n v="945"/>
    <s v="Placed"/>
    <x v="4"/>
    <s v="2024-January"/>
    <s v="Q1-2024"/>
    <n v="108.67500000000001"/>
    <x v="3"/>
  </r>
  <r>
    <x v="224"/>
    <x v="24"/>
    <s v="nbasha.mustafa@prweb.com"/>
    <x v="0"/>
    <x v="54"/>
    <x v="1"/>
    <x v="45"/>
    <n v="595"/>
    <s v="Placed"/>
    <x v="4"/>
    <s v="2024-January"/>
    <s v="Q1-2024"/>
    <n v="68.424999999999997"/>
    <x v="3"/>
  </r>
  <r>
    <x v="225"/>
    <x v="13"/>
    <s v="arajabhushan@yandex.ru"/>
    <x v="4"/>
    <x v="15"/>
    <x v="1"/>
    <x v="46"/>
    <m/>
    <s v="Not Placed"/>
    <x v="5"/>
    <s v="2024-January"/>
    <s v="Q1-2024"/>
    <n v="0"/>
    <x v="3"/>
  </r>
  <r>
    <x v="226"/>
    <x v="69"/>
    <s v="achakrabarti@elegantthemes.com"/>
    <x v="5"/>
    <x v="47"/>
    <x v="0"/>
    <x v="46"/>
    <m/>
    <s v="Not Placed"/>
    <x v="5"/>
    <s v="2024-January"/>
    <s v="Q1-2024"/>
    <n v="0"/>
    <x v="3"/>
  </r>
  <r>
    <x v="227"/>
    <x v="36"/>
    <s v="smuppala@stumbleupon.com"/>
    <x v="3"/>
    <x v="0"/>
    <x v="2"/>
    <x v="46"/>
    <n v="365"/>
    <s v="Placed"/>
    <x v="5"/>
    <s v="2024-January"/>
    <s v="Q1-2024"/>
    <n v="41.975000000000001"/>
    <x v="3"/>
  </r>
  <r>
    <x v="228"/>
    <x v="30"/>
    <s v="ddamarsingh@cam.ac.uk"/>
    <x v="1"/>
    <x v="30"/>
    <x v="0"/>
    <x v="46"/>
    <n v="1680"/>
    <s v="Placed"/>
    <x v="5"/>
    <s v="2024-January"/>
    <s v="Q1-2024"/>
    <n v="193.20000000000002"/>
    <x v="3"/>
  </r>
  <r>
    <x v="229"/>
    <x v="40"/>
    <s v="vveeravasarapu4@ibm.com"/>
    <x v="12"/>
    <x v="4"/>
    <x v="2"/>
    <x v="46"/>
    <n v="835"/>
    <s v="Placed"/>
    <x v="5"/>
    <s v="2024-January"/>
    <s v="Q1-2024"/>
    <n v="96.025000000000006"/>
    <x v="3"/>
  </r>
  <r>
    <x v="230"/>
    <x v="44"/>
    <s v="gvenkata@flavors.me"/>
    <x v="4"/>
    <x v="7"/>
    <x v="1"/>
    <x v="46"/>
    <n v="190"/>
    <s v="Placed"/>
    <x v="5"/>
    <s v="2024-January"/>
    <s v="Q1-2024"/>
    <n v="21.85"/>
    <x v="3"/>
  </r>
  <r>
    <x v="231"/>
    <x v="73"/>
    <s v="ashyamari.meherhomji@apple.com"/>
    <x v="0"/>
    <x v="36"/>
    <x v="0"/>
    <x v="47"/>
    <m/>
    <s v="Not Placed"/>
    <x v="6"/>
    <s v="2024-January"/>
    <s v="Q1-2024"/>
    <n v="0"/>
    <x v="3"/>
  </r>
  <r>
    <x v="232"/>
    <x v="45"/>
    <s v="kpritish5@jigsy.com"/>
    <x v="12"/>
    <x v="21"/>
    <x v="1"/>
    <x v="47"/>
    <m/>
    <s v="Not Placed"/>
    <x v="6"/>
    <s v="2024-January"/>
    <s v="Q1-2024"/>
    <n v="0"/>
    <x v="3"/>
  </r>
  <r>
    <x v="233"/>
    <x v="34"/>
    <s v="mvinutha6@samsung.com"/>
    <x v="7"/>
    <x v="16"/>
    <x v="3"/>
    <x v="47"/>
    <n v="1815"/>
    <s v="Placed"/>
    <x v="6"/>
    <s v="2024-January"/>
    <s v="Q1-2024"/>
    <n v="208.72500000000002"/>
    <x v="3"/>
  </r>
  <r>
    <x v="234"/>
    <x v="53"/>
    <s v="msreedharan1@tinypic.com"/>
    <x v="0"/>
    <x v="7"/>
    <x v="1"/>
    <x v="47"/>
    <n v="720"/>
    <s v="Placed"/>
    <x v="6"/>
    <s v="2024-January"/>
    <s v="Q1-2024"/>
    <n v="82.8"/>
    <x v="3"/>
  </r>
  <r>
    <x v="235"/>
    <x v="75"/>
    <s v="rkailashnath.richa8@wisc.edu"/>
    <x v="5"/>
    <x v="51"/>
    <x v="0"/>
    <x v="47"/>
    <n v="75"/>
    <s v="Placed"/>
    <x v="6"/>
    <s v="2024-January"/>
    <s v="Q1-2024"/>
    <n v="8.625"/>
    <x v="3"/>
  </r>
  <r>
    <x v="236"/>
    <x v="36"/>
    <s v="smuppala@stumbleupon.com"/>
    <x v="3"/>
    <x v="60"/>
    <x v="2"/>
    <x v="48"/>
    <m/>
    <s v="Not Placed"/>
    <x v="0"/>
    <s v="2024-January"/>
    <s v="Q1-2024"/>
    <n v="0"/>
    <x v="3"/>
  </r>
  <r>
    <x v="237"/>
    <x v="65"/>
    <s v="tvishaal@mozilla.org"/>
    <x v="1"/>
    <x v="5"/>
    <x v="0"/>
    <x v="48"/>
    <m/>
    <s v="Not Placed"/>
    <x v="0"/>
    <s v="2024-January"/>
    <s v="Q1-2024"/>
    <n v="0"/>
    <x v="3"/>
  </r>
  <r>
    <x v="238"/>
    <x v="80"/>
    <s v="ssapna@slate.com"/>
    <x v="4"/>
    <x v="41"/>
    <x v="1"/>
    <x v="48"/>
    <n v="485"/>
    <s v="Placed"/>
    <x v="0"/>
    <s v="2024-January"/>
    <s v="Q1-2024"/>
    <n v="55.775000000000006"/>
    <x v="3"/>
  </r>
  <r>
    <x v="239"/>
    <x v="81"/>
    <s v="plakshmi.payasam2@apache.org"/>
    <x v="3"/>
    <x v="36"/>
    <x v="2"/>
    <x v="48"/>
    <n v="5"/>
    <s v="Placed"/>
    <x v="0"/>
    <s v="2024-January"/>
    <s v="Q1-2024"/>
    <n v="0.57500000000000007"/>
    <x v="3"/>
  </r>
  <r>
    <x v="240"/>
    <x v="53"/>
    <s v="msreedharan1@tinypic.com"/>
    <x v="0"/>
    <x v="15"/>
    <x v="2"/>
    <x v="48"/>
    <n v="530"/>
    <s v="Placed"/>
    <x v="0"/>
    <s v="2024-January"/>
    <s v="Q1-2024"/>
    <n v="60.95"/>
    <x v="3"/>
  </r>
  <r>
    <x v="241"/>
    <x v="47"/>
    <s v="snaik.gudiwada3@indiatimes.com"/>
    <x v="3"/>
    <x v="24"/>
    <x v="1"/>
    <x v="48"/>
    <n v="1500"/>
    <s v="Placed"/>
    <x v="0"/>
    <s v="2024-January"/>
    <s v="Q1-2024"/>
    <n v="172.5"/>
    <x v="3"/>
  </r>
  <r>
    <x v="242"/>
    <x v="71"/>
    <s v="arajarama9@360.cn"/>
    <x v="1"/>
    <x v="49"/>
    <x v="0"/>
    <x v="49"/>
    <n v="630"/>
    <s v="Placed"/>
    <x v="1"/>
    <s v="2024-January"/>
    <s v="Q1-2024"/>
    <n v="72.45"/>
    <x v="3"/>
  </r>
  <r>
    <x v="243"/>
    <x v="54"/>
    <s v="pnilufar4@comsenz.com"/>
    <x v="4"/>
    <x v="13"/>
    <x v="1"/>
    <x v="49"/>
    <n v="445"/>
    <s v="Placed"/>
    <x v="1"/>
    <s v="2024-January"/>
    <s v="Q1-2024"/>
    <n v="51.175000000000004"/>
    <x v="3"/>
  </r>
  <r>
    <x v="244"/>
    <x v="82"/>
    <s v="rravuri8@blinklist.com"/>
    <x v="1"/>
    <x v="15"/>
    <x v="1"/>
    <x v="49"/>
    <n v="910"/>
    <s v="Placed"/>
    <x v="1"/>
    <s v="2024-January"/>
    <s v="Q1-2024"/>
    <n v="104.65"/>
    <x v="3"/>
  </r>
  <r>
    <x v="245"/>
    <x v="28"/>
    <s v="snageshwar@ucla.edu"/>
    <x v="10"/>
    <x v="7"/>
    <x v="0"/>
    <x v="49"/>
    <n v="915"/>
    <s v="Placed"/>
    <x v="1"/>
    <s v="2024-January"/>
    <s v="Q1-2024"/>
    <n v="105.22500000000001"/>
    <x v="3"/>
  </r>
  <r>
    <x v="246"/>
    <x v="21"/>
    <s v="bpals@theatlantic.com"/>
    <x v="4"/>
    <x v="3"/>
    <x v="0"/>
    <x v="49"/>
    <n v="45"/>
    <s v="Placed"/>
    <x v="1"/>
    <s v="2024-January"/>
    <s v="Q1-2024"/>
    <n v="5.1749999999999998"/>
    <x v="3"/>
  </r>
  <r>
    <x v="247"/>
    <x v="0"/>
    <s v="ypanditula@hugedomains.com"/>
    <x v="0"/>
    <x v="30"/>
    <x v="1"/>
    <x v="50"/>
    <m/>
    <s v="Not Placed"/>
    <x v="2"/>
    <s v="2024-January"/>
    <s v="Q1-2024"/>
    <n v="0"/>
    <x v="3"/>
  </r>
  <r>
    <x v="248"/>
    <x v="13"/>
    <s v="arajabhushan@yandex.ru"/>
    <x v="4"/>
    <x v="45"/>
    <x v="1"/>
    <x v="50"/>
    <n v="20"/>
    <s v="Placed"/>
    <x v="2"/>
    <s v="2024-January"/>
    <s v="Q1-2024"/>
    <n v="2.3000000000000003"/>
    <x v="3"/>
  </r>
  <r>
    <x v="249"/>
    <x v="38"/>
    <s v="csannidhi.surnilla@nydailynews.com"/>
    <x v="7"/>
    <x v="42"/>
    <x v="1"/>
    <x v="50"/>
    <n v="860"/>
    <s v="Placed"/>
    <x v="2"/>
    <s v="2024-January"/>
    <s v="Q1-2024"/>
    <n v="98.9"/>
    <x v="3"/>
  </r>
  <r>
    <x v="250"/>
    <x v="8"/>
    <s v="hmuthiah@theatlantic.com"/>
    <x v="2"/>
    <x v="21"/>
    <x v="2"/>
    <x v="50"/>
    <n v="945"/>
    <s v="Placed"/>
    <x v="2"/>
    <s v="2024-January"/>
    <s v="Q1-2024"/>
    <n v="108.67500000000001"/>
    <x v="3"/>
  </r>
  <r>
    <x v="251"/>
    <x v="16"/>
    <s v="apriyavardhan9@netvibes.com"/>
    <x v="5"/>
    <x v="47"/>
    <x v="2"/>
    <x v="50"/>
    <n v="330"/>
    <s v="Placed"/>
    <x v="2"/>
    <s v="2024-January"/>
    <s v="Q1-2024"/>
    <n v="37.950000000000003"/>
    <x v="3"/>
  </r>
  <r>
    <x v="252"/>
    <x v="77"/>
    <s v="gveena3@pcworld.com"/>
    <x v="8"/>
    <x v="40"/>
    <x v="0"/>
    <x v="51"/>
    <m/>
    <s v="Not Placed"/>
    <x v="3"/>
    <s v="2024-January"/>
    <s v="Q1-2024"/>
    <n v="0"/>
    <x v="3"/>
  </r>
  <r>
    <x v="253"/>
    <x v="66"/>
    <s v="spotla1@1688.com"/>
    <x v="3"/>
    <x v="7"/>
    <x v="0"/>
    <x v="51"/>
    <m/>
    <s v="Not Placed"/>
    <x v="3"/>
    <s v="2024-January"/>
    <s v="Q1-2024"/>
    <n v="0"/>
    <x v="3"/>
  </r>
  <r>
    <x v="254"/>
    <x v="71"/>
    <s v="arajarama9@360.cn"/>
    <x v="1"/>
    <x v="13"/>
    <x v="0"/>
    <x v="51"/>
    <m/>
    <s v="Not Placed"/>
    <x v="3"/>
    <s v="2024-January"/>
    <s v="Q1-2024"/>
    <n v="0"/>
    <x v="3"/>
  </r>
  <r>
    <x v="255"/>
    <x v="55"/>
    <s v="sshashank.sapra@oaic.gov.au"/>
    <x v="0"/>
    <x v="19"/>
    <x v="0"/>
    <x v="52"/>
    <m/>
    <s v="Not Placed"/>
    <x v="4"/>
    <s v="2024-January"/>
    <s v="Q1-2024"/>
    <n v="0"/>
    <x v="3"/>
  </r>
  <r>
    <x v="256"/>
    <x v="16"/>
    <s v="apriyavardhan9@netvibes.com"/>
    <x v="5"/>
    <x v="16"/>
    <x v="1"/>
    <x v="52"/>
    <m/>
    <s v="Not Placed"/>
    <x v="4"/>
    <s v="2024-January"/>
    <s v="Q1-2024"/>
    <n v="0"/>
    <x v="3"/>
  </r>
  <r>
    <x v="257"/>
    <x v="71"/>
    <s v="arajarama9@360.cn"/>
    <x v="1"/>
    <x v="7"/>
    <x v="3"/>
    <x v="52"/>
    <n v="1535"/>
    <s v="Placed"/>
    <x v="4"/>
    <s v="2024-January"/>
    <s v="Q1-2024"/>
    <n v="176.52500000000001"/>
    <x v="3"/>
  </r>
  <r>
    <x v="258"/>
    <x v="83"/>
    <s v="sjonnalagadda@globo.com"/>
    <x v="5"/>
    <x v="6"/>
    <x v="2"/>
    <x v="52"/>
    <n v="590"/>
    <s v="Placed"/>
    <x v="4"/>
    <s v="2024-January"/>
    <s v="Q1-2024"/>
    <n v="67.850000000000009"/>
    <x v="3"/>
  </r>
  <r>
    <x v="259"/>
    <x v="10"/>
    <s v="ryettugunna@reddit.com"/>
    <x v="5"/>
    <x v="53"/>
    <x v="0"/>
    <x v="52"/>
    <n v="385"/>
    <s v="Placed"/>
    <x v="4"/>
    <s v="2024-January"/>
    <s v="Q1-2024"/>
    <n v="44.274999999999999"/>
    <x v="3"/>
  </r>
  <r>
    <x v="260"/>
    <x v="44"/>
    <s v="gvenkata@flavors.me"/>
    <x v="4"/>
    <x v="10"/>
    <x v="0"/>
    <x v="53"/>
    <m/>
    <s v="Not Placed"/>
    <x v="5"/>
    <s v="2024-January"/>
    <s v="Q1-2024"/>
    <n v="0"/>
    <x v="3"/>
  </r>
  <r>
    <x v="261"/>
    <x v="9"/>
    <s v="skatte@flavors.me"/>
    <x v="2"/>
    <x v="37"/>
    <x v="1"/>
    <x v="53"/>
    <n v="645"/>
    <s v="Placed"/>
    <x v="5"/>
    <s v="2024-January"/>
    <s v="Q1-2024"/>
    <n v="74.174999999999997"/>
    <x v="3"/>
  </r>
  <r>
    <x v="262"/>
    <x v="36"/>
    <s v="smuppala@stumbleupon.com"/>
    <x v="3"/>
    <x v="16"/>
    <x v="0"/>
    <x v="53"/>
    <n v="750"/>
    <s v="Placed"/>
    <x v="5"/>
    <s v="2024-January"/>
    <s v="Q1-2024"/>
    <n v="86.25"/>
    <x v="3"/>
  </r>
  <r>
    <x v="263"/>
    <x v="62"/>
    <s v="rchikodi6@histats.com"/>
    <x v="7"/>
    <x v="27"/>
    <x v="3"/>
    <x v="53"/>
    <n v="110"/>
    <s v="Placed"/>
    <x v="5"/>
    <s v="2024-January"/>
    <s v="Q1-2024"/>
    <n v="12.65"/>
    <x v="3"/>
  </r>
  <r>
    <x v="264"/>
    <x v="22"/>
    <s v="lkothari@blogtalkradio.com"/>
    <x v="0"/>
    <x v="29"/>
    <x v="2"/>
    <x v="53"/>
    <n v="280"/>
    <s v="Placed"/>
    <x v="5"/>
    <s v="2024-January"/>
    <s v="Q1-2024"/>
    <n v="32.200000000000003"/>
    <x v="3"/>
  </r>
  <r>
    <x v="265"/>
    <x v="82"/>
    <s v="rravuri8@blinklist.com"/>
    <x v="1"/>
    <x v="32"/>
    <x v="3"/>
    <x v="54"/>
    <m/>
    <s v="Not Placed"/>
    <x v="6"/>
    <s v="2024-January"/>
    <s v="Q1-2024"/>
    <n v="0"/>
    <x v="3"/>
  </r>
  <r>
    <x v="266"/>
    <x v="30"/>
    <s v="ddamarsingh@cam.ac.uk"/>
    <x v="1"/>
    <x v="24"/>
    <x v="2"/>
    <x v="54"/>
    <n v="195"/>
    <s v="Placed"/>
    <x v="6"/>
    <s v="2024-January"/>
    <s v="Q1-2024"/>
    <n v="22.425000000000001"/>
    <x v="3"/>
  </r>
  <r>
    <x v="267"/>
    <x v="40"/>
    <s v="vveeravasarapu4@ibm.com"/>
    <x v="12"/>
    <x v="19"/>
    <x v="3"/>
    <x v="54"/>
    <n v="810"/>
    <s v="Placed"/>
    <x v="6"/>
    <s v="2024-January"/>
    <s v="Q1-2024"/>
    <n v="93.15"/>
    <x v="3"/>
  </r>
  <r>
    <x v="268"/>
    <x v="53"/>
    <s v="msreedharan1@tinypic.com"/>
    <x v="0"/>
    <x v="57"/>
    <x v="2"/>
    <x v="54"/>
    <n v="690"/>
    <s v="Placed"/>
    <x v="6"/>
    <s v="2024-January"/>
    <s v="Q1-2024"/>
    <n v="79.350000000000009"/>
    <x v="3"/>
  </r>
  <r>
    <x v="269"/>
    <x v="2"/>
    <s v="pnishita5@google.de"/>
    <x v="2"/>
    <x v="11"/>
    <x v="0"/>
    <x v="54"/>
    <n v="300"/>
    <s v="Placed"/>
    <x v="6"/>
    <s v="2024-January"/>
    <s v="Q1-2024"/>
    <n v="34.5"/>
    <x v="3"/>
  </r>
  <r>
    <x v="270"/>
    <x v="29"/>
    <s v="jviraj@nba.com"/>
    <x v="7"/>
    <x v="37"/>
    <x v="0"/>
    <x v="54"/>
    <n v="825"/>
    <s v="Placed"/>
    <x v="6"/>
    <s v="2024-January"/>
    <s v="Q1-2024"/>
    <n v="94.875"/>
    <x v="3"/>
  </r>
  <r>
    <x v="271"/>
    <x v="84"/>
    <s v="jjoseph@bluehost.com"/>
    <x v="3"/>
    <x v="22"/>
    <x v="0"/>
    <x v="54"/>
    <n v="460"/>
    <s v="Placed"/>
    <x v="6"/>
    <s v="2024-January"/>
    <s v="Q1-2024"/>
    <n v="52.900000000000006"/>
    <x v="3"/>
  </r>
  <r>
    <x v="272"/>
    <x v="4"/>
    <s v="sragunathan2@nhs.uk"/>
    <x v="3"/>
    <x v="0"/>
    <x v="2"/>
    <x v="55"/>
    <m/>
    <s v="Not Placed"/>
    <x v="0"/>
    <s v="2024-January"/>
    <s v="Q1-2024"/>
    <n v="0"/>
    <x v="3"/>
  </r>
  <r>
    <x v="273"/>
    <x v="44"/>
    <s v="gvenkata@flavors.me"/>
    <x v="4"/>
    <x v="28"/>
    <x v="0"/>
    <x v="55"/>
    <m/>
    <s v="Not Placed"/>
    <x v="0"/>
    <s v="2024-January"/>
    <s v="Q1-2024"/>
    <n v="0"/>
    <x v="3"/>
  </r>
  <r>
    <x v="274"/>
    <x v="70"/>
    <s v="rkothapeta@nbcnews.com"/>
    <x v="0"/>
    <x v="14"/>
    <x v="2"/>
    <x v="55"/>
    <n v="210"/>
    <s v="Placed"/>
    <x v="0"/>
    <s v="2024-January"/>
    <s v="Q1-2024"/>
    <n v="24.150000000000002"/>
    <x v="3"/>
  </r>
  <r>
    <x v="275"/>
    <x v="31"/>
    <s v="apothireddy@psu.edu"/>
    <x v="4"/>
    <x v="41"/>
    <x v="1"/>
    <x v="55"/>
    <n v="1170"/>
    <s v="Placed"/>
    <x v="0"/>
    <s v="2024-January"/>
    <s v="Q1-2024"/>
    <n v="134.55000000000001"/>
    <x v="3"/>
  </r>
  <r>
    <x v="276"/>
    <x v="83"/>
    <s v="sjonnalagadda@globo.com"/>
    <x v="5"/>
    <x v="38"/>
    <x v="1"/>
    <x v="55"/>
    <n v="645"/>
    <s v="Placed"/>
    <x v="0"/>
    <s v="2024-January"/>
    <s v="Q1-2024"/>
    <n v="74.174999999999997"/>
    <x v="3"/>
  </r>
  <r>
    <x v="277"/>
    <x v="20"/>
    <s v="mgazala.soumitra4@domainmarket.com"/>
    <x v="5"/>
    <x v="4"/>
    <x v="2"/>
    <x v="55"/>
    <n v="785"/>
    <s v="Placed"/>
    <x v="0"/>
    <s v="2024-January"/>
    <s v="Q1-2024"/>
    <n v="90.275000000000006"/>
    <x v="3"/>
  </r>
  <r>
    <x v="278"/>
    <x v="9"/>
    <s v="skatte@flavors.me"/>
    <x v="2"/>
    <x v="34"/>
    <x v="0"/>
    <x v="56"/>
    <m/>
    <s v="Not Placed"/>
    <x v="1"/>
    <s v="2024-January"/>
    <s v="Q1-2024"/>
    <n v="0"/>
    <x v="3"/>
  </r>
  <r>
    <x v="279"/>
    <x v="3"/>
    <s v="smalladi@gmpg.org"/>
    <x v="3"/>
    <x v="12"/>
    <x v="1"/>
    <x v="56"/>
    <m/>
    <s v="Not Placed"/>
    <x v="1"/>
    <s v="2024-January"/>
    <s v="Q1-2024"/>
    <n v="0"/>
    <x v="3"/>
  </r>
  <r>
    <x v="280"/>
    <x v="50"/>
    <s v="gveera9@tuttocitta.it"/>
    <x v="4"/>
    <x v="42"/>
    <x v="0"/>
    <x v="56"/>
    <m/>
    <s v="Not Placed"/>
    <x v="1"/>
    <s v="2024-January"/>
    <s v="Q1-2024"/>
    <n v="0"/>
    <x v="3"/>
  </r>
  <r>
    <x v="281"/>
    <x v="53"/>
    <s v="msreedharan1@tinypic.com"/>
    <x v="0"/>
    <x v="37"/>
    <x v="1"/>
    <x v="56"/>
    <m/>
    <s v="Not Placed"/>
    <x v="1"/>
    <s v="2024-January"/>
    <s v="Q1-2024"/>
    <n v="0"/>
    <x v="3"/>
  </r>
  <r>
    <x v="282"/>
    <x v="75"/>
    <s v="rkailashnath.richa8@wisc.edu"/>
    <x v="5"/>
    <x v="32"/>
    <x v="0"/>
    <x v="56"/>
    <m/>
    <s v="Not Placed"/>
    <x v="1"/>
    <s v="2024-January"/>
    <s v="Q1-2024"/>
    <n v="0"/>
    <x v="3"/>
  </r>
  <r>
    <x v="283"/>
    <x v="52"/>
    <s v="ssanabhi.shrikant3@ted.com"/>
    <x v="0"/>
    <x v="11"/>
    <x v="1"/>
    <x v="56"/>
    <n v="785"/>
    <s v="Placed"/>
    <x v="1"/>
    <s v="2024-January"/>
    <s v="Q1-2024"/>
    <n v="90.275000000000006"/>
    <x v="3"/>
  </r>
  <r>
    <x v="284"/>
    <x v="10"/>
    <s v="ryettugunna@reddit.com"/>
    <x v="5"/>
    <x v="34"/>
    <x v="1"/>
    <x v="56"/>
    <n v="690"/>
    <s v="Placed"/>
    <x v="1"/>
    <s v="2024-January"/>
    <s v="Q1-2024"/>
    <n v="79.350000000000009"/>
    <x v="3"/>
  </r>
  <r>
    <x v="285"/>
    <x v="60"/>
    <s v="dfullara.saurin3@prnewswire.com"/>
    <x v="8"/>
    <x v="20"/>
    <x v="1"/>
    <x v="56"/>
    <n v="585"/>
    <s v="Placed"/>
    <x v="1"/>
    <s v="2024-January"/>
    <s v="Q1-2024"/>
    <n v="67.275000000000006"/>
    <x v="3"/>
  </r>
  <r>
    <x v="286"/>
    <x v="80"/>
    <s v="ssapna@slate.com"/>
    <x v="4"/>
    <x v="5"/>
    <x v="3"/>
    <x v="56"/>
    <n v="375"/>
    <s v="Placed"/>
    <x v="1"/>
    <s v="2024-January"/>
    <s v="Q1-2024"/>
    <n v="43.125"/>
    <x v="3"/>
  </r>
  <r>
    <x v="287"/>
    <x v="49"/>
    <s v="kharathi.kateel@home.pl"/>
    <x v="4"/>
    <x v="13"/>
    <x v="2"/>
    <x v="56"/>
    <n v="730"/>
    <s v="Placed"/>
    <x v="1"/>
    <s v="2024-January"/>
    <s v="Q1-2024"/>
    <n v="83.95"/>
    <x v="3"/>
  </r>
  <r>
    <x v="288"/>
    <x v="54"/>
    <s v="pnilufar4@comsenz.com"/>
    <x v="4"/>
    <x v="56"/>
    <x v="1"/>
    <x v="56"/>
    <n v="690"/>
    <s v="Placed"/>
    <x v="1"/>
    <s v="2024-January"/>
    <s v="Q1-2024"/>
    <n v="79.350000000000009"/>
    <x v="3"/>
  </r>
  <r>
    <x v="289"/>
    <x v="69"/>
    <s v="achakrabarti@elegantthemes.com"/>
    <x v="5"/>
    <x v="35"/>
    <x v="0"/>
    <x v="56"/>
    <n v="420"/>
    <s v="Placed"/>
    <x v="1"/>
    <s v="2024-January"/>
    <s v="Q1-2024"/>
    <n v="48.300000000000004"/>
    <x v="3"/>
  </r>
  <r>
    <x v="290"/>
    <x v="36"/>
    <s v="smuppala@stumbleupon.com"/>
    <x v="3"/>
    <x v="15"/>
    <x v="2"/>
    <x v="57"/>
    <m/>
    <s v="Not Placed"/>
    <x v="2"/>
    <s v="2024-January"/>
    <s v="Q1-2024"/>
    <n v="0"/>
    <x v="3"/>
  </r>
  <r>
    <x v="291"/>
    <x v="85"/>
    <s v="dsimhambhatla@amazon.co.jp"/>
    <x v="13"/>
    <x v="5"/>
    <x v="1"/>
    <x v="57"/>
    <m/>
    <s v="Not Placed"/>
    <x v="2"/>
    <s v="2024-January"/>
    <s v="Q1-2024"/>
    <n v="0"/>
    <x v="3"/>
  </r>
  <r>
    <x v="292"/>
    <x v="58"/>
    <s v="dappala@elegantthemes.com"/>
    <x v="3"/>
    <x v="5"/>
    <x v="0"/>
    <x v="57"/>
    <n v="370"/>
    <s v="Placed"/>
    <x v="2"/>
    <s v="2024-January"/>
    <s v="Q1-2024"/>
    <n v="42.550000000000004"/>
    <x v="3"/>
  </r>
  <r>
    <x v="293"/>
    <x v="76"/>
    <s v="kprashanta.vibha6@samsung.com"/>
    <x v="0"/>
    <x v="47"/>
    <x v="0"/>
    <x v="57"/>
    <n v="565"/>
    <s v="Placed"/>
    <x v="2"/>
    <s v="2024-January"/>
    <s v="Q1-2024"/>
    <n v="64.975000000000009"/>
    <x v="3"/>
  </r>
  <r>
    <x v="294"/>
    <x v="63"/>
    <s v="vnandin@zimbio.com"/>
    <x v="0"/>
    <x v="21"/>
    <x v="1"/>
    <x v="57"/>
    <n v="140"/>
    <s v="Placed"/>
    <x v="2"/>
    <s v="2024-January"/>
    <s v="Q1-2024"/>
    <n v="16.100000000000001"/>
    <x v="3"/>
  </r>
  <r>
    <x v="295"/>
    <x v="9"/>
    <s v="skatte@flavors.me"/>
    <x v="2"/>
    <x v="16"/>
    <x v="2"/>
    <x v="58"/>
    <m/>
    <s v="Not Placed"/>
    <x v="3"/>
    <s v="2024-January"/>
    <s v="Q1-2024"/>
    <n v="0"/>
    <x v="3"/>
  </r>
  <r>
    <x v="296"/>
    <x v="86"/>
    <s v="kgaekwad@mit.edu"/>
    <x v="2"/>
    <x v="60"/>
    <x v="2"/>
    <x v="58"/>
    <m/>
    <s v="Not Placed"/>
    <x v="3"/>
    <s v="2024-January"/>
    <s v="Q1-2024"/>
    <n v="0"/>
    <x v="3"/>
  </r>
  <r>
    <x v="297"/>
    <x v="23"/>
    <s v="kmukundan7@netlog.com"/>
    <x v="9"/>
    <x v="22"/>
    <x v="3"/>
    <x v="58"/>
    <m/>
    <s v="Not Placed"/>
    <x v="3"/>
    <s v="2024-January"/>
    <s v="Q1-2024"/>
    <n v="0"/>
    <x v="3"/>
  </r>
  <r>
    <x v="298"/>
    <x v="84"/>
    <s v="jjoseph@bluehost.com"/>
    <x v="3"/>
    <x v="61"/>
    <x v="1"/>
    <x v="58"/>
    <n v="405"/>
    <s v="Placed"/>
    <x v="3"/>
    <s v="2024-January"/>
    <s v="Q1-2024"/>
    <n v="46.575000000000003"/>
    <x v="3"/>
  </r>
  <r>
    <x v="299"/>
    <x v="10"/>
    <s v="ryettugunna@reddit.com"/>
    <x v="5"/>
    <x v="29"/>
    <x v="2"/>
    <x v="59"/>
    <n v="80"/>
    <s v="Placed"/>
    <x v="4"/>
    <s v="2024-January"/>
    <s v="Q1-2024"/>
    <n v="9.2000000000000011"/>
    <x v="3"/>
  </r>
  <r>
    <x v="300"/>
    <x v="21"/>
    <s v="bpals@theatlantic.com"/>
    <x v="4"/>
    <x v="10"/>
    <x v="0"/>
    <x v="59"/>
    <n v="1110"/>
    <s v="Placed"/>
    <x v="4"/>
    <s v="2024-January"/>
    <s v="Q1-2024"/>
    <n v="127.65"/>
    <x v="3"/>
  </r>
  <r>
    <x v="301"/>
    <x v="79"/>
    <s v="htendulkar9@php.net"/>
    <x v="3"/>
    <x v="52"/>
    <x v="0"/>
    <x v="59"/>
    <n v="1655"/>
    <s v="Placed"/>
    <x v="4"/>
    <s v="2024-January"/>
    <s v="Q1-2024"/>
    <n v="190.32500000000002"/>
    <x v="3"/>
  </r>
  <r>
    <x v="302"/>
    <x v="63"/>
    <s v="vnandin@zimbio.com"/>
    <x v="0"/>
    <x v="53"/>
    <x v="0"/>
    <x v="59"/>
    <n v="505"/>
    <s v="Placed"/>
    <x v="4"/>
    <s v="2024-January"/>
    <s v="Q1-2024"/>
    <n v="58.075000000000003"/>
    <x v="3"/>
  </r>
  <r>
    <x v="303"/>
    <x v="79"/>
    <s v="htendulkar9@php.net"/>
    <x v="3"/>
    <x v="38"/>
    <x v="2"/>
    <x v="60"/>
    <m/>
    <s v="Not Placed"/>
    <x v="5"/>
    <s v="2024-January"/>
    <s v="Q1-2024"/>
    <n v="0"/>
    <x v="3"/>
  </r>
  <r>
    <x v="304"/>
    <x v="87"/>
    <s v="gsankar.chakrala@spotify.com"/>
    <x v="0"/>
    <x v="59"/>
    <x v="0"/>
    <x v="60"/>
    <n v="830"/>
    <s v="Placed"/>
    <x v="5"/>
    <s v="2024-January"/>
    <s v="Q1-2024"/>
    <n v="95.45"/>
    <x v="3"/>
  </r>
  <r>
    <x v="305"/>
    <x v="21"/>
    <s v="bpals@theatlantic.com"/>
    <x v="4"/>
    <x v="3"/>
    <x v="2"/>
    <x v="60"/>
    <n v="710"/>
    <s v="Placed"/>
    <x v="5"/>
    <s v="2024-January"/>
    <s v="Q1-2024"/>
    <n v="81.650000000000006"/>
    <x v="3"/>
  </r>
  <r>
    <x v="306"/>
    <x v="43"/>
    <s v="graghavanpillai6@g.co"/>
    <x v="3"/>
    <x v="22"/>
    <x v="2"/>
    <x v="60"/>
    <n v="795"/>
    <s v="Placed"/>
    <x v="5"/>
    <s v="2024-January"/>
    <s v="Q1-2024"/>
    <n v="91.424999999999997"/>
    <x v="3"/>
  </r>
  <r>
    <x v="307"/>
    <x v="43"/>
    <s v="graghavanpillai6@g.co"/>
    <x v="3"/>
    <x v="13"/>
    <x v="1"/>
    <x v="60"/>
    <n v="875"/>
    <s v="Placed"/>
    <x v="5"/>
    <s v="2024-January"/>
    <s v="Q1-2024"/>
    <n v="100.625"/>
    <x v="3"/>
  </r>
  <r>
    <x v="308"/>
    <x v="25"/>
    <s v="dranjana@360.cn"/>
    <x v="8"/>
    <x v="39"/>
    <x v="1"/>
    <x v="60"/>
    <n v="150"/>
    <s v="Placed"/>
    <x v="5"/>
    <s v="2024-January"/>
    <s v="Q1-2024"/>
    <n v="17.25"/>
    <x v="3"/>
  </r>
  <r>
    <x v="309"/>
    <x v="42"/>
    <s v="schandan@dot.gov"/>
    <x v="1"/>
    <x v="42"/>
    <x v="1"/>
    <x v="60"/>
    <n v="815"/>
    <s v="Placed"/>
    <x v="5"/>
    <s v="2024-January"/>
    <s v="Q1-2024"/>
    <n v="93.725000000000009"/>
    <x v="2"/>
  </r>
  <r>
    <x v="310"/>
    <x v="87"/>
    <s v="gsankar.chakrala@spotify.com"/>
    <x v="0"/>
    <x v="4"/>
    <x v="0"/>
    <x v="60"/>
    <n v="30"/>
    <s v="Placed"/>
    <x v="5"/>
    <s v="2024-January"/>
    <s v="Q1-2024"/>
    <n v="3.45"/>
    <x v="2"/>
  </r>
  <r>
    <x v="311"/>
    <x v="38"/>
    <s v="csannidhi.surnilla@nydailynews.com"/>
    <x v="7"/>
    <x v="7"/>
    <x v="1"/>
    <x v="61"/>
    <m/>
    <s v="Not Placed"/>
    <x v="6"/>
    <s v="2024-February"/>
    <s v="Q1-2024"/>
    <n v="0"/>
    <x v="0"/>
  </r>
  <r>
    <x v="312"/>
    <x v="22"/>
    <s v="lkothari@blogtalkradio.com"/>
    <x v="0"/>
    <x v="22"/>
    <x v="2"/>
    <x v="61"/>
    <n v="500"/>
    <s v="Placed"/>
    <x v="6"/>
    <s v="2024-February"/>
    <s v="Q1-2024"/>
    <n v="57.5"/>
    <x v="0"/>
  </r>
  <r>
    <x v="313"/>
    <x v="79"/>
    <s v="htendulkar9@php.net"/>
    <x v="3"/>
    <x v="31"/>
    <x v="1"/>
    <x v="61"/>
    <n v="110"/>
    <s v="Placed"/>
    <x v="6"/>
    <s v="2024-February"/>
    <s v="Q1-2024"/>
    <n v="12.65"/>
    <x v="0"/>
  </r>
  <r>
    <x v="314"/>
    <x v="26"/>
    <s v="idasgupta1@yolasite.com"/>
    <x v="9"/>
    <x v="54"/>
    <x v="1"/>
    <x v="61"/>
    <n v="1145"/>
    <s v="Placed"/>
    <x v="6"/>
    <s v="2024-February"/>
    <s v="Q1-2024"/>
    <n v="131.67500000000001"/>
    <x v="2"/>
  </r>
  <r>
    <x v="315"/>
    <x v="76"/>
    <s v="kprashanta.vibha6@samsung.com"/>
    <x v="0"/>
    <x v="38"/>
    <x v="1"/>
    <x v="61"/>
    <n v="15"/>
    <s v="Placed"/>
    <x v="6"/>
    <s v="2024-February"/>
    <s v="Q1-2024"/>
    <n v="1.7250000000000001"/>
    <x v="2"/>
  </r>
  <r>
    <x v="316"/>
    <x v="18"/>
    <s v="achandiramani3@theatlantic.com"/>
    <x v="1"/>
    <x v="25"/>
    <x v="1"/>
    <x v="62"/>
    <m/>
    <s v="Not Placed"/>
    <x v="0"/>
    <s v="2024-February"/>
    <s v="Q1-2024"/>
    <n v="0"/>
    <x v="2"/>
  </r>
  <r>
    <x v="317"/>
    <x v="37"/>
    <s v="mkousika4@typepad.com"/>
    <x v="11"/>
    <x v="59"/>
    <x v="0"/>
    <x v="62"/>
    <n v="25"/>
    <s v="Placed"/>
    <x v="0"/>
    <s v="2024-February"/>
    <s v="Q1-2024"/>
    <n v="2.875"/>
    <x v="0"/>
  </r>
  <r>
    <x v="318"/>
    <x v="31"/>
    <s v="apothireddy@psu.edu"/>
    <x v="4"/>
    <x v="41"/>
    <x v="1"/>
    <x v="62"/>
    <n v="1420"/>
    <s v="Placed"/>
    <x v="0"/>
    <s v="2024-February"/>
    <s v="Q1-2024"/>
    <n v="163.30000000000001"/>
    <x v="2"/>
  </r>
  <r>
    <x v="319"/>
    <x v="60"/>
    <s v="dfullara.saurin3@prnewswire.com"/>
    <x v="8"/>
    <x v="14"/>
    <x v="0"/>
    <x v="62"/>
    <n v="570"/>
    <s v="Placed"/>
    <x v="0"/>
    <s v="2024-February"/>
    <s v="Q1-2024"/>
    <n v="65.55"/>
    <x v="0"/>
  </r>
  <r>
    <x v="320"/>
    <x v="2"/>
    <s v="pnishita5@google.de"/>
    <x v="2"/>
    <x v="44"/>
    <x v="2"/>
    <x v="63"/>
    <n v="515"/>
    <s v="Placed"/>
    <x v="1"/>
    <s v="2024-February"/>
    <s v="Q1-2024"/>
    <n v="59.225000000000001"/>
    <x v="0"/>
  </r>
  <r>
    <x v="321"/>
    <x v="2"/>
    <s v="pnishita5@google.de"/>
    <x v="2"/>
    <x v="56"/>
    <x v="2"/>
    <x v="63"/>
    <n v="130"/>
    <s v="Placed"/>
    <x v="1"/>
    <s v="2024-February"/>
    <s v="Q1-2024"/>
    <n v="14.950000000000001"/>
    <x v="2"/>
  </r>
  <r>
    <x v="322"/>
    <x v="65"/>
    <s v="tvishaal@mozilla.org"/>
    <x v="1"/>
    <x v="10"/>
    <x v="1"/>
    <x v="63"/>
    <n v="1315"/>
    <s v="Placed"/>
    <x v="1"/>
    <s v="2024-February"/>
    <s v="Q1-2024"/>
    <n v="151.22499999999999"/>
    <x v="0"/>
  </r>
  <r>
    <x v="323"/>
    <x v="39"/>
    <s v="rmehra@1und1.de"/>
    <x v="3"/>
    <x v="41"/>
    <x v="0"/>
    <x v="63"/>
    <n v="250"/>
    <s v="Placed"/>
    <x v="1"/>
    <s v="2024-February"/>
    <s v="Q1-2024"/>
    <n v="28.75"/>
    <x v="2"/>
  </r>
  <r>
    <x v="324"/>
    <x v="88"/>
    <s v="kvellanki2@netscape.com"/>
    <x v="5"/>
    <x v="55"/>
    <x v="0"/>
    <x v="63"/>
    <n v="490"/>
    <s v="Placed"/>
    <x v="1"/>
    <s v="2024-February"/>
    <s v="Q1-2024"/>
    <n v="56.35"/>
    <x v="0"/>
  </r>
  <r>
    <x v="325"/>
    <x v="78"/>
    <s v="dveluvalapalli@adobe.com"/>
    <x v="9"/>
    <x v="6"/>
    <x v="0"/>
    <x v="64"/>
    <m/>
    <s v="Not Placed"/>
    <x v="2"/>
    <s v="2024-February"/>
    <s v="Q1-2024"/>
    <n v="0"/>
    <x v="0"/>
  </r>
  <r>
    <x v="326"/>
    <x v="74"/>
    <s v="sprobal@webnode.com"/>
    <x v="13"/>
    <x v="15"/>
    <x v="1"/>
    <x v="64"/>
    <m/>
    <s v="Not Placed"/>
    <x v="2"/>
    <s v="2024-February"/>
    <s v="Q1-2024"/>
    <n v="0"/>
    <x v="3"/>
  </r>
  <r>
    <x v="327"/>
    <x v="60"/>
    <s v="dfullara.saurin3@prnewswire.com"/>
    <x v="8"/>
    <x v="8"/>
    <x v="1"/>
    <x v="64"/>
    <m/>
    <s v="Not Placed"/>
    <x v="2"/>
    <s v="2024-February"/>
    <s v="Q1-2024"/>
    <n v="0"/>
    <x v="3"/>
  </r>
  <r>
    <x v="328"/>
    <x v="15"/>
    <s v="prema@hubpages.com"/>
    <x v="7"/>
    <x v="25"/>
    <x v="0"/>
    <x v="64"/>
    <n v="345"/>
    <s v="Placed"/>
    <x v="2"/>
    <s v="2024-February"/>
    <s v="Q1-2024"/>
    <n v="39.675000000000004"/>
    <x v="3"/>
  </r>
  <r>
    <x v="329"/>
    <x v="6"/>
    <s v="pjamakayala@hhs.gov"/>
    <x v="4"/>
    <x v="41"/>
    <x v="0"/>
    <x v="64"/>
    <n v="80"/>
    <s v="Placed"/>
    <x v="2"/>
    <s v="2024-February"/>
    <s v="Q1-2024"/>
    <n v="9.2000000000000011"/>
    <x v="3"/>
  </r>
  <r>
    <x v="330"/>
    <x v="70"/>
    <s v="rkothapeta@nbcnews.com"/>
    <x v="0"/>
    <x v="55"/>
    <x v="1"/>
    <x v="64"/>
    <n v="745"/>
    <s v="Placed"/>
    <x v="2"/>
    <s v="2024-February"/>
    <s v="Q1-2024"/>
    <n v="85.674999999999997"/>
    <x v="3"/>
  </r>
  <r>
    <x v="331"/>
    <x v="72"/>
    <s v="pmahanthapa9@senate.gov"/>
    <x v="1"/>
    <x v="9"/>
    <x v="1"/>
    <x v="65"/>
    <m/>
    <s v="Not Placed"/>
    <x v="3"/>
    <s v="2024-February"/>
    <s v="Q1-2024"/>
    <n v="0"/>
    <x v="3"/>
  </r>
  <r>
    <x v="332"/>
    <x v="5"/>
    <s v="vchoudhari6@businessinsider.com"/>
    <x v="2"/>
    <x v="61"/>
    <x v="0"/>
    <x v="65"/>
    <m/>
    <s v="Not Placed"/>
    <x v="3"/>
    <s v="2024-February"/>
    <s v="Q1-2024"/>
    <n v="0"/>
    <x v="3"/>
  </r>
  <r>
    <x v="333"/>
    <x v="12"/>
    <s v="ivarada.sumedh@stumbleupon.com"/>
    <x v="1"/>
    <x v="10"/>
    <x v="0"/>
    <x v="65"/>
    <n v="370"/>
    <s v="Placed"/>
    <x v="3"/>
    <s v="2024-February"/>
    <s v="Q1-2024"/>
    <n v="42.550000000000004"/>
    <x v="3"/>
  </r>
  <r>
    <x v="334"/>
    <x v="87"/>
    <s v="gsankar.chakrala@spotify.com"/>
    <x v="0"/>
    <x v="31"/>
    <x v="2"/>
    <x v="65"/>
    <n v="775"/>
    <s v="Placed"/>
    <x v="3"/>
    <s v="2024-February"/>
    <s v="Q1-2024"/>
    <n v="89.125"/>
    <x v="3"/>
  </r>
  <r>
    <x v="335"/>
    <x v="22"/>
    <s v="lkothari@blogtalkradio.com"/>
    <x v="0"/>
    <x v="22"/>
    <x v="0"/>
    <x v="66"/>
    <m/>
    <s v="Not Placed"/>
    <x v="5"/>
    <s v="2024-February"/>
    <s v="Q1-2024"/>
    <n v="0"/>
    <x v="3"/>
  </r>
  <r>
    <x v="336"/>
    <x v="29"/>
    <s v="jviraj@nba.com"/>
    <x v="7"/>
    <x v="41"/>
    <x v="1"/>
    <x v="66"/>
    <m/>
    <s v="Not Placed"/>
    <x v="5"/>
    <s v="2024-February"/>
    <s v="Q1-2024"/>
    <n v="0"/>
    <x v="3"/>
  </r>
  <r>
    <x v="337"/>
    <x v="49"/>
    <s v="kharathi.kateel@home.pl"/>
    <x v="4"/>
    <x v="15"/>
    <x v="0"/>
    <x v="66"/>
    <n v="380"/>
    <s v="Placed"/>
    <x v="5"/>
    <s v="2024-February"/>
    <s v="Q1-2024"/>
    <n v="43.7"/>
    <x v="3"/>
  </r>
  <r>
    <x v="338"/>
    <x v="60"/>
    <s v="dfullara.saurin3@prnewswire.com"/>
    <x v="8"/>
    <x v="8"/>
    <x v="2"/>
    <x v="66"/>
    <n v="285"/>
    <s v="Placed"/>
    <x v="5"/>
    <s v="2024-February"/>
    <s v="Q1-2024"/>
    <n v="32.774999999999999"/>
    <x v="3"/>
  </r>
  <r>
    <x v="339"/>
    <x v="33"/>
    <s v="kpashupathy3@netlog.com"/>
    <x v="3"/>
    <x v="10"/>
    <x v="0"/>
    <x v="67"/>
    <m/>
    <s v="Not Placed"/>
    <x v="6"/>
    <s v="2024-February"/>
    <s v="Q1-2024"/>
    <n v="0"/>
    <x v="3"/>
  </r>
  <r>
    <x v="340"/>
    <x v="60"/>
    <s v="dfullara.saurin3@prnewswire.com"/>
    <x v="8"/>
    <x v="33"/>
    <x v="1"/>
    <x v="67"/>
    <n v="765"/>
    <s v="Placed"/>
    <x v="6"/>
    <s v="2024-February"/>
    <s v="Q1-2024"/>
    <n v="87.975000000000009"/>
    <x v="3"/>
  </r>
  <r>
    <x v="341"/>
    <x v="40"/>
    <s v="vveeravasarapu4@ibm.com"/>
    <x v="12"/>
    <x v="33"/>
    <x v="1"/>
    <x v="67"/>
    <n v="200"/>
    <s v="Placed"/>
    <x v="6"/>
    <s v="2024-February"/>
    <s v="Q1-2024"/>
    <n v="23"/>
    <x v="0"/>
  </r>
  <r>
    <x v="342"/>
    <x v="38"/>
    <s v="csannidhi.surnilla@nydailynews.com"/>
    <x v="7"/>
    <x v="3"/>
    <x v="0"/>
    <x v="67"/>
    <n v="785"/>
    <s v="Placed"/>
    <x v="6"/>
    <s v="2024-February"/>
    <s v="Q1-2024"/>
    <n v="90.275000000000006"/>
    <x v="0"/>
  </r>
  <r>
    <x v="343"/>
    <x v="67"/>
    <s v="kmoorthy6@cmu.edu"/>
    <x v="8"/>
    <x v="48"/>
    <x v="0"/>
    <x v="67"/>
    <n v="955"/>
    <s v="Placed"/>
    <x v="6"/>
    <s v="2024-February"/>
    <s v="Q1-2024"/>
    <n v="109.825"/>
    <x v="2"/>
  </r>
  <r>
    <x v="344"/>
    <x v="65"/>
    <s v="tvishaal@mozilla.org"/>
    <x v="1"/>
    <x v="44"/>
    <x v="1"/>
    <x v="67"/>
    <n v="1315"/>
    <s v="Placed"/>
    <x v="6"/>
    <s v="2024-February"/>
    <s v="Q1-2024"/>
    <n v="151.22499999999999"/>
    <x v="0"/>
  </r>
  <r>
    <x v="345"/>
    <x v="24"/>
    <s v="nbasha.mustafa@prweb.com"/>
    <x v="0"/>
    <x v="10"/>
    <x v="2"/>
    <x v="68"/>
    <m/>
    <s v="Not Placed"/>
    <x v="0"/>
    <s v="2024-February"/>
    <s v="Q1-2024"/>
    <n v="0"/>
    <x v="0"/>
  </r>
  <r>
    <x v="346"/>
    <x v="52"/>
    <s v="ssanabhi.shrikant3@ted.com"/>
    <x v="0"/>
    <x v="22"/>
    <x v="0"/>
    <x v="68"/>
    <n v="590"/>
    <s v="Placed"/>
    <x v="0"/>
    <s v="2024-February"/>
    <s v="Q1-2024"/>
    <n v="67.850000000000009"/>
    <x v="0"/>
  </r>
  <r>
    <x v="347"/>
    <x v="22"/>
    <s v="lkothari@blogtalkradio.com"/>
    <x v="0"/>
    <x v="42"/>
    <x v="2"/>
    <x v="68"/>
    <n v="1080"/>
    <s v="Placed"/>
    <x v="0"/>
    <s v="2024-February"/>
    <s v="Q1-2024"/>
    <n v="124.2"/>
    <x v="2"/>
  </r>
  <r>
    <x v="348"/>
    <x v="71"/>
    <s v="arajarama9@360.cn"/>
    <x v="1"/>
    <x v="0"/>
    <x v="1"/>
    <x v="68"/>
    <n v="145"/>
    <s v="Placed"/>
    <x v="0"/>
    <s v="2024-February"/>
    <s v="Q1-2024"/>
    <n v="16.675000000000001"/>
    <x v="0"/>
  </r>
  <r>
    <x v="349"/>
    <x v="57"/>
    <s v="animesh@spotify.com"/>
    <x v="4"/>
    <x v="57"/>
    <x v="2"/>
    <x v="69"/>
    <m/>
    <s v="Not Placed"/>
    <x v="1"/>
    <s v="2024-February"/>
    <s v="Q1-2024"/>
    <n v="0"/>
    <x v="3"/>
  </r>
  <r>
    <x v="350"/>
    <x v="52"/>
    <s v="ssanabhi.shrikant3@ted.com"/>
    <x v="0"/>
    <x v="41"/>
    <x v="0"/>
    <x v="69"/>
    <n v="280"/>
    <s v="Placed"/>
    <x v="1"/>
    <s v="2024-February"/>
    <s v="Q1-2024"/>
    <n v="32.200000000000003"/>
    <x v="3"/>
  </r>
  <r>
    <x v="351"/>
    <x v="74"/>
    <s v="sprobal@webnode.com"/>
    <x v="13"/>
    <x v="61"/>
    <x v="3"/>
    <x v="69"/>
    <n v="335"/>
    <s v="Placed"/>
    <x v="1"/>
    <s v="2024-February"/>
    <s v="Q1-2024"/>
    <n v="38.524999999999999"/>
    <x v="3"/>
  </r>
  <r>
    <x v="352"/>
    <x v="30"/>
    <s v="ddamarsingh@cam.ac.uk"/>
    <x v="1"/>
    <x v="42"/>
    <x v="2"/>
    <x v="69"/>
    <n v="830"/>
    <s v="Placed"/>
    <x v="1"/>
    <s v="2024-February"/>
    <s v="Q1-2024"/>
    <n v="95.45"/>
    <x v="2"/>
  </r>
  <r>
    <x v="353"/>
    <x v="49"/>
    <s v="kharathi.kateel@home.pl"/>
    <x v="4"/>
    <x v="8"/>
    <x v="2"/>
    <x v="70"/>
    <m/>
    <s v="Not Placed"/>
    <x v="2"/>
    <s v="2024-February"/>
    <s v="Q1-2024"/>
    <n v="0"/>
    <x v="0"/>
  </r>
  <r>
    <x v="354"/>
    <x v="36"/>
    <s v="smuppala@stumbleupon.com"/>
    <x v="3"/>
    <x v="37"/>
    <x v="0"/>
    <x v="70"/>
    <m/>
    <s v="Not Placed"/>
    <x v="2"/>
    <s v="2024-February"/>
    <s v="Q1-2024"/>
    <n v="0"/>
    <x v="0"/>
  </r>
  <r>
    <x v="355"/>
    <x v="20"/>
    <s v="mgazala.soumitra4@domainmarket.com"/>
    <x v="5"/>
    <x v="17"/>
    <x v="1"/>
    <x v="70"/>
    <n v="505"/>
    <s v="Placed"/>
    <x v="2"/>
    <s v="2024-February"/>
    <s v="Q1-2024"/>
    <n v="58.075000000000003"/>
    <x v="0"/>
  </r>
  <r>
    <x v="356"/>
    <x v="82"/>
    <s v="rravuri8@blinklist.com"/>
    <x v="1"/>
    <x v="22"/>
    <x v="2"/>
    <x v="70"/>
    <n v="140"/>
    <s v="Placed"/>
    <x v="2"/>
    <s v="2024-February"/>
    <s v="Q1-2024"/>
    <n v="16.100000000000001"/>
    <x v="0"/>
  </r>
  <r>
    <x v="357"/>
    <x v="88"/>
    <s v="kvellanki2@netscape.com"/>
    <x v="5"/>
    <x v="17"/>
    <x v="0"/>
    <x v="70"/>
    <n v="125"/>
    <s v="Placed"/>
    <x v="2"/>
    <s v="2024-February"/>
    <s v="Q1-2024"/>
    <n v="14.375"/>
    <x v="0"/>
  </r>
  <r>
    <x v="358"/>
    <x v="89"/>
    <s v="sbhanupriya.tapti3@trellian.com"/>
    <x v="5"/>
    <x v="24"/>
    <x v="0"/>
    <x v="70"/>
    <n v="730"/>
    <s v="Placed"/>
    <x v="2"/>
    <s v="2024-February"/>
    <s v="Q1-2024"/>
    <n v="83.95"/>
    <x v="0"/>
  </r>
  <r>
    <x v="359"/>
    <x v="59"/>
    <s v="snaueshwara@netscape.com"/>
    <x v="3"/>
    <x v="8"/>
    <x v="0"/>
    <x v="71"/>
    <m/>
    <s v="Not Placed"/>
    <x v="3"/>
    <s v="2024-February"/>
    <s v="Q1-2024"/>
    <n v="0"/>
    <x v="0"/>
  </r>
  <r>
    <x v="360"/>
    <x v="16"/>
    <s v="apriyavardhan9@netvibes.com"/>
    <x v="5"/>
    <x v="19"/>
    <x v="2"/>
    <x v="71"/>
    <n v="775"/>
    <s v="Placed"/>
    <x v="3"/>
    <s v="2024-February"/>
    <s v="Q1-2024"/>
    <n v="89.125"/>
    <x v="2"/>
  </r>
  <r>
    <x v="361"/>
    <x v="68"/>
    <s v="ksolanki5@who.int"/>
    <x v="2"/>
    <x v="3"/>
    <x v="2"/>
    <x v="71"/>
    <n v="1385"/>
    <s v="Placed"/>
    <x v="3"/>
    <s v="2024-February"/>
    <s v="Q1-2024"/>
    <n v="159.27500000000001"/>
    <x v="0"/>
  </r>
  <r>
    <x v="362"/>
    <x v="9"/>
    <s v="skatte@flavors.me"/>
    <x v="2"/>
    <x v="47"/>
    <x v="2"/>
    <x v="71"/>
    <n v="455"/>
    <s v="Placed"/>
    <x v="3"/>
    <s v="2024-February"/>
    <s v="Q1-2024"/>
    <n v="52.325000000000003"/>
    <x v="0"/>
  </r>
  <r>
    <x v="363"/>
    <x v="85"/>
    <s v="dsimhambhatla@amazon.co.jp"/>
    <x v="13"/>
    <x v="33"/>
    <x v="2"/>
    <x v="72"/>
    <m/>
    <s v="Not Placed"/>
    <x v="4"/>
    <s v="2024-February"/>
    <s v="Q1-2024"/>
    <n v="0"/>
    <x v="0"/>
  </r>
  <r>
    <x v="364"/>
    <x v="31"/>
    <s v="apothireddy@psu.edu"/>
    <x v="4"/>
    <x v="19"/>
    <x v="0"/>
    <x v="72"/>
    <m/>
    <s v="Not Placed"/>
    <x v="4"/>
    <s v="2024-February"/>
    <s v="Q1-2024"/>
    <n v="0"/>
    <x v="2"/>
  </r>
  <r>
    <x v="365"/>
    <x v="62"/>
    <s v="rchikodi6@histats.com"/>
    <x v="7"/>
    <x v="55"/>
    <x v="0"/>
    <x v="72"/>
    <n v="530"/>
    <s v="Placed"/>
    <x v="4"/>
    <s v="2024-February"/>
    <s v="Q1-2024"/>
    <n v="60.95"/>
    <x v="0"/>
  </r>
  <r>
    <x v="366"/>
    <x v="79"/>
    <s v="htendulkar9@php.net"/>
    <x v="3"/>
    <x v="24"/>
    <x v="2"/>
    <x v="72"/>
    <n v="775"/>
    <s v="Placed"/>
    <x v="4"/>
    <s v="2024-February"/>
    <s v="Q1-2024"/>
    <n v="89.125"/>
    <x v="0"/>
  </r>
  <r>
    <x v="367"/>
    <x v="53"/>
    <s v="msreedharan1@tinypic.com"/>
    <x v="0"/>
    <x v="19"/>
    <x v="0"/>
    <x v="72"/>
    <n v="965"/>
    <s v="Placed"/>
    <x v="4"/>
    <s v="2024-February"/>
    <s v="Q1-2024"/>
    <n v="110.97500000000001"/>
    <x v="2"/>
  </r>
  <r>
    <x v="368"/>
    <x v="87"/>
    <s v="gsankar.chakrala@spotify.com"/>
    <x v="0"/>
    <x v="48"/>
    <x v="1"/>
    <x v="72"/>
    <n v="1140"/>
    <s v="Placed"/>
    <x v="4"/>
    <s v="2024-February"/>
    <s v="Q1-2024"/>
    <n v="131.1"/>
    <x v="2"/>
  </r>
  <r>
    <x v="369"/>
    <x v="75"/>
    <s v="rkailashnath.richa8@wisc.edu"/>
    <x v="5"/>
    <x v="3"/>
    <x v="2"/>
    <x v="72"/>
    <n v="790"/>
    <s v="Placed"/>
    <x v="4"/>
    <s v="2024-February"/>
    <s v="Q1-2024"/>
    <n v="90.850000000000009"/>
    <x v="0"/>
  </r>
  <r>
    <x v="370"/>
    <x v="36"/>
    <s v="smuppala@stumbleupon.com"/>
    <x v="3"/>
    <x v="45"/>
    <x v="2"/>
    <x v="72"/>
    <n v="695"/>
    <s v="Placed"/>
    <x v="4"/>
    <s v="2024-February"/>
    <s v="Q1-2024"/>
    <n v="79.924999999999997"/>
    <x v="0"/>
  </r>
  <r>
    <x v="371"/>
    <x v="14"/>
    <s v="nmotiwala@oracle.com"/>
    <x v="6"/>
    <x v="15"/>
    <x v="1"/>
    <x v="73"/>
    <n v="1115"/>
    <s v="Placed"/>
    <x v="5"/>
    <s v="2024-February"/>
    <s v="Q1-2024"/>
    <n v="128.22499999999999"/>
    <x v="3"/>
  </r>
  <r>
    <x v="372"/>
    <x v="50"/>
    <s v="gveera9@tuttocitta.it"/>
    <x v="4"/>
    <x v="12"/>
    <x v="0"/>
    <x v="73"/>
    <n v="785"/>
    <s v="Placed"/>
    <x v="5"/>
    <s v="2024-February"/>
    <s v="Q1-2024"/>
    <n v="90.275000000000006"/>
    <x v="3"/>
  </r>
  <r>
    <x v="373"/>
    <x v="5"/>
    <s v="vchoudhari6@businessinsider.com"/>
    <x v="2"/>
    <x v="31"/>
    <x v="1"/>
    <x v="73"/>
    <n v="255"/>
    <s v="Placed"/>
    <x v="5"/>
    <s v="2024-February"/>
    <s v="Q1-2024"/>
    <n v="29.325000000000003"/>
    <x v="3"/>
  </r>
  <r>
    <x v="374"/>
    <x v="56"/>
    <s v="sutpat1@github.com"/>
    <x v="9"/>
    <x v="21"/>
    <x v="0"/>
    <x v="73"/>
    <n v="15"/>
    <s v="Placed"/>
    <x v="5"/>
    <s v="2024-February"/>
    <s v="Q1-2024"/>
    <n v="1.7250000000000001"/>
    <x v="3"/>
  </r>
  <r>
    <x v="375"/>
    <x v="79"/>
    <s v="htendulkar9@php.net"/>
    <x v="3"/>
    <x v="57"/>
    <x v="1"/>
    <x v="73"/>
    <n v="440"/>
    <s v="Placed"/>
    <x v="5"/>
    <s v="2024-February"/>
    <s v="Q1-2024"/>
    <n v="50.6"/>
    <x v="3"/>
  </r>
  <r>
    <x v="376"/>
    <x v="44"/>
    <s v="gvenkata@flavors.me"/>
    <x v="4"/>
    <x v="35"/>
    <x v="2"/>
    <x v="73"/>
    <n v="1615"/>
    <s v="Placed"/>
    <x v="5"/>
    <s v="2024-February"/>
    <s v="Q1-2024"/>
    <n v="185.72499999999999"/>
    <x v="3"/>
  </r>
  <r>
    <x v="377"/>
    <x v="79"/>
    <s v="htendulkar9@php.net"/>
    <x v="3"/>
    <x v="18"/>
    <x v="0"/>
    <x v="73"/>
    <n v="195"/>
    <s v="Placed"/>
    <x v="5"/>
    <s v="2024-February"/>
    <s v="Q1-2024"/>
    <n v="22.425000000000001"/>
    <x v="0"/>
  </r>
  <r>
    <x v="378"/>
    <x v="46"/>
    <s v="schalaki@artisteer.com"/>
    <x v="2"/>
    <x v="31"/>
    <x v="2"/>
    <x v="74"/>
    <m/>
    <s v="Not Placed"/>
    <x v="6"/>
    <s v="2024-February"/>
    <s v="Q1-2024"/>
    <n v="0"/>
    <x v="0"/>
  </r>
  <r>
    <x v="379"/>
    <x v="13"/>
    <s v="arajabhushan@yandex.ru"/>
    <x v="4"/>
    <x v="9"/>
    <x v="1"/>
    <x v="74"/>
    <n v="765"/>
    <s v="Placed"/>
    <x v="6"/>
    <s v="2024-February"/>
    <s v="Q1-2024"/>
    <n v="87.975000000000009"/>
    <x v="0"/>
  </r>
  <r>
    <x v="380"/>
    <x v="46"/>
    <s v="schalaki@artisteer.com"/>
    <x v="2"/>
    <x v="0"/>
    <x v="2"/>
    <x v="74"/>
    <n v="175"/>
    <s v="Placed"/>
    <x v="6"/>
    <s v="2024-February"/>
    <s v="Q1-2024"/>
    <n v="20.125"/>
    <x v="0"/>
  </r>
  <r>
    <x v="381"/>
    <x v="90"/>
    <s v="vshriharsha@infoseek.co.jp"/>
    <x v="9"/>
    <x v="31"/>
    <x v="3"/>
    <x v="74"/>
    <n v="270"/>
    <s v="Placed"/>
    <x v="6"/>
    <s v="2024-February"/>
    <s v="Q1-2024"/>
    <n v="31.05"/>
    <x v="0"/>
  </r>
  <r>
    <x v="382"/>
    <x v="36"/>
    <s v="smuppala@stumbleupon.com"/>
    <x v="3"/>
    <x v="31"/>
    <x v="2"/>
    <x v="75"/>
    <m/>
    <s v="Not Placed"/>
    <x v="0"/>
    <s v="2024-February"/>
    <s v="Q1-2024"/>
    <n v="0"/>
    <x v="0"/>
  </r>
  <r>
    <x v="383"/>
    <x v="54"/>
    <s v="pnilufar4@comsenz.com"/>
    <x v="4"/>
    <x v="34"/>
    <x v="1"/>
    <x v="75"/>
    <n v="525"/>
    <s v="Placed"/>
    <x v="0"/>
    <s v="2024-February"/>
    <s v="Q1-2024"/>
    <n v="60.375"/>
    <x v="0"/>
  </r>
  <r>
    <x v="384"/>
    <x v="3"/>
    <s v="smalladi@gmpg.org"/>
    <x v="3"/>
    <x v="54"/>
    <x v="0"/>
    <x v="75"/>
    <n v="710"/>
    <s v="Placed"/>
    <x v="0"/>
    <s v="2024-February"/>
    <s v="Q1-2024"/>
    <n v="81.650000000000006"/>
    <x v="2"/>
  </r>
  <r>
    <x v="385"/>
    <x v="48"/>
    <s v="vkodi4@reference.com"/>
    <x v="13"/>
    <x v="33"/>
    <x v="1"/>
    <x v="75"/>
    <n v="1220"/>
    <s v="Placed"/>
    <x v="0"/>
    <s v="2024-February"/>
    <s v="Q1-2024"/>
    <n v="140.30000000000001"/>
    <x v="0"/>
  </r>
  <r>
    <x v="386"/>
    <x v="52"/>
    <s v="ssanabhi.shrikant3@ted.com"/>
    <x v="0"/>
    <x v="18"/>
    <x v="2"/>
    <x v="75"/>
    <n v="85"/>
    <s v="Placed"/>
    <x v="0"/>
    <s v="2024-February"/>
    <s v="Q1-2024"/>
    <n v="9.7750000000000004"/>
    <x v="0"/>
  </r>
  <r>
    <x v="387"/>
    <x v="15"/>
    <s v="prema@hubpages.com"/>
    <x v="7"/>
    <x v="25"/>
    <x v="2"/>
    <x v="75"/>
    <n v="875"/>
    <s v="Placed"/>
    <x v="0"/>
    <s v="2024-February"/>
    <s v="Q1-2024"/>
    <n v="100.625"/>
    <x v="2"/>
  </r>
  <r>
    <x v="388"/>
    <x v="55"/>
    <s v="sshashank.sapra@oaic.gov.au"/>
    <x v="0"/>
    <x v="48"/>
    <x v="0"/>
    <x v="75"/>
    <n v="185"/>
    <s v="Placed"/>
    <x v="0"/>
    <s v="2024-February"/>
    <s v="Q1-2024"/>
    <n v="21.275000000000002"/>
    <x v="2"/>
  </r>
  <r>
    <x v="389"/>
    <x v="26"/>
    <s v="idasgupta1@yolasite.com"/>
    <x v="9"/>
    <x v="41"/>
    <x v="2"/>
    <x v="75"/>
    <n v="610"/>
    <s v="Placed"/>
    <x v="0"/>
    <s v="2024-February"/>
    <s v="Q1-2024"/>
    <n v="70.150000000000006"/>
    <x v="2"/>
  </r>
  <r>
    <x v="390"/>
    <x v="56"/>
    <s v="sutpat1@github.com"/>
    <x v="9"/>
    <x v="49"/>
    <x v="0"/>
    <x v="76"/>
    <m/>
    <s v="Not Placed"/>
    <x v="1"/>
    <s v="2024-February"/>
    <s v="Q1-2024"/>
    <n v="0"/>
    <x v="0"/>
  </r>
  <r>
    <x v="391"/>
    <x v="55"/>
    <s v="sshashank.sapra@oaic.gov.au"/>
    <x v="0"/>
    <x v="36"/>
    <x v="3"/>
    <x v="76"/>
    <n v="865"/>
    <s v="Placed"/>
    <x v="1"/>
    <s v="2024-February"/>
    <s v="Q1-2024"/>
    <n v="99.475000000000009"/>
    <x v="0"/>
  </r>
  <r>
    <x v="392"/>
    <x v="65"/>
    <s v="tvishaal@mozilla.org"/>
    <x v="1"/>
    <x v="25"/>
    <x v="0"/>
    <x v="77"/>
    <m/>
    <s v="Not Placed"/>
    <x v="2"/>
    <s v="2024-February"/>
    <s v="Q1-2024"/>
    <n v="0"/>
    <x v="2"/>
  </r>
  <r>
    <x v="393"/>
    <x v="74"/>
    <s v="sprobal@webnode.com"/>
    <x v="13"/>
    <x v="14"/>
    <x v="3"/>
    <x v="77"/>
    <n v="365"/>
    <s v="Placed"/>
    <x v="2"/>
    <s v="2024-February"/>
    <s v="Q1-2024"/>
    <n v="41.975000000000001"/>
    <x v="0"/>
  </r>
  <r>
    <x v="394"/>
    <x v="81"/>
    <s v="plakshmi.payasam2@apache.org"/>
    <x v="3"/>
    <x v="7"/>
    <x v="2"/>
    <x v="77"/>
    <n v="390"/>
    <s v="Placed"/>
    <x v="2"/>
    <s v="2024-February"/>
    <s v="Q1-2024"/>
    <n v="44.85"/>
    <x v="0"/>
  </r>
  <r>
    <x v="395"/>
    <x v="24"/>
    <s v="nbasha.mustafa@prweb.com"/>
    <x v="0"/>
    <x v="54"/>
    <x v="0"/>
    <x v="78"/>
    <m/>
    <s v="Not Placed"/>
    <x v="3"/>
    <s v="2024-February"/>
    <s v="Q1-2024"/>
    <n v="0"/>
    <x v="2"/>
  </r>
  <r>
    <x v="396"/>
    <x v="73"/>
    <s v="ashyamari.meherhomji@apple.com"/>
    <x v="0"/>
    <x v="31"/>
    <x v="1"/>
    <x v="78"/>
    <m/>
    <s v="Not Placed"/>
    <x v="3"/>
    <s v="2024-February"/>
    <s v="Q1-2024"/>
    <n v="0"/>
    <x v="0"/>
  </r>
  <r>
    <x v="397"/>
    <x v="32"/>
    <s v="rkripa1@narod.ru"/>
    <x v="8"/>
    <x v="3"/>
    <x v="0"/>
    <x v="78"/>
    <n v="640"/>
    <s v="Placed"/>
    <x v="3"/>
    <s v="2024-February"/>
    <s v="Q1-2024"/>
    <n v="73.600000000000009"/>
    <x v="0"/>
  </r>
  <r>
    <x v="398"/>
    <x v="52"/>
    <s v="ssanabhi.shrikant3@ted.com"/>
    <x v="0"/>
    <x v="2"/>
    <x v="3"/>
    <x v="78"/>
    <n v="365"/>
    <s v="Placed"/>
    <x v="3"/>
    <s v="2024-February"/>
    <s v="Q1-2024"/>
    <n v="41.975000000000001"/>
    <x v="0"/>
  </r>
  <r>
    <x v="399"/>
    <x v="3"/>
    <s v="smalladi@gmpg.org"/>
    <x v="3"/>
    <x v="49"/>
    <x v="1"/>
    <x v="78"/>
    <n v="420"/>
    <s v="Placed"/>
    <x v="3"/>
    <s v="2024-February"/>
    <s v="Q1-2024"/>
    <n v="48.300000000000004"/>
    <x v="0"/>
  </r>
  <r>
    <x v="400"/>
    <x v="25"/>
    <s v="dranjana@360.cn"/>
    <x v="8"/>
    <x v="3"/>
    <x v="1"/>
    <x v="79"/>
    <m/>
    <s v="Not Placed"/>
    <x v="4"/>
    <s v="2024-February"/>
    <s v="Q1-2024"/>
    <n v="0"/>
    <x v="0"/>
  </r>
  <r>
    <x v="401"/>
    <x v="50"/>
    <s v="gveera9@tuttocitta.it"/>
    <x v="4"/>
    <x v="24"/>
    <x v="2"/>
    <x v="79"/>
    <m/>
    <s v="Not Placed"/>
    <x v="4"/>
    <s v="2024-February"/>
    <s v="Q1-2024"/>
    <n v="0"/>
    <x v="0"/>
  </r>
  <r>
    <x v="402"/>
    <x v="1"/>
    <s v="pdelhi@yale.edu"/>
    <x v="1"/>
    <x v="56"/>
    <x v="1"/>
    <x v="79"/>
    <n v="325"/>
    <s v="Placed"/>
    <x v="4"/>
    <s v="2024-February"/>
    <s v="Q1-2024"/>
    <n v="37.375"/>
    <x v="2"/>
  </r>
  <r>
    <x v="403"/>
    <x v="76"/>
    <s v="kprashanta.vibha6@samsung.com"/>
    <x v="0"/>
    <x v="57"/>
    <x v="0"/>
    <x v="80"/>
    <n v="1300"/>
    <s v="Placed"/>
    <x v="5"/>
    <s v="2024-February"/>
    <s v="Q1-2024"/>
    <n v="149.5"/>
    <x v="3"/>
  </r>
  <r>
    <x v="404"/>
    <x v="75"/>
    <s v="rkailashnath.richa8@wisc.edu"/>
    <x v="5"/>
    <x v="44"/>
    <x v="0"/>
    <x v="80"/>
    <n v="270"/>
    <s v="Placed"/>
    <x v="5"/>
    <s v="2024-February"/>
    <s v="Q1-2024"/>
    <n v="31.05"/>
    <x v="3"/>
  </r>
  <r>
    <x v="405"/>
    <x v="55"/>
    <s v="sshashank.sapra@oaic.gov.au"/>
    <x v="0"/>
    <x v="33"/>
    <x v="2"/>
    <x v="81"/>
    <m/>
    <s v="Not Placed"/>
    <x v="6"/>
    <s v="2024-February"/>
    <s v="Q1-2024"/>
    <n v="0"/>
    <x v="3"/>
  </r>
  <r>
    <x v="406"/>
    <x v="13"/>
    <s v="arajabhushan@yandex.ru"/>
    <x v="4"/>
    <x v="52"/>
    <x v="0"/>
    <x v="81"/>
    <n v="975"/>
    <s v="Placed"/>
    <x v="6"/>
    <s v="2024-February"/>
    <s v="Q1-2024"/>
    <n v="112.125"/>
    <x v="3"/>
  </r>
  <r>
    <x v="407"/>
    <x v="8"/>
    <s v="hmuthiah@theatlantic.com"/>
    <x v="2"/>
    <x v="23"/>
    <x v="0"/>
    <x v="81"/>
    <n v="415"/>
    <s v="Placed"/>
    <x v="6"/>
    <s v="2024-February"/>
    <s v="Q1-2024"/>
    <n v="47.725000000000001"/>
    <x v="3"/>
  </r>
  <r>
    <x v="408"/>
    <x v="53"/>
    <s v="msreedharan1@tinypic.com"/>
    <x v="0"/>
    <x v="38"/>
    <x v="2"/>
    <x v="81"/>
    <n v="935"/>
    <s v="Placed"/>
    <x v="6"/>
    <s v="2024-February"/>
    <s v="Q1-2024"/>
    <n v="107.52500000000001"/>
    <x v="3"/>
  </r>
  <r>
    <x v="409"/>
    <x v="62"/>
    <s v="rchikodi6@histats.com"/>
    <x v="7"/>
    <x v="22"/>
    <x v="1"/>
    <x v="81"/>
    <n v="185"/>
    <s v="Placed"/>
    <x v="6"/>
    <s v="2024-February"/>
    <s v="Q1-2024"/>
    <n v="21.275000000000002"/>
    <x v="0"/>
  </r>
  <r>
    <x v="410"/>
    <x v="48"/>
    <s v="vkodi4@reference.com"/>
    <x v="13"/>
    <x v="51"/>
    <x v="0"/>
    <x v="81"/>
    <n v="395"/>
    <s v="Placed"/>
    <x v="6"/>
    <s v="2024-February"/>
    <s v="Q1-2024"/>
    <n v="45.425000000000004"/>
    <x v="0"/>
  </r>
  <r>
    <x v="411"/>
    <x v="67"/>
    <s v="kmoorthy6@cmu.edu"/>
    <x v="8"/>
    <x v="42"/>
    <x v="0"/>
    <x v="82"/>
    <n v="10"/>
    <s v="Placed"/>
    <x v="0"/>
    <s v="2024-February"/>
    <s v="Q1-2024"/>
    <n v="1.1500000000000001"/>
    <x v="2"/>
  </r>
  <r>
    <x v="412"/>
    <x v="86"/>
    <s v="kgaekwad@mit.edu"/>
    <x v="2"/>
    <x v="34"/>
    <x v="0"/>
    <x v="82"/>
    <n v="1550"/>
    <s v="Placed"/>
    <x v="0"/>
    <s v="2024-February"/>
    <s v="Q1-2024"/>
    <n v="178.25"/>
    <x v="0"/>
  </r>
  <r>
    <x v="413"/>
    <x v="72"/>
    <s v="pmahanthapa9@senate.gov"/>
    <x v="1"/>
    <x v="18"/>
    <x v="1"/>
    <x v="82"/>
    <n v="10"/>
    <s v="Placed"/>
    <x v="0"/>
    <s v="2024-February"/>
    <s v="Q1-2024"/>
    <n v="1.1500000000000001"/>
    <x v="0"/>
  </r>
  <r>
    <x v="414"/>
    <x v="45"/>
    <s v="kpritish5@jigsy.com"/>
    <x v="12"/>
    <x v="52"/>
    <x v="0"/>
    <x v="82"/>
    <n v="60"/>
    <s v="Placed"/>
    <x v="0"/>
    <s v="2024-February"/>
    <s v="Q1-2024"/>
    <n v="6.9"/>
    <x v="3"/>
  </r>
  <r>
    <x v="415"/>
    <x v="35"/>
    <s v="squtub.sundaramoorthy@wikispaces.com"/>
    <x v="2"/>
    <x v="3"/>
    <x v="2"/>
    <x v="82"/>
    <n v="570"/>
    <s v="Placed"/>
    <x v="0"/>
    <s v="2024-February"/>
    <s v="Q1-2024"/>
    <n v="65.55"/>
    <x v="3"/>
  </r>
  <r>
    <x v="416"/>
    <x v="39"/>
    <s v="rmehra@1und1.de"/>
    <x v="3"/>
    <x v="19"/>
    <x v="0"/>
    <x v="83"/>
    <m/>
    <s v="Not Placed"/>
    <x v="1"/>
    <s v="2024-February"/>
    <s v="Q1-2024"/>
    <n v="0"/>
    <x v="3"/>
  </r>
  <r>
    <x v="417"/>
    <x v="57"/>
    <s v="animesh@spotify.com"/>
    <x v="4"/>
    <x v="61"/>
    <x v="0"/>
    <x v="83"/>
    <n v="1490"/>
    <s v="Placed"/>
    <x v="1"/>
    <s v="2024-February"/>
    <s v="Q1-2024"/>
    <n v="171.35"/>
    <x v="3"/>
  </r>
  <r>
    <x v="418"/>
    <x v="57"/>
    <s v="animesh@spotify.com"/>
    <x v="4"/>
    <x v="6"/>
    <x v="2"/>
    <x v="83"/>
    <n v="950"/>
    <s v="Placed"/>
    <x v="1"/>
    <s v="2024-February"/>
    <s v="Q1-2024"/>
    <n v="109.25"/>
    <x v="0"/>
  </r>
  <r>
    <x v="419"/>
    <x v="81"/>
    <s v="plakshmi.payasam2@apache.org"/>
    <x v="3"/>
    <x v="37"/>
    <x v="0"/>
    <x v="83"/>
    <n v="370"/>
    <s v="Placed"/>
    <x v="1"/>
    <s v="2024-February"/>
    <s v="Q1-2024"/>
    <n v="42.550000000000004"/>
    <x v="0"/>
  </r>
  <r>
    <x v="420"/>
    <x v="31"/>
    <s v="apothireddy@psu.edu"/>
    <x v="4"/>
    <x v="3"/>
    <x v="3"/>
    <x v="83"/>
    <n v="1075"/>
    <s v="Placed"/>
    <x v="1"/>
    <s v="2024-February"/>
    <s v="Q1-2024"/>
    <n v="123.625"/>
    <x v="0"/>
  </r>
  <r>
    <x v="421"/>
    <x v="1"/>
    <s v="pdelhi@yale.edu"/>
    <x v="1"/>
    <x v="31"/>
    <x v="1"/>
    <x v="84"/>
    <n v="310"/>
    <s v="Placed"/>
    <x v="2"/>
    <s v="2024-February"/>
    <s v="Q1-2024"/>
    <n v="35.65"/>
    <x v="0"/>
  </r>
  <r>
    <x v="422"/>
    <x v="63"/>
    <s v="vnandin@zimbio.com"/>
    <x v="0"/>
    <x v="57"/>
    <x v="1"/>
    <x v="85"/>
    <m/>
    <s v="Not Placed"/>
    <x v="3"/>
    <s v="2024-February"/>
    <s v="Q1-2024"/>
    <n v="0"/>
    <x v="3"/>
  </r>
  <r>
    <x v="423"/>
    <x v="22"/>
    <s v="lkothari@blogtalkradio.com"/>
    <x v="0"/>
    <x v="19"/>
    <x v="0"/>
    <x v="85"/>
    <n v="750"/>
    <s v="Placed"/>
    <x v="3"/>
    <s v="2024-February"/>
    <s v="Q1-2024"/>
    <n v="86.25"/>
    <x v="2"/>
  </r>
  <r>
    <x v="424"/>
    <x v="35"/>
    <s v="squtub.sundaramoorthy@wikispaces.com"/>
    <x v="2"/>
    <x v="18"/>
    <x v="2"/>
    <x v="85"/>
    <n v="85"/>
    <s v="Placed"/>
    <x v="3"/>
    <s v="2024-February"/>
    <s v="Q1-2024"/>
    <n v="9.7750000000000004"/>
    <x v="0"/>
  </r>
  <r>
    <x v="425"/>
    <x v="73"/>
    <s v="ashyamari.meherhomji@apple.com"/>
    <x v="0"/>
    <x v="54"/>
    <x v="0"/>
    <x v="85"/>
    <n v="375"/>
    <s v="Placed"/>
    <x v="3"/>
    <s v="2024-February"/>
    <s v="Q1-2024"/>
    <n v="43.125"/>
    <x v="2"/>
  </r>
  <r>
    <x v="426"/>
    <x v="85"/>
    <s v="dsimhambhatla@amazon.co.jp"/>
    <x v="13"/>
    <x v="3"/>
    <x v="1"/>
    <x v="85"/>
    <n v="1010"/>
    <s v="Placed"/>
    <x v="3"/>
    <s v="2024-February"/>
    <s v="Q1-2024"/>
    <n v="116.15"/>
    <x v="0"/>
  </r>
  <r>
    <x v="427"/>
    <x v="12"/>
    <s v="ivarada.sumedh@stumbleupon.com"/>
    <x v="1"/>
    <x v="7"/>
    <x v="0"/>
    <x v="85"/>
    <n v="315"/>
    <s v="Placed"/>
    <x v="3"/>
    <s v="2024-February"/>
    <s v="Q1-2024"/>
    <n v="36.225000000000001"/>
    <x v="0"/>
  </r>
  <r>
    <x v="428"/>
    <x v="68"/>
    <s v="ksolanki5@who.int"/>
    <x v="2"/>
    <x v="41"/>
    <x v="0"/>
    <x v="86"/>
    <m/>
    <s v="Not Placed"/>
    <x v="4"/>
    <s v="2024-February"/>
    <s v="Q1-2024"/>
    <n v="0"/>
    <x v="2"/>
  </r>
  <r>
    <x v="429"/>
    <x v="58"/>
    <s v="dappala@elegantthemes.com"/>
    <x v="3"/>
    <x v="59"/>
    <x v="0"/>
    <x v="86"/>
    <m/>
    <s v="Not Placed"/>
    <x v="4"/>
    <s v="2024-February"/>
    <s v="Q1-2024"/>
    <n v="0"/>
    <x v="0"/>
  </r>
  <r>
    <x v="430"/>
    <x v="22"/>
    <s v="lkothari@blogtalkradio.com"/>
    <x v="0"/>
    <x v="38"/>
    <x v="1"/>
    <x v="86"/>
    <m/>
    <s v="Not Placed"/>
    <x v="4"/>
    <s v="2024-February"/>
    <s v="Q1-2024"/>
    <n v="0"/>
    <x v="2"/>
  </r>
  <r>
    <x v="431"/>
    <x v="69"/>
    <s v="achakrabarti@elegantthemes.com"/>
    <x v="5"/>
    <x v="42"/>
    <x v="2"/>
    <x v="86"/>
    <n v="65"/>
    <s v="Placed"/>
    <x v="4"/>
    <s v="2024-February"/>
    <s v="Q1-2024"/>
    <n v="7.4750000000000005"/>
    <x v="2"/>
  </r>
  <r>
    <x v="432"/>
    <x v="57"/>
    <s v="animesh@spotify.com"/>
    <x v="4"/>
    <x v="9"/>
    <x v="2"/>
    <x v="86"/>
    <n v="975"/>
    <s v="Placed"/>
    <x v="4"/>
    <s v="2024-February"/>
    <s v="Q1-2024"/>
    <n v="112.125"/>
    <x v="0"/>
  </r>
  <r>
    <x v="433"/>
    <x v="4"/>
    <s v="sragunathan2@nhs.uk"/>
    <x v="3"/>
    <x v="45"/>
    <x v="2"/>
    <x v="86"/>
    <n v="370"/>
    <s v="Placed"/>
    <x v="4"/>
    <s v="2024-February"/>
    <s v="Q1-2024"/>
    <n v="42.550000000000004"/>
    <x v="0"/>
  </r>
  <r>
    <x v="434"/>
    <x v="56"/>
    <s v="sutpat1@github.com"/>
    <x v="9"/>
    <x v="11"/>
    <x v="0"/>
    <x v="86"/>
    <n v="480"/>
    <s v="Placed"/>
    <x v="4"/>
    <s v="2024-February"/>
    <s v="Q1-2024"/>
    <n v="55.2"/>
    <x v="0"/>
  </r>
  <r>
    <x v="435"/>
    <x v="48"/>
    <s v="vkodi4@reference.com"/>
    <x v="13"/>
    <x v="4"/>
    <x v="1"/>
    <x v="86"/>
    <n v="180"/>
    <s v="Placed"/>
    <x v="4"/>
    <s v="2024-February"/>
    <s v="Q1-2024"/>
    <n v="20.7"/>
    <x v="2"/>
  </r>
  <r>
    <x v="436"/>
    <x v="61"/>
    <s v="jatasi.yavatkar7@theglobeandmail.com"/>
    <x v="2"/>
    <x v="39"/>
    <x v="2"/>
    <x v="87"/>
    <m/>
    <s v="Not Placed"/>
    <x v="5"/>
    <s v="2024-February"/>
    <s v="Q1-2024"/>
    <n v="0"/>
    <x v="2"/>
  </r>
  <r>
    <x v="437"/>
    <x v="52"/>
    <s v="ssanabhi.shrikant3@ted.com"/>
    <x v="0"/>
    <x v="51"/>
    <x v="0"/>
    <x v="87"/>
    <m/>
    <s v="Not Placed"/>
    <x v="5"/>
    <s v="2024-February"/>
    <s v="Q1-2024"/>
    <n v="0"/>
    <x v="0"/>
  </r>
  <r>
    <x v="438"/>
    <x v="54"/>
    <s v="pnilufar4@comsenz.com"/>
    <x v="4"/>
    <x v="54"/>
    <x v="0"/>
    <x v="87"/>
    <n v="470"/>
    <s v="Placed"/>
    <x v="5"/>
    <s v="2024-February"/>
    <s v="Q1-2024"/>
    <n v="54.050000000000004"/>
    <x v="2"/>
  </r>
  <r>
    <x v="439"/>
    <x v="57"/>
    <s v="animesh@spotify.com"/>
    <x v="4"/>
    <x v="24"/>
    <x v="0"/>
    <x v="87"/>
    <n v="1790"/>
    <s v="Placed"/>
    <x v="5"/>
    <s v="2024-February"/>
    <s v="Q1-2024"/>
    <n v="205.85000000000002"/>
    <x v="0"/>
  </r>
  <r>
    <x v="440"/>
    <x v="36"/>
    <s v="smuppala@stumbleupon.com"/>
    <x v="3"/>
    <x v="24"/>
    <x v="2"/>
    <x v="87"/>
    <n v="80"/>
    <s v="Placed"/>
    <x v="5"/>
    <s v="2024-February"/>
    <s v="Q1-2024"/>
    <n v="9.2000000000000011"/>
    <x v="0"/>
  </r>
  <r>
    <x v="441"/>
    <x v="26"/>
    <s v="idasgupta1@yolasite.com"/>
    <x v="9"/>
    <x v="10"/>
    <x v="0"/>
    <x v="87"/>
    <n v="355"/>
    <s v="Placed"/>
    <x v="5"/>
    <s v="2024-February"/>
    <s v="Q1-2024"/>
    <n v="40.825000000000003"/>
    <x v="0"/>
  </r>
  <r>
    <x v="442"/>
    <x v="45"/>
    <s v="kpritish5@jigsy.com"/>
    <x v="12"/>
    <x v="31"/>
    <x v="3"/>
    <x v="87"/>
    <n v="1135"/>
    <s v="Placed"/>
    <x v="5"/>
    <s v="2024-February"/>
    <s v="Q1-2024"/>
    <n v="130.52500000000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D9EFD-8D44-4AE6-B095-126F8574BD14}" name="PivotTable20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BG10" firstHeaderRow="1" firstDataRow="2" firstDataCol="1" rowPageCount="1" colPageCount="1"/>
  <pivotFields count="17">
    <pivotField dataField="1" showAll="0">
      <items count="4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t="default"/>
      </items>
    </pivotField>
    <pivotField showAll="0"/>
    <pivotField showAll="0"/>
    <pivotField showAll="0"/>
    <pivotField axis="axisCol" showAll="0">
      <items count="63">
        <item x="54"/>
        <item x="42"/>
        <item x="19"/>
        <item x="41"/>
        <item x="15"/>
        <item x="25"/>
        <item x="30"/>
        <item x="4"/>
        <item x="16"/>
        <item x="39"/>
        <item x="48"/>
        <item x="57"/>
        <item x="60"/>
        <item x="13"/>
        <item x="56"/>
        <item x="38"/>
        <item x="5"/>
        <item x="61"/>
        <item x="21"/>
        <item x="43"/>
        <item x="52"/>
        <item x="26"/>
        <item x="33"/>
        <item x="0"/>
        <item x="31"/>
        <item x="9"/>
        <item x="37"/>
        <item x="22"/>
        <item x="6"/>
        <item x="2"/>
        <item x="1"/>
        <item x="47"/>
        <item x="28"/>
        <item x="58"/>
        <item x="14"/>
        <item x="55"/>
        <item x="34"/>
        <item x="51"/>
        <item x="44"/>
        <item x="23"/>
        <item x="24"/>
        <item x="7"/>
        <item x="35"/>
        <item x="8"/>
        <item x="45"/>
        <item x="10"/>
        <item x="46"/>
        <item x="50"/>
        <item x="27"/>
        <item x="49"/>
        <item x="40"/>
        <item x="11"/>
        <item x="53"/>
        <item x="20"/>
        <item x="32"/>
        <item x="18"/>
        <item x="29"/>
        <item x="36"/>
        <item x="3"/>
        <item x="59"/>
        <item x="12"/>
        <item x="17"/>
        <item t="default"/>
      </items>
    </pivotField>
    <pivotField showAll="0"/>
    <pivotField numFmtId="14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showAll="0"/>
    <pivotField showAll="0"/>
    <pivotField axis="axisPage" multipleItemSelectionAllowed="1" showAll="0">
      <items count="8">
        <item x="2"/>
        <item h="1" x="3"/>
        <item h="1" x="4"/>
        <item h="1" x="5"/>
        <item h="1" x="6"/>
        <item x="0"/>
        <item x="1"/>
        <item t="default"/>
      </items>
    </pivotField>
    <pivotField showAll="0"/>
    <pivotField showAll="0"/>
    <pivotField numFmtId="165" showAll="0"/>
    <pivotField axis="axisRow" showAll="0">
      <items count="5">
        <item x="3"/>
        <item x="2"/>
        <item x="1"/>
        <item x="0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 t="grand">
      <x/>
    </i>
  </colItems>
  <pageFields count="1">
    <pageField fld="9" hier="-1"/>
  </pageFields>
  <dataFields count="1">
    <dataField name="Count of Txn ID" fld="0" subtotal="count" baseField="0" baseItem="0"/>
  </dataFields>
  <chartFormats count="57">
    <chartFormat chart="0" format="57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58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59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60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61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62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3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64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65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66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67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68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69" series="1">
      <pivotArea type="data" outline="0" fieldPosition="0">
        <references count="1">
          <reference field="4" count="1" selected="0">
            <x v="13"/>
          </reference>
        </references>
      </pivotArea>
    </chartFormat>
    <chartFormat chart="0" format="70" series="1">
      <pivotArea type="data" outline="0" fieldPosition="0">
        <references count="1">
          <reference field="4" count="1" selected="0">
            <x v="14"/>
          </reference>
        </references>
      </pivotArea>
    </chartFormat>
    <chartFormat chart="0" format="71" series="1">
      <pivotArea type="data" outline="0" fieldPosition="0">
        <references count="1">
          <reference field="4" count="1" selected="0">
            <x v="15"/>
          </reference>
        </references>
      </pivotArea>
    </chartFormat>
    <chartFormat chart="0" format="72" series="1">
      <pivotArea type="data" outline="0" fieldPosition="0">
        <references count="1">
          <reference field="4" count="1" selected="0">
            <x v="16"/>
          </reference>
        </references>
      </pivotArea>
    </chartFormat>
    <chartFormat chart="0" format="73" series="1">
      <pivotArea type="data" outline="0" fieldPosition="0">
        <references count="1">
          <reference field="4" count="1" selected="0">
            <x v="17"/>
          </reference>
        </references>
      </pivotArea>
    </chartFormat>
    <chartFormat chart="0" format="74" series="1">
      <pivotArea type="data" outline="0" fieldPosition="0">
        <references count="1">
          <reference field="4" count="1" selected="0">
            <x v="18"/>
          </reference>
        </references>
      </pivotArea>
    </chartFormat>
    <chartFormat chart="0" format="75" series="1">
      <pivotArea type="data" outline="0" fieldPosition="0">
        <references count="1">
          <reference field="4" count="1" selected="0">
            <x v="20"/>
          </reference>
        </references>
      </pivotArea>
    </chartFormat>
    <chartFormat chart="0" format="76" series="1">
      <pivotArea type="data" outline="0" fieldPosition="0">
        <references count="1">
          <reference field="4" count="1" selected="0">
            <x v="21"/>
          </reference>
        </references>
      </pivotArea>
    </chartFormat>
    <chartFormat chart="0" format="77" series="1">
      <pivotArea type="data" outline="0" fieldPosition="0">
        <references count="1">
          <reference field="4" count="1" selected="0">
            <x v="22"/>
          </reference>
        </references>
      </pivotArea>
    </chartFormat>
    <chartFormat chart="0" format="78" series="1">
      <pivotArea type="data" outline="0" fieldPosition="0">
        <references count="1">
          <reference field="4" count="1" selected="0">
            <x v="23"/>
          </reference>
        </references>
      </pivotArea>
    </chartFormat>
    <chartFormat chart="0" format="79" series="1">
      <pivotArea type="data" outline="0" fieldPosition="0">
        <references count="1">
          <reference field="4" count="1" selected="0">
            <x v="24"/>
          </reference>
        </references>
      </pivotArea>
    </chartFormat>
    <chartFormat chart="0" format="80" series="1">
      <pivotArea type="data" outline="0" fieldPosition="0">
        <references count="1">
          <reference field="4" count="1" selected="0">
            <x v="25"/>
          </reference>
        </references>
      </pivotArea>
    </chartFormat>
    <chartFormat chart="0" format="81" series="1">
      <pivotArea type="data" outline="0" fieldPosition="0">
        <references count="1">
          <reference field="4" count="1" selected="0">
            <x v="26"/>
          </reference>
        </references>
      </pivotArea>
    </chartFormat>
    <chartFormat chart="0" format="82" series="1">
      <pivotArea type="data" outline="0" fieldPosition="0">
        <references count="1">
          <reference field="4" count="1" selected="0">
            <x v="27"/>
          </reference>
        </references>
      </pivotArea>
    </chartFormat>
    <chartFormat chart="0" format="83" series="1">
      <pivotArea type="data" outline="0" fieldPosition="0">
        <references count="1">
          <reference field="4" count="1" selected="0">
            <x v="28"/>
          </reference>
        </references>
      </pivotArea>
    </chartFormat>
    <chartFormat chart="0" format="84" series="1">
      <pivotArea type="data" outline="0" fieldPosition="0">
        <references count="1">
          <reference field="4" count="1" selected="0">
            <x v="29"/>
          </reference>
        </references>
      </pivotArea>
    </chartFormat>
    <chartFormat chart="0" format="85" series="1">
      <pivotArea type="data" outline="0" fieldPosition="0">
        <references count="1">
          <reference field="4" count="1" selected="0">
            <x v="30"/>
          </reference>
        </references>
      </pivotArea>
    </chartFormat>
    <chartFormat chart="0" format="86" series="1">
      <pivotArea type="data" outline="0" fieldPosition="0">
        <references count="1">
          <reference field="4" count="1" selected="0">
            <x v="31"/>
          </reference>
        </references>
      </pivotArea>
    </chartFormat>
    <chartFormat chart="0" format="87" series="1">
      <pivotArea type="data" outline="0" fieldPosition="0">
        <references count="1">
          <reference field="4" count="1" selected="0">
            <x v="32"/>
          </reference>
        </references>
      </pivotArea>
    </chartFormat>
    <chartFormat chart="0" format="88" series="1">
      <pivotArea type="data" outline="0" fieldPosition="0">
        <references count="1">
          <reference field="4" count="1" selected="0">
            <x v="33"/>
          </reference>
        </references>
      </pivotArea>
    </chartFormat>
    <chartFormat chart="0" format="89" series="1">
      <pivotArea type="data" outline="0" fieldPosition="0">
        <references count="1">
          <reference field="4" count="1" selected="0">
            <x v="34"/>
          </reference>
        </references>
      </pivotArea>
    </chartFormat>
    <chartFormat chart="0" format="90" series="1">
      <pivotArea type="data" outline="0" fieldPosition="0">
        <references count="1">
          <reference field="4" count="1" selected="0">
            <x v="35"/>
          </reference>
        </references>
      </pivotArea>
    </chartFormat>
    <chartFormat chart="0" format="91" series="1">
      <pivotArea type="data" outline="0" fieldPosition="0">
        <references count="1">
          <reference field="4" count="1" selected="0">
            <x v="36"/>
          </reference>
        </references>
      </pivotArea>
    </chartFormat>
    <chartFormat chart="0" format="92" series="1">
      <pivotArea type="data" outline="0" fieldPosition="0">
        <references count="1">
          <reference field="4" count="1" selected="0">
            <x v="37"/>
          </reference>
        </references>
      </pivotArea>
    </chartFormat>
    <chartFormat chart="0" format="93" series="1">
      <pivotArea type="data" outline="0" fieldPosition="0">
        <references count="1">
          <reference field="4" count="1" selected="0">
            <x v="38"/>
          </reference>
        </references>
      </pivotArea>
    </chartFormat>
    <chartFormat chart="0" format="94" series="1">
      <pivotArea type="data" outline="0" fieldPosition="0">
        <references count="1">
          <reference field="4" count="1" selected="0">
            <x v="39"/>
          </reference>
        </references>
      </pivotArea>
    </chartFormat>
    <chartFormat chart="0" format="95" series="1">
      <pivotArea type="data" outline="0" fieldPosition="0">
        <references count="1">
          <reference field="4" count="1" selected="0">
            <x v="40"/>
          </reference>
        </references>
      </pivotArea>
    </chartFormat>
    <chartFormat chart="0" format="96" series="1">
      <pivotArea type="data" outline="0" fieldPosition="0">
        <references count="1">
          <reference field="4" count="1" selected="0">
            <x v="41"/>
          </reference>
        </references>
      </pivotArea>
    </chartFormat>
    <chartFormat chart="0" format="97" series="1">
      <pivotArea type="data" outline="0" fieldPosition="0">
        <references count="1">
          <reference field="4" count="1" selected="0">
            <x v="42"/>
          </reference>
        </references>
      </pivotArea>
    </chartFormat>
    <chartFormat chart="0" format="98" series="1">
      <pivotArea type="data" outline="0" fieldPosition="0">
        <references count="1">
          <reference field="4" count="1" selected="0">
            <x v="43"/>
          </reference>
        </references>
      </pivotArea>
    </chartFormat>
    <chartFormat chart="0" format="99" series="1">
      <pivotArea type="data" outline="0" fieldPosition="0">
        <references count="1">
          <reference field="4" count="1" selected="0">
            <x v="44"/>
          </reference>
        </references>
      </pivotArea>
    </chartFormat>
    <chartFormat chart="0" format="100" series="1">
      <pivotArea type="data" outline="0" fieldPosition="0">
        <references count="1">
          <reference field="4" count="1" selected="0">
            <x v="45"/>
          </reference>
        </references>
      </pivotArea>
    </chartFormat>
    <chartFormat chart="0" format="101" series="1">
      <pivotArea type="data" outline="0" fieldPosition="0">
        <references count="1">
          <reference field="4" count="1" selected="0">
            <x v="46"/>
          </reference>
        </references>
      </pivotArea>
    </chartFormat>
    <chartFormat chart="0" format="102" series="1">
      <pivotArea type="data" outline="0" fieldPosition="0">
        <references count="1">
          <reference field="4" count="1" selected="0">
            <x v="47"/>
          </reference>
        </references>
      </pivotArea>
    </chartFormat>
    <chartFormat chart="0" format="103" series="1">
      <pivotArea type="data" outline="0" fieldPosition="0">
        <references count="1">
          <reference field="4" count="1" selected="0">
            <x v="48"/>
          </reference>
        </references>
      </pivotArea>
    </chartFormat>
    <chartFormat chart="0" format="104" series="1">
      <pivotArea type="data" outline="0" fieldPosition="0">
        <references count="1">
          <reference field="4" count="1" selected="0">
            <x v="49"/>
          </reference>
        </references>
      </pivotArea>
    </chartFormat>
    <chartFormat chart="0" format="105" series="1">
      <pivotArea type="data" outline="0" fieldPosition="0">
        <references count="1">
          <reference field="4" count="1" selected="0">
            <x v="51"/>
          </reference>
        </references>
      </pivotArea>
    </chartFormat>
    <chartFormat chart="0" format="106" series="1">
      <pivotArea type="data" outline="0" fieldPosition="0">
        <references count="1">
          <reference field="4" count="1" selected="0">
            <x v="53"/>
          </reference>
        </references>
      </pivotArea>
    </chartFormat>
    <chartFormat chart="0" format="107" series="1">
      <pivotArea type="data" outline="0" fieldPosition="0">
        <references count="1">
          <reference field="4" count="1" selected="0">
            <x v="54"/>
          </reference>
        </references>
      </pivotArea>
    </chartFormat>
    <chartFormat chart="0" format="108" series="1">
      <pivotArea type="data" outline="0" fieldPosition="0">
        <references count="1">
          <reference field="4" count="1" selected="0">
            <x v="55"/>
          </reference>
        </references>
      </pivotArea>
    </chartFormat>
    <chartFormat chart="0" format="109" series="1">
      <pivotArea type="data" outline="0" fieldPosition="0">
        <references count="1">
          <reference field="4" count="1" selected="0">
            <x v="57"/>
          </reference>
        </references>
      </pivotArea>
    </chartFormat>
    <chartFormat chart="0" format="110" series="1">
      <pivotArea type="data" outline="0" fieldPosition="0">
        <references count="1">
          <reference field="4" count="1" selected="0">
            <x v="58"/>
          </reference>
        </references>
      </pivotArea>
    </chartFormat>
    <chartFormat chart="0" format="111" series="1">
      <pivotArea type="data" outline="0" fieldPosition="0">
        <references count="1">
          <reference field="4" count="1" selected="0">
            <x v="59"/>
          </reference>
        </references>
      </pivotArea>
    </chartFormat>
    <chartFormat chart="0" format="112" series="1">
      <pivotArea type="data" outline="0" fieldPosition="0">
        <references count="1">
          <reference field="4" count="1" selected="0">
            <x v="60"/>
          </reference>
        </references>
      </pivotArea>
    </chartFormat>
    <chartFormat chart="0" format="113" series="1">
      <pivotArea type="data" outline="0" fieldPosition="0">
        <references count="1">
          <reference field="4" count="1" selected="0">
            <x v="6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654EA-8714-43D2-AEDC-6EE9488E5A3F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V60:W15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numFmtId="14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showAll="0"/>
    <pivotField showAll="0"/>
    <pivotField showAll="0"/>
    <pivotField showAll="0"/>
    <pivotField numFmtId="165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16"/>
    <field x="14"/>
    <field x="6"/>
  </rowFields>
  <rowItems count="94">
    <i>
      <x v="1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>
      <x v="2"/>
    </i>
    <i r="1">
      <x v="1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1">
      <x v="2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t="grand">
      <x/>
    </i>
  </rowItems>
  <colItems count="1">
    <i/>
  </colItems>
  <dataFields count="1">
    <dataField name="Sum of Purchase Amount" fld="7" baseField="0" baseItem="0"/>
  </dataFields>
  <formats count="7">
    <format dxfId="28">
      <pivotArea dataOnly="0" labelOnly="1" fieldPosition="0">
        <references count="1">
          <reference field="16" count="1">
            <x v="2"/>
          </reference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14" count="1">
            <x v="12"/>
          </reference>
          <reference field="16" count="1" selected="0">
            <x v="1"/>
          </reference>
        </references>
      </pivotArea>
    </format>
    <format dxfId="25">
      <pivotArea dataOnly="0" labelOnly="1" fieldPosition="0">
        <references count="2">
          <reference field="14" count="2">
            <x v="1"/>
            <x v="2"/>
          </reference>
          <reference field="16" count="1" selected="0">
            <x v="2"/>
          </reference>
        </references>
      </pivotArea>
    </format>
    <format dxfId="24">
      <pivotArea dataOnly="0" labelOnly="1" fieldPosition="0">
        <references count="3">
          <reference field="6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  <reference field="14" count="1" selected="0">
            <x v="12"/>
          </reference>
          <reference field="16" count="1" selected="0">
            <x v="1"/>
          </reference>
        </references>
      </pivotArea>
    </format>
    <format dxfId="23">
      <pivotArea dataOnly="0" labelOnly="1" fieldPosition="0">
        <references count="3">
          <reference field="6" count="31"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</reference>
          <reference field="14" count="1" selected="0">
            <x v="1"/>
          </reference>
          <reference field="16" count="1" selected="0">
            <x v="2"/>
          </reference>
        </references>
      </pivotArea>
    </format>
    <format dxfId="22">
      <pivotArea dataOnly="0" labelOnly="1" fieldPosition="0">
        <references count="3">
          <reference field="6" count="27"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</reference>
          <reference field="14" count="1" selected="0">
            <x v="2"/>
          </reference>
          <reference field="16" count="1" selected="0">
            <x v="2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A9F9F-A930-4E6A-A9B4-9CDB654BA5C4}" name="PivotTable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2:D105" firstHeaderRow="0" firstDataRow="1" firstDataCol="1"/>
  <pivotFields count="17">
    <pivotField showAll="0"/>
    <pivotField showAll="0"/>
    <pivotField showAll="0"/>
    <pivotField showAll="0"/>
    <pivotField axis="axisRow" showAll="0" sortType="descending">
      <items count="63">
        <item x="54"/>
        <item x="42"/>
        <item x="19"/>
        <item x="41"/>
        <item x="15"/>
        <item x="25"/>
        <item x="30"/>
        <item x="4"/>
        <item x="16"/>
        <item x="39"/>
        <item x="48"/>
        <item x="57"/>
        <item x="60"/>
        <item x="13"/>
        <item x="56"/>
        <item x="38"/>
        <item x="5"/>
        <item x="61"/>
        <item x="21"/>
        <item x="43"/>
        <item x="52"/>
        <item x="26"/>
        <item x="33"/>
        <item x="0"/>
        <item x="31"/>
        <item x="9"/>
        <item x="37"/>
        <item x="22"/>
        <item x="6"/>
        <item x="2"/>
        <item x="1"/>
        <item x="47"/>
        <item x="28"/>
        <item x="58"/>
        <item x="14"/>
        <item x="55"/>
        <item x="34"/>
        <item x="51"/>
        <item x="44"/>
        <item x="23"/>
        <item x="24"/>
        <item x="7"/>
        <item x="35"/>
        <item x="8"/>
        <item x="45"/>
        <item x="10"/>
        <item x="46"/>
        <item x="50"/>
        <item x="27"/>
        <item x="49"/>
        <item x="40"/>
        <item x="11"/>
        <item x="53"/>
        <item x="20"/>
        <item x="32"/>
        <item x="18"/>
        <item x="29"/>
        <item x="36"/>
        <item x="3"/>
        <item x="59"/>
        <item x="12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showAll="0"/>
    <pivotField showAll="0"/>
    <pivotField showAll="0"/>
    <pivotField showAll="0"/>
    <pivotField dataField="1" numFmtId="165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63">
    <i>
      <x v="45"/>
    </i>
    <i>
      <x v="58"/>
    </i>
    <i>
      <x v="13"/>
    </i>
    <i>
      <x v="40"/>
    </i>
    <i>
      <x v="41"/>
    </i>
    <i>
      <x v="24"/>
    </i>
    <i>
      <x v="3"/>
    </i>
    <i>
      <x v="4"/>
    </i>
    <i>
      <x v="57"/>
    </i>
    <i>
      <x v="2"/>
    </i>
    <i>
      <x v="1"/>
    </i>
    <i>
      <x v="36"/>
    </i>
    <i>
      <x v="8"/>
    </i>
    <i>
      <x v="27"/>
    </i>
    <i>
      <x v="6"/>
    </i>
    <i>
      <x v="42"/>
    </i>
    <i>
      <x v="48"/>
    </i>
    <i>
      <x v="35"/>
    </i>
    <i>
      <x v="53"/>
    </i>
    <i>
      <x v="51"/>
    </i>
    <i>
      <x v="44"/>
    </i>
    <i>
      <x/>
    </i>
    <i>
      <x v="43"/>
    </i>
    <i>
      <x v="11"/>
    </i>
    <i>
      <x v="56"/>
    </i>
    <i>
      <x v="10"/>
    </i>
    <i>
      <x v="14"/>
    </i>
    <i>
      <x v="18"/>
    </i>
    <i>
      <x v="22"/>
    </i>
    <i>
      <x v="39"/>
    </i>
    <i>
      <x v="20"/>
    </i>
    <i>
      <x v="38"/>
    </i>
    <i>
      <x v="28"/>
    </i>
    <i>
      <x v="15"/>
    </i>
    <i>
      <x v="25"/>
    </i>
    <i>
      <x v="29"/>
    </i>
    <i>
      <x v="21"/>
    </i>
    <i>
      <x v="55"/>
    </i>
    <i>
      <x v="46"/>
    </i>
    <i>
      <x v="49"/>
    </i>
    <i>
      <x v="17"/>
    </i>
    <i>
      <x v="26"/>
    </i>
    <i>
      <x v="7"/>
    </i>
    <i>
      <x v="31"/>
    </i>
    <i>
      <x v="5"/>
    </i>
    <i>
      <x v="16"/>
    </i>
    <i>
      <x v="59"/>
    </i>
    <i>
      <x v="47"/>
    </i>
    <i>
      <x v="60"/>
    </i>
    <i>
      <x v="37"/>
    </i>
    <i>
      <x v="34"/>
    </i>
    <i>
      <x v="32"/>
    </i>
    <i>
      <x v="61"/>
    </i>
    <i>
      <x v="50"/>
    </i>
    <i>
      <x v="52"/>
    </i>
    <i>
      <x v="23"/>
    </i>
    <i>
      <x v="19"/>
    </i>
    <i>
      <x v="9"/>
    </i>
    <i>
      <x v="33"/>
    </i>
    <i>
      <x v="54"/>
    </i>
    <i>
      <x v="3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 Amount" fld="7" baseField="0" baseItem="0"/>
    <dataField name="Sum of Profit-11.5%" fld="12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D80D3-DBBF-4E8A-BEA8-D429F31BDE7B}" name="PivotTable3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ustomer name">
  <location ref="V42:W52" firstHeaderRow="1" firstDataRow="1" firstDataCol="1"/>
  <pivotFields count="17">
    <pivotField showAll="0"/>
    <pivotField axis="axisRow" showAll="0" measureFilter="1">
      <items count="92">
        <item x="16"/>
        <item x="71"/>
        <item x="57"/>
        <item x="13"/>
        <item x="18"/>
        <item x="73"/>
        <item x="31"/>
        <item x="69"/>
        <item x="17"/>
        <item x="21"/>
        <item x="38"/>
        <item x="11"/>
        <item x="25"/>
        <item x="60"/>
        <item x="30"/>
        <item x="78"/>
        <item x="85"/>
        <item x="58"/>
        <item x="7"/>
        <item x="43"/>
        <item x="77"/>
        <item x="44"/>
        <item x="87"/>
        <item x="50"/>
        <item x="8"/>
        <item x="79"/>
        <item x="26"/>
        <item x="12"/>
        <item x="29"/>
        <item x="27"/>
        <item x="61"/>
        <item x="84"/>
        <item x="49"/>
        <item x="23"/>
        <item x="45"/>
        <item x="33"/>
        <item x="68"/>
        <item x="88"/>
        <item x="86"/>
        <item x="67"/>
        <item x="76"/>
        <item x="22"/>
        <item x="41"/>
        <item x="20"/>
        <item x="53"/>
        <item x="34"/>
        <item x="19"/>
        <item x="37"/>
        <item x="14"/>
        <item x="24"/>
        <item x="64"/>
        <item x="6"/>
        <item x="72"/>
        <item x="1"/>
        <item x="54"/>
        <item x="81"/>
        <item x="15"/>
        <item x="2"/>
        <item x="10"/>
        <item x="70"/>
        <item x="62"/>
        <item x="82"/>
        <item x="75"/>
        <item x="39"/>
        <item x="32"/>
        <item x="83"/>
        <item x="52"/>
        <item x="55"/>
        <item x="4"/>
        <item x="59"/>
        <item x="74"/>
        <item x="42"/>
        <item x="56"/>
        <item x="36"/>
        <item x="80"/>
        <item x="66"/>
        <item x="35"/>
        <item x="46"/>
        <item x="47"/>
        <item x="3"/>
        <item x="89"/>
        <item x="28"/>
        <item x="9"/>
        <item x="65"/>
        <item x="51"/>
        <item x="90"/>
        <item x="40"/>
        <item x="63"/>
        <item x="48"/>
        <item x="5"/>
        <item x="0"/>
        <item t="default"/>
      </items>
    </pivotField>
    <pivotField showAll="0"/>
    <pivotField showAll="0"/>
    <pivotField showAll="0"/>
    <pivotField showAll="0"/>
    <pivotField numFmtId="14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showAll="0"/>
    <pivotField showAll="0"/>
    <pivotField showAll="0"/>
    <pivotField showAll="0"/>
    <pivotField showAll="0"/>
    <pivotField numFmtId="165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0">
    <i>
      <x v="2"/>
    </i>
    <i>
      <x v="3"/>
    </i>
    <i>
      <x v="6"/>
    </i>
    <i>
      <x v="9"/>
    </i>
    <i>
      <x v="32"/>
    </i>
    <i>
      <x v="44"/>
    </i>
    <i>
      <x v="66"/>
    </i>
    <i>
      <x v="67"/>
    </i>
    <i>
      <x v="76"/>
    </i>
    <i>
      <x v="88"/>
    </i>
  </rowItems>
  <colItems count="1">
    <i/>
  </colItems>
  <dataFields count="1">
    <dataField name="Sum of Purchase Amount" fld="7" baseField="0" baseItem="0" numFmtId="44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18BE3-3C00-4319-BC9B-9E1F08E4EEF7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42:S54" firstHeaderRow="1" firstDataRow="1" firstDataCol="1"/>
  <pivotFields count="17">
    <pivotField dataField="1" showAll="0"/>
    <pivotField showAll="0"/>
    <pivotField showAll="0"/>
    <pivotField showAll="0"/>
    <pivotField axis="axisRow" showAll="0" measureFilter="1">
      <items count="63">
        <item x="54"/>
        <item x="42"/>
        <item x="19"/>
        <item x="41"/>
        <item x="15"/>
        <item x="25"/>
        <item x="30"/>
        <item x="4"/>
        <item x="16"/>
        <item x="39"/>
        <item x="48"/>
        <item x="57"/>
        <item x="60"/>
        <item x="13"/>
        <item x="56"/>
        <item x="38"/>
        <item x="5"/>
        <item x="61"/>
        <item x="21"/>
        <item x="43"/>
        <item x="52"/>
        <item x="26"/>
        <item x="33"/>
        <item x="0"/>
        <item x="31"/>
        <item x="9"/>
        <item x="37"/>
        <item x="22"/>
        <item x="6"/>
        <item x="2"/>
        <item x="1"/>
        <item x="47"/>
        <item x="28"/>
        <item x="58"/>
        <item x="14"/>
        <item x="55"/>
        <item x="34"/>
        <item x="51"/>
        <item x="44"/>
        <item x="23"/>
        <item x="24"/>
        <item x="7"/>
        <item x="35"/>
        <item x="8"/>
        <item x="45"/>
        <item x="10"/>
        <item x="46"/>
        <item x="50"/>
        <item x="27"/>
        <item x="49"/>
        <item x="40"/>
        <item x="11"/>
        <item x="53"/>
        <item x="20"/>
        <item x="32"/>
        <item x="18"/>
        <item x="29"/>
        <item x="36"/>
        <item x="3"/>
        <item x="59"/>
        <item x="12"/>
        <item x="17"/>
        <item t="default"/>
      </items>
    </pivotField>
    <pivotField showAll="0"/>
    <pivotField numFmtId="14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showAll="0"/>
    <pivotField showAll="0"/>
    <pivotField showAll="0"/>
    <pivotField showAll="0"/>
    <pivotField showAll="0"/>
    <pivotField numFmtId="165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2">
    <i>
      <x v="2"/>
    </i>
    <i>
      <x v="3"/>
    </i>
    <i>
      <x v="4"/>
    </i>
    <i>
      <x v="13"/>
    </i>
    <i>
      <x v="24"/>
    </i>
    <i>
      <x v="27"/>
    </i>
    <i>
      <x v="40"/>
    </i>
    <i>
      <x v="41"/>
    </i>
    <i>
      <x v="43"/>
    </i>
    <i>
      <x v="45"/>
    </i>
    <i>
      <x v="58"/>
    </i>
    <i t="grand">
      <x/>
    </i>
  </rowItems>
  <colItems count="1">
    <i/>
  </colItems>
  <dataFields count="1">
    <dataField name="Count of Txn ID" fld="0" subtotal="count" baseField="0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E2FBF-D940-488B-8067-44572A71749D}" name="PivotTable1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Job Title" colHeaderCaption="Purchase Mode">
  <location ref="R4:V19" firstHeaderRow="1" firstDataRow="2" firstDataCol="1"/>
  <pivotFields count="17">
    <pivotField dataField="1" showAll="0"/>
    <pivotField showAll="0"/>
    <pivotField showAll="0"/>
    <pivotField axis="axisRow" showAll="0">
      <items count="15">
        <item x="7"/>
        <item x="10"/>
        <item x="1"/>
        <item x="8"/>
        <item x="3"/>
        <item x="6"/>
        <item x="9"/>
        <item x="0"/>
        <item x="11"/>
        <item x="4"/>
        <item x="2"/>
        <item x="12"/>
        <item x="5"/>
        <item x="13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numFmtId="14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showAll="0"/>
    <pivotField showAll="0"/>
    <pivotField showAll="0"/>
    <pivotField showAll="0"/>
    <pivotField showAll="0"/>
    <pivotField numFmtId="165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Count of Txn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1E716-8089-4010-84DF-C4BC1F78296C}" name="PurchascemodeVsSalesVSOrderCount" cacheId="3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3" rowHeaderCaption="Purchase Mode">
  <location ref="E5:G9" firstHeaderRow="0" firstDataRow="1" firstDataCol="1"/>
  <pivotFields count="17">
    <pivotField dataField="1" compact="0" showAll="0"/>
    <pivotField compact="0" showAll="0"/>
    <pivotField compact="0" showAll="0"/>
    <pivotField compact="0" showAll="0"/>
    <pivotField compact="0" showAll="0"/>
    <pivotField axis="axisRow" compact="0" showAll="0" sortType="descending">
      <items count="5">
        <item sd="0" x="1"/>
        <item sd="0" x="2"/>
        <item sd="0" x="3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numFmtId="14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numFmtId="165" showAll="0"/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4">
    <i>
      <x v="3"/>
    </i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ount of Txn ID" fld="0" subtotal="count" baseField="0" baseItem="0"/>
    <dataField name="Sum of Purchase Amount" fld="7" baseField="5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E6A2D9-7BB1-44F1-8019-9A3522ADA2A3}" autoFormatId="16" applyNumberFormats="0" applyBorderFormats="0" applyFontFormats="0" applyPatternFormats="0" applyAlignmentFormats="0" applyWidthHeightFormats="0">
  <queryTableRefresh nextId="21" unboundColumnsRight="3">
    <queryTableFields count="14">
      <queryTableField id="1" name="Txn ID" tableColumnId="1"/>
      <queryTableField id="10" name="Full Name" tableColumnId="10"/>
      <queryTableField id="4" name="Email" tableColumnId="4"/>
      <queryTableField id="5" name="Job Title" tableColumnId="5"/>
      <queryTableField id="6" name="Product" tableColumnId="6"/>
      <queryTableField id="7" name="Purchase Mode" tableColumnId="7"/>
      <queryTableField id="8" name="Date" tableColumnId="8"/>
      <queryTableField id="9" name="Purchase Amount" tableColumnId="9"/>
      <queryTableField id="17" dataBound="0" tableColumnId="18"/>
      <queryTableField id="11" name="Day Name" tableColumnId="11"/>
      <queryTableField id="12" name="Year-Mo" tableColumnId="12"/>
      <queryTableField id="14" dataBound="0" tableColumnId="14"/>
      <queryTableField id="18" dataBound="0" tableColumnId="2"/>
      <queryTableField id="20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DCBF55-B5F2-472A-A70E-888E46E0889A}" name="Sheet1" displayName="Sheet1" ref="A1:N444" tableType="queryTable" totalsRowShown="0">
  <autoFilter ref="A1:N444" xr:uid="{B0DCBF55-B5F2-472A-A70E-888E46E0889A}"/>
  <tableColumns count="14">
    <tableColumn id="1" xr3:uid="{A78BC05F-CC6F-4C85-AF39-D5DDBC328D2F}" uniqueName="1" name="Txn ID" queryTableFieldId="1" dataDxfId="21"/>
    <tableColumn id="10" xr3:uid="{8FB0517D-EAA4-491F-819A-BEE5C448F3A6}" uniqueName="10" name="Full Name" queryTableFieldId="10" dataDxfId="20"/>
    <tableColumn id="4" xr3:uid="{5FA32482-5ABE-4B70-9BA7-08E5A8C08D6D}" uniqueName="4" name="Email" queryTableFieldId="4" dataDxfId="19"/>
    <tableColumn id="5" xr3:uid="{0831E2AD-8481-4F6C-92C1-34C0384F6142}" uniqueName="5" name="Job Title" queryTableFieldId="5" dataDxfId="18"/>
    <tableColumn id="6" xr3:uid="{B290647A-2DD7-49D3-88AC-55ADC5DDF128}" uniqueName="6" name="Product" queryTableFieldId="6" dataDxfId="17"/>
    <tableColumn id="7" xr3:uid="{A3B54BB7-7665-487B-A20A-61EC323214CC}" uniqueName="7" name="Purchase Mode" queryTableFieldId="7" dataDxfId="16"/>
    <tableColumn id="8" xr3:uid="{64BEED6A-70CB-48F5-A9E8-BB7DCC50F098}" uniqueName="8" name="Date" queryTableFieldId="8" dataDxfId="15"/>
    <tableColumn id="9" xr3:uid="{DE18EE96-15E4-4127-8E83-F1277C8C99E7}" uniqueName="9" name="Purchase Amount" queryTableFieldId="9" dataDxfId="14"/>
    <tableColumn id="18" xr3:uid="{DA7F5B20-B6BD-4EB0-AF80-58628A8AEAC2}" uniqueName="18" name="Order Status" queryTableFieldId="17" dataDxfId="13">
      <calculatedColumnFormula>IF(Sheet1[[#This Row],[Purchase Amount]]&gt;0,"Placed","Not Placed")</calculatedColumnFormula>
    </tableColumn>
    <tableColumn id="11" xr3:uid="{D08965BE-1FCB-4E98-9F24-5B4CF98A1CB9}" uniqueName="11" name="Day Name" queryTableFieldId="11" dataDxfId="12"/>
    <tableColumn id="12" xr3:uid="{50108B56-FA78-49A5-9C2F-40F74DF3E053}" uniqueName="12" name="Year-Mo" queryTableFieldId="12" dataDxfId="11"/>
    <tableColumn id="14" xr3:uid="{B156D690-994F-40C8-836C-9E08F02B0DFF}" uniqueName="14" name="Quarter-Year" queryTableFieldId="14" dataDxfId="10">
      <calculatedColumnFormula>"Q"&amp;ROUNDUP(MONTH(Sheet1[[#This Row],[Date]])/3,0)&amp;"-"&amp;YEAR(Sheet1[[#This Row],[Date]])</calculatedColumnFormula>
    </tableColumn>
    <tableColumn id="2" xr3:uid="{521A60E6-44E9-4C0C-81CC-1A8B13F6F36D}" uniqueName="2" name="Profit-11.5%" queryTableFieldId="18" dataDxfId="9">
      <calculatedColumnFormula>Sheet1[[#This Row],[Purchase Amount]]*0.115</calculatedColumnFormula>
    </tableColumn>
    <tableColumn id="3" xr3:uid="{11398531-D706-4919-AC40-B03506BA507B}" uniqueName="3" name="Cat" queryTableFieldId="20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ypanditula@hugedomains.com" TargetMode="External"/><Relationship Id="rId1" Type="http://schemas.openxmlformats.org/officeDocument/2006/relationships/hyperlink" Target="mailto:pnishita5@google.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9357-8DEF-441F-AAC7-941A14A796F3}">
  <dimension ref="A2:BG10"/>
  <sheetViews>
    <sheetView tabSelected="1" zoomScale="76" workbookViewId="0">
      <selection activeCell="B9" sqref="B9"/>
    </sheetView>
  </sheetViews>
  <sheetFormatPr defaultRowHeight="14.4" x14ac:dyDescent="0.3"/>
  <cols>
    <col min="1" max="1" width="13.44140625" bestFit="1" customWidth="1"/>
    <col min="2" max="2" width="16.6640625" bestFit="1" customWidth="1"/>
    <col min="3" max="3" width="13.5546875" bestFit="1" customWidth="1"/>
    <col min="4" max="4" width="12.88671875" bestFit="1" customWidth="1"/>
    <col min="5" max="5" width="14.77734375" bestFit="1" customWidth="1"/>
    <col min="6" max="6" width="10.109375" bestFit="1" customWidth="1"/>
    <col min="7" max="7" width="19" bestFit="1" customWidth="1"/>
    <col min="8" max="8" width="13.109375" bestFit="1" customWidth="1"/>
    <col min="9" max="9" width="22.88671875" bestFit="1" customWidth="1"/>
    <col min="10" max="10" width="18.109375" bestFit="1" customWidth="1"/>
    <col min="11" max="11" width="21.21875" bestFit="1" customWidth="1"/>
    <col min="12" max="12" width="23.77734375" bestFit="1" customWidth="1"/>
    <col min="13" max="13" width="22" bestFit="1" customWidth="1"/>
    <col min="14" max="14" width="18.88671875" bestFit="1" customWidth="1"/>
    <col min="15" max="15" width="18.77734375" bestFit="1" customWidth="1"/>
    <col min="16" max="16" width="18.6640625" bestFit="1" customWidth="1"/>
    <col min="17" max="17" width="20.5546875" bestFit="1" customWidth="1"/>
    <col min="18" max="18" width="18.88671875" bestFit="1" customWidth="1"/>
    <col min="19" max="19" width="16.88671875" bestFit="1" customWidth="1"/>
    <col min="20" max="20" width="22.88671875" bestFit="1" customWidth="1"/>
    <col min="21" max="21" width="20.44140625" bestFit="1" customWidth="1"/>
    <col min="22" max="22" width="20.77734375" bestFit="1" customWidth="1"/>
    <col min="23" max="23" width="12.44140625" bestFit="1" customWidth="1"/>
    <col min="24" max="24" width="6.6640625" bestFit="1" customWidth="1"/>
    <col min="25" max="25" width="21.77734375" bestFit="1" customWidth="1"/>
    <col min="26" max="26" width="17.77734375" bestFit="1" customWidth="1"/>
    <col min="27" max="27" width="13.88671875" bestFit="1" customWidth="1"/>
    <col min="28" max="28" width="23.44140625" bestFit="1" customWidth="1"/>
    <col min="29" max="29" width="18.88671875" bestFit="1" customWidth="1"/>
    <col min="30" max="30" width="19.6640625" bestFit="1" customWidth="1"/>
    <col min="31" max="31" width="23.33203125" bestFit="1" customWidth="1"/>
    <col min="32" max="32" width="19.6640625" bestFit="1" customWidth="1"/>
    <col min="33" max="33" width="22.21875" bestFit="1" customWidth="1"/>
    <col min="34" max="34" width="20.109375" bestFit="1" customWidth="1"/>
    <col min="35" max="35" width="18.109375" bestFit="1" customWidth="1"/>
    <col min="36" max="36" width="19.109375" bestFit="1" customWidth="1"/>
    <col min="37" max="37" width="18.77734375" bestFit="1" customWidth="1"/>
    <col min="38" max="38" width="26.5546875" bestFit="1" customWidth="1"/>
    <col min="39" max="39" width="15" bestFit="1" customWidth="1"/>
    <col min="40" max="40" width="8.5546875" bestFit="1" customWidth="1"/>
    <col min="41" max="41" width="14.6640625" bestFit="1" customWidth="1"/>
    <col min="42" max="42" width="14" bestFit="1" customWidth="1"/>
    <col min="43" max="43" width="12.6640625" bestFit="1" customWidth="1"/>
    <col min="44" max="44" width="17.21875" bestFit="1" customWidth="1"/>
    <col min="45" max="45" width="18.5546875" bestFit="1" customWidth="1"/>
    <col min="46" max="46" width="22.88671875" bestFit="1" customWidth="1"/>
    <col min="47" max="47" width="16.77734375" bestFit="1" customWidth="1"/>
    <col min="48" max="48" width="18.109375" bestFit="1" customWidth="1"/>
    <col min="49" max="49" width="25.109375" bestFit="1" customWidth="1"/>
    <col min="50" max="50" width="19.5546875" bestFit="1" customWidth="1"/>
    <col min="51" max="51" width="15.109375" bestFit="1" customWidth="1"/>
    <col min="52" max="52" width="19.5546875" bestFit="1" customWidth="1"/>
    <col min="53" max="53" width="21.44140625" bestFit="1" customWidth="1"/>
    <col min="54" max="54" width="16.5546875" bestFit="1" customWidth="1"/>
    <col min="55" max="55" width="17.6640625" bestFit="1" customWidth="1"/>
    <col min="56" max="56" width="18.6640625" bestFit="1" customWidth="1"/>
    <col min="57" max="57" width="16.5546875" bestFit="1" customWidth="1"/>
    <col min="58" max="58" width="10.44140625" bestFit="1" customWidth="1"/>
    <col min="59" max="59" width="10.5546875" bestFit="1" customWidth="1"/>
    <col min="60" max="60" width="17.6640625" bestFit="1" customWidth="1"/>
    <col min="61" max="61" width="18.5546875" bestFit="1" customWidth="1"/>
    <col min="62" max="62" width="16.44140625" bestFit="1" customWidth="1"/>
    <col min="63" max="63" width="10.44140625" bestFit="1" customWidth="1"/>
    <col min="64" max="64" width="10.5546875" bestFit="1" customWidth="1"/>
  </cols>
  <sheetData>
    <row r="2" spans="1:59" x14ac:dyDescent="0.3">
      <c r="A2" s="9" t="s">
        <v>622</v>
      </c>
      <c r="B2" t="s">
        <v>751</v>
      </c>
    </row>
    <row r="4" spans="1:59" x14ac:dyDescent="0.3">
      <c r="A4" s="9" t="s">
        <v>736</v>
      </c>
      <c r="B4" s="9" t="s">
        <v>741</v>
      </c>
    </row>
    <row r="5" spans="1:59" x14ac:dyDescent="0.3">
      <c r="A5" s="9" t="s">
        <v>739</v>
      </c>
      <c r="B5" t="s">
        <v>297</v>
      </c>
      <c r="C5" t="s">
        <v>194</v>
      </c>
      <c r="D5" t="s">
        <v>85</v>
      </c>
      <c r="E5" t="s">
        <v>182</v>
      </c>
      <c r="F5" t="s">
        <v>69</v>
      </c>
      <c r="G5" t="s">
        <v>106</v>
      </c>
      <c r="H5" t="s">
        <v>121</v>
      </c>
      <c r="I5" t="s">
        <v>28</v>
      </c>
      <c r="J5" t="s">
        <v>73</v>
      </c>
      <c r="K5" t="s">
        <v>237</v>
      </c>
      <c r="L5" t="s">
        <v>344</v>
      </c>
      <c r="M5" t="s">
        <v>402</v>
      </c>
      <c r="N5" t="s">
        <v>60</v>
      </c>
      <c r="O5" t="s">
        <v>325</v>
      </c>
      <c r="P5" t="s">
        <v>155</v>
      </c>
      <c r="Q5" t="s">
        <v>31</v>
      </c>
      <c r="R5" t="s">
        <v>472</v>
      </c>
      <c r="S5" t="s">
        <v>95</v>
      </c>
      <c r="T5" t="s">
        <v>283</v>
      </c>
      <c r="U5" t="s">
        <v>109</v>
      </c>
      <c r="V5" t="s">
        <v>135</v>
      </c>
      <c r="W5" t="s">
        <v>10</v>
      </c>
      <c r="X5" t="s">
        <v>126</v>
      </c>
      <c r="Y5" t="s">
        <v>44</v>
      </c>
      <c r="Z5" t="s">
        <v>152</v>
      </c>
      <c r="AA5" t="s">
        <v>98</v>
      </c>
      <c r="AB5" t="s">
        <v>35</v>
      </c>
      <c r="AC5" t="s">
        <v>20</v>
      </c>
      <c r="AD5" t="s">
        <v>15</v>
      </c>
      <c r="AE5" t="s">
        <v>227</v>
      </c>
      <c r="AF5" t="s">
        <v>115</v>
      </c>
      <c r="AG5" t="s">
        <v>351</v>
      </c>
      <c r="AH5" t="s">
        <v>65</v>
      </c>
      <c r="AI5" t="s">
        <v>301</v>
      </c>
      <c r="AJ5" t="s">
        <v>142</v>
      </c>
      <c r="AK5" t="s">
        <v>270</v>
      </c>
      <c r="AL5" t="s">
        <v>199</v>
      </c>
      <c r="AM5" t="s">
        <v>101</v>
      </c>
      <c r="AN5" t="s">
        <v>104</v>
      </c>
      <c r="AO5" t="s">
        <v>38</v>
      </c>
      <c r="AP5" t="s">
        <v>145</v>
      </c>
      <c r="AQ5" t="s">
        <v>41</v>
      </c>
      <c r="AR5" t="s">
        <v>211</v>
      </c>
      <c r="AS5" t="s">
        <v>48</v>
      </c>
      <c r="AT5" t="s">
        <v>225</v>
      </c>
      <c r="AU5" t="s">
        <v>262</v>
      </c>
      <c r="AV5" t="s">
        <v>113</v>
      </c>
      <c r="AW5" t="s">
        <v>247</v>
      </c>
      <c r="AX5" t="s">
        <v>51</v>
      </c>
      <c r="AY5" t="s">
        <v>91</v>
      </c>
      <c r="AZ5" t="s">
        <v>131</v>
      </c>
      <c r="BA5" t="s">
        <v>81</v>
      </c>
      <c r="BB5" t="s">
        <v>148</v>
      </c>
      <c r="BC5" t="s">
        <v>24</v>
      </c>
      <c r="BD5" t="s">
        <v>388</v>
      </c>
      <c r="BE5" t="s">
        <v>54</v>
      </c>
      <c r="BF5" t="s">
        <v>78</v>
      </c>
      <c r="BG5" t="s">
        <v>740</v>
      </c>
    </row>
    <row r="6" spans="1:59" x14ac:dyDescent="0.3">
      <c r="A6" s="11" t="s">
        <v>754</v>
      </c>
      <c r="B6" s="12"/>
      <c r="C6" s="12">
        <v>4</v>
      </c>
      <c r="D6" s="12">
        <v>3</v>
      </c>
      <c r="E6" s="12">
        <v>7</v>
      </c>
      <c r="F6" s="12">
        <v>4</v>
      </c>
      <c r="G6" s="12">
        <v>1</v>
      </c>
      <c r="H6" s="12">
        <v>1</v>
      </c>
      <c r="I6" s="12">
        <v>2</v>
      </c>
      <c r="J6" s="12">
        <v>1</v>
      </c>
      <c r="K6" s="12">
        <v>2</v>
      </c>
      <c r="L6" s="12">
        <v>2</v>
      </c>
      <c r="M6" s="12">
        <v>1</v>
      </c>
      <c r="N6" s="12">
        <v>6</v>
      </c>
      <c r="O6" s="12">
        <v>2</v>
      </c>
      <c r="P6" s="12">
        <v>4</v>
      </c>
      <c r="Q6" s="12">
        <v>5</v>
      </c>
      <c r="R6" s="12">
        <v>2</v>
      </c>
      <c r="S6" s="12">
        <v>4</v>
      </c>
      <c r="T6" s="12">
        <v>1</v>
      </c>
      <c r="U6" s="12">
        <v>2</v>
      </c>
      <c r="V6" s="12"/>
      <c r="W6" s="12">
        <v>2</v>
      </c>
      <c r="X6" s="12">
        <v>3</v>
      </c>
      <c r="Y6" s="12">
        <v>1</v>
      </c>
      <c r="Z6" s="12">
        <v>1</v>
      </c>
      <c r="AA6" s="12">
        <v>3</v>
      </c>
      <c r="AB6" s="12"/>
      <c r="AC6" s="12">
        <v>3</v>
      </c>
      <c r="AD6" s="12"/>
      <c r="AE6" s="12">
        <v>3</v>
      </c>
      <c r="AF6" s="12">
        <v>3</v>
      </c>
      <c r="AG6" s="12">
        <v>2</v>
      </c>
      <c r="AH6" s="12">
        <v>1</v>
      </c>
      <c r="AI6" s="12">
        <v>3</v>
      </c>
      <c r="AJ6" s="12">
        <v>5</v>
      </c>
      <c r="AK6" s="12">
        <v>1</v>
      </c>
      <c r="AL6" s="12">
        <v>2</v>
      </c>
      <c r="AM6" s="12">
        <v>3</v>
      </c>
      <c r="AN6" s="12">
        <v>1</v>
      </c>
      <c r="AO6" s="12">
        <v>2</v>
      </c>
      <c r="AP6" s="12">
        <v>3</v>
      </c>
      <c r="AQ6" s="12">
        <v>3</v>
      </c>
      <c r="AR6" s="12">
        <v>6</v>
      </c>
      <c r="AS6" s="12">
        <v>2</v>
      </c>
      <c r="AT6" s="12">
        <v>2</v>
      </c>
      <c r="AU6" s="12">
        <v>1</v>
      </c>
      <c r="AV6" s="12">
        <v>2</v>
      </c>
      <c r="AW6" s="12">
        <v>1</v>
      </c>
      <c r="AX6" s="12">
        <v>2</v>
      </c>
      <c r="AY6" s="12">
        <v>2</v>
      </c>
      <c r="AZ6" s="12">
        <v>1</v>
      </c>
      <c r="BA6" s="12"/>
      <c r="BB6" s="12">
        <v>5</v>
      </c>
      <c r="BC6" s="12">
        <v>4</v>
      </c>
      <c r="BD6" s="12"/>
      <c r="BE6" s="12">
        <v>1</v>
      </c>
      <c r="BF6" s="12"/>
      <c r="BG6" s="12">
        <v>128</v>
      </c>
    </row>
    <row r="7" spans="1:59" x14ac:dyDescent="0.3">
      <c r="A7" s="11" t="s">
        <v>753</v>
      </c>
      <c r="B7" s="12">
        <v>1</v>
      </c>
      <c r="C7" s="12">
        <v>3</v>
      </c>
      <c r="D7" s="12"/>
      <c r="E7" s="12">
        <v>3</v>
      </c>
      <c r="F7" s="12"/>
      <c r="G7" s="12">
        <v>3</v>
      </c>
      <c r="H7" s="12"/>
      <c r="I7" s="12"/>
      <c r="J7" s="12"/>
      <c r="K7" s="12">
        <v>1</v>
      </c>
      <c r="L7" s="12"/>
      <c r="M7" s="12"/>
      <c r="N7" s="12"/>
      <c r="O7" s="12">
        <v>1</v>
      </c>
      <c r="P7" s="12">
        <v>1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>
        <v>13</v>
      </c>
    </row>
    <row r="8" spans="1:59" x14ac:dyDescent="0.3">
      <c r="A8" s="11" t="s">
        <v>755</v>
      </c>
      <c r="B8" s="12"/>
      <c r="C8" s="12"/>
      <c r="D8" s="12"/>
      <c r="E8" s="12"/>
      <c r="F8" s="12"/>
      <c r="G8" s="12"/>
      <c r="H8" s="12">
        <v>1</v>
      </c>
      <c r="I8" s="12">
        <v>1</v>
      </c>
      <c r="J8" s="12"/>
      <c r="K8" s="12"/>
      <c r="L8" s="12"/>
      <c r="M8" s="12"/>
      <c r="N8" s="12">
        <v>2</v>
      </c>
      <c r="O8" s="12"/>
      <c r="P8" s="12"/>
      <c r="Q8" s="12">
        <v>1</v>
      </c>
      <c r="R8" s="12"/>
      <c r="S8" s="12"/>
      <c r="T8" s="12"/>
      <c r="U8" s="12"/>
      <c r="V8" s="12">
        <v>1</v>
      </c>
      <c r="W8" s="12"/>
      <c r="X8" s="12">
        <v>1</v>
      </c>
      <c r="Y8" s="12">
        <v>1</v>
      </c>
      <c r="Z8" s="12"/>
      <c r="AA8" s="12"/>
      <c r="AB8" s="12">
        <v>1</v>
      </c>
      <c r="AC8" s="12"/>
      <c r="AD8" s="12"/>
      <c r="AE8" s="12"/>
      <c r="AF8" s="12"/>
      <c r="AG8" s="12"/>
      <c r="AH8" s="12"/>
      <c r="AI8" s="12"/>
      <c r="AJ8" s="12">
        <v>1</v>
      </c>
      <c r="AK8" s="12"/>
      <c r="AL8" s="12"/>
      <c r="AM8" s="12"/>
      <c r="AN8" s="12">
        <v>1</v>
      </c>
      <c r="AO8" s="12">
        <v>2</v>
      </c>
      <c r="AP8" s="12"/>
      <c r="AQ8" s="12">
        <v>3</v>
      </c>
      <c r="AR8" s="12"/>
      <c r="AS8" s="12">
        <v>1</v>
      </c>
      <c r="AT8" s="12"/>
      <c r="AU8" s="12"/>
      <c r="AV8" s="12">
        <v>1</v>
      </c>
      <c r="AW8" s="12"/>
      <c r="AX8" s="12">
        <v>1</v>
      </c>
      <c r="AY8" s="12"/>
      <c r="AZ8" s="12">
        <v>1</v>
      </c>
      <c r="BA8" s="12"/>
      <c r="BB8" s="12"/>
      <c r="BC8" s="12">
        <v>1</v>
      </c>
      <c r="BD8" s="12"/>
      <c r="BE8" s="12">
        <v>1</v>
      </c>
      <c r="BF8" s="12"/>
      <c r="BG8" s="12">
        <v>22</v>
      </c>
    </row>
    <row r="9" spans="1:59" x14ac:dyDescent="0.3">
      <c r="A9" s="11" t="s">
        <v>756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v>1</v>
      </c>
      <c r="W9" s="12">
        <v>2</v>
      </c>
      <c r="X9" s="12">
        <v>2</v>
      </c>
      <c r="Y9" s="12"/>
      <c r="Z9" s="12">
        <v>3</v>
      </c>
      <c r="AA9" s="12">
        <v>2</v>
      </c>
      <c r="AB9" s="12">
        <v>2</v>
      </c>
      <c r="AC9" s="12">
        <v>1</v>
      </c>
      <c r="AD9" s="12">
        <v>1</v>
      </c>
      <c r="AE9" s="12"/>
      <c r="AF9" s="12"/>
      <c r="AG9" s="12"/>
      <c r="AH9" s="12">
        <v>2</v>
      </c>
      <c r="AI9" s="12">
        <v>1</v>
      </c>
      <c r="AJ9" s="12">
        <v>2</v>
      </c>
      <c r="AK9" s="12"/>
      <c r="AL9" s="12">
        <v>1</v>
      </c>
      <c r="AM9" s="12"/>
      <c r="AN9" s="12">
        <v>1</v>
      </c>
      <c r="AO9" s="12">
        <v>1</v>
      </c>
      <c r="AP9" s="12">
        <v>1</v>
      </c>
      <c r="AQ9" s="12">
        <v>1</v>
      </c>
      <c r="AR9" s="12"/>
      <c r="AS9" s="12">
        <v>3</v>
      </c>
      <c r="AT9" s="12"/>
      <c r="AU9" s="12"/>
      <c r="AV9" s="12"/>
      <c r="AW9" s="12">
        <v>1</v>
      </c>
      <c r="AX9" s="12"/>
      <c r="AY9" s="12"/>
      <c r="AZ9" s="12"/>
      <c r="BA9" s="12">
        <v>2</v>
      </c>
      <c r="BB9" s="12">
        <v>2</v>
      </c>
      <c r="BC9" s="12">
        <v>1</v>
      </c>
      <c r="BD9" s="12">
        <v>1</v>
      </c>
      <c r="BE9" s="12"/>
      <c r="BF9" s="12">
        <v>2</v>
      </c>
      <c r="BG9" s="12">
        <v>36</v>
      </c>
    </row>
    <row r="10" spans="1:59" x14ac:dyDescent="0.3">
      <c r="A10" s="11" t="s">
        <v>740</v>
      </c>
      <c r="B10" s="12">
        <v>1</v>
      </c>
      <c r="C10" s="12">
        <v>7</v>
      </c>
      <c r="D10" s="12">
        <v>3</v>
      </c>
      <c r="E10" s="12">
        <v>10</v>
      </c>
      <c r="F10" s="12">
        <v>4</v>
      </c>
      <c r="G10" s="12">
        <v>4</v>
      </c>
      <c r="H10" s="12">
        <v>2</v>
      </c>
      <c r="I10" s="12">
        <v>3</v>
      </c>
      <c r="J10" s="12">
        <v>1</v>
      </c>
      <c r="K10" s="12">
        <v>3</v>
      </c>
      <c r="L10" s="12">
        <v>2</v>
      </c>
      <c r="M10" s="12">
        <v>1</v>
      </c>
      <c r="N10" s="12">
        <v>8</v>
      </c>
      <c r="O10" s="12">
        <v>3</v>
      </c>
      <c r="P10" s="12">
        <v>5</v>
      </c>
      <c r="Q10" s="12">
        <v>6</v>
      </c>
      <c r="R10" s="12">
        <v>2</v>
      </c>
      <c r="S10" s="12">
        <v>4</v>
      </c>
      <c r="T10" s="12">
        <v>1</v>
      </c>
      <c r="U10" s="12">
        <v>2</v>
      </c>
      <c r="V10" s="12">
        <v>2</v>
      </c>
      <c r="W10" s="12">
        <v>4</v>
      </c>
      <c r="X10" s="12">
        <v>6</v>
      </c>
      <c r="Y10" s="12">
        <v>2</v>
      </c>
      <c r="Z10" s="12">
        <v>4</v>
      </c>
      <c r="AA10" s="12">
        <v>5</v>
      </c>
      <c r="AB10" s="12">
        <v>3</v>
      </c>
      <c r="AC10" s="12">
        <v>4</v>
      </c>
      <c r="AD10" s="12">
        <v>1</v>
      </c>
      <c r="AE10" s="12">
        <v>3</v>
      </c>
      <c r="AF10" s="12">
        <v>3</v>
      </c>
      <c r="AG10" s="12">
        <v>2</v>
      </c>
      <c r="AH10" s="12">
        <v>3</v>
      </c>
      <c r="AI10" s="12">
        <v>4</v>
      </c>
      <c r="AJ10" s="12">
        <v>8</v>
      </c>
      <c r="AK10" s="12">
        <v>1</v>
      </c>
      <c r="AL10" s="12">
        <v>3</v>
      </c>
      <c r="AM10" s="12">
        <v>3</v>
      </c>
      <c r="AN10" s="12">
        <v>3</v>
      </c>
      <c r="AO10" s="12">
        <v>5</v>
      </c>
      <c r="AP10" s="12">
        <v>4</v>
      </c>
      <c r="AQ10" s="12">
        <v>7</v>
      </c>
      <c r="AR10" s="12">
        <v>6</v>
      </c>
      <c r="AS10" s="12">
        <v>6</v>
      </c>
      <c r="AT10" s="12">
        <v>2</v>
      </c>
      <c r="AU10" s="12">
        <v>1</v>
      </c>
      <c r="AV10" s="12">
        <v>3</v>
      </c>
      <c r="AW10" s="12">
        <v>2</v>
      </c>
      <c r="AX10" s="12">
        <v>3</v>
      </c>
      <c r="AY10" s="12">
        <v>2</v>
      </c>
      <c r="AZ10" s="12">
        <v>2</v>
      </c>
      <c r="BA10" s="12">
        <v>2</v>
      </c>
      <c r="BB10" s="12">
        <v>7</v>
      </c>
      <c r="BC10" s="12">
        <v>6</v>
      </c>
      <c r="BD10" s="12">
        <v>1</v>
      </c>
      <c r="BE10" s="12">
        <v>2</v>
      </c>
      <c r="BF10" s="12">
        <v>2</v>
      </c>
      <c r="BG10" s="12">
        <v>199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D831-1EAB-4599-B6AC-02428F80A876}">
  <dimension ref="A1:Q444"/>
  <sheetViews>
    <sheetView topLeftCell="F1" zoomScale="125" zoomScaleNormal="145" workbookViewId="0">
      <selection activeCell="N2" sqref="N2:N443"/>
    </sheetView>
  </sheetViews>
  <sheetFormatPr defaultRowHeight="14.4" x14ac:dyDescent="0.3"/>
  <cols>
    <col min="1" max="1" width="8.109375" bestFit="1" customWidth="1"/>
    <col min="2" max="2" width="26.6640625" bestFit="1" customWidth="1"/>
    <col min="3" max="3" width="35.44140625" bestFit="1" customWidth="1"/>
    <col min="4" max="4" width="18" bestFit="1" customWidth="1"/>
    <col min="5" max="5" width="25.6640625" bestFit="1" customWidth="1"/>
    <col min="6" max="6" width="15.88671875" bestFit="1" customWidth="1"/>
    <col min="7" max="7" width="10.33203125" bestFit="1" customWidth="1"/>
    <col min="8" max="8" width="18.5546875" style="2" bestFit="1" customWidth="1"/>
    <col min="9" max="9" width="12.21875" bestFit="1" customWidth="1"/>
    <col min="11" max="11" width="14.77734375" bestFit="1" customWidth="1"/>
    <col min="12" max="12" width="14.21875" bestFit="1" customWidth="1"/>
    <col min="13" max="13" width="17.77734375" bestFit="1" customWidth="1"/>
  </cols>
  <sheetData>
    <row r="1" spans="1:17" x14ac:dyDescent="0.3">
      <c r="A1" t="s">
        <v>0</v>
      </c>
      <c r="B1" t="s">
        <v>621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t="s">
        <v>726</v>
      </c>
      <c r="J1" t="s">
        <v>622</v>
      </c>
      <c r="K1" t="s">
        <v>623</v>
      </c>
      <c r="L1" t="s">
        <v>725</v>
      </c>
      <c r="M1" t="s">
        <v>727</v>
      </c>
      <c r="N1" t="s">
        <v>752</v>
      </c>
    </row>
    <row r="2" spans="1:17" x14ac:dyDescent="0.3">
      <c r="A2" t="s">
        <v>7</v>
      </c>
      <c r="B2" t="s">
        <v>624</v>
      </c>
      <c r="C2" s="17" t="s">
        <v>8</v>
      </c>
      <c r="D2" t="s">
        <v>9</v>
      </c>
      <c r="E2" t="s">
        <v>10</v>
      </c>
      <c r="F2" t="s">
        <v>11</v>
      </c>
      <c r="G2" s="1">
        <v>45261</v>
      </c>
      <c r="I2" t="str">
        <f>IF(Sheet1[[#This Row],[Purchase Amount]]&gt;0,"Placed","Not Placed")</f>
        <v>Not Placed</v>
      </c>
      <c r="J2" t="s">
        <v>625</v>
      </c>
      <c r="K2" t="s">
        <v>626</v>
      </c>
      <c r="L2" t="str">
        <f>"Q"&amp;ROUNDUP(MONTH(Sheet1[[#This Row],[Date]])/3,0)&amp;"-"&amp;YEAR(Sheet1[[#This Row],[Date]])</f>
        <v>Q4-2023</v>
      </c>
      <c r="M2" s="6">
        <f>Sheet1[[#This Row],[Purchase Amount]]*0.115</f>
        <v>0</v>
      </c>
      <c r="N2" s="12" t="s">
        <v>756</v>
      </c>
    </row>
    <row r="3" spans="1:17" x14ac:dyDescent="0.3">
      <c r="A3" t="s">
        <v>12</v>
      </c>
      <c r="B3" t="s">
        <v>627</v>
      </c>
      <c r="C3" t="s">
        <v>13</v>
      </c>
      <c r="D3" t="s">
        <v>14</v>
      </c>
      <c r="E3" t="s">
        <v>15</v>
      </c>
      <c r="F3" t="s">
        <v>16</v>
      </c>
      <c r="G3" s="1">
        <v>45261</v>
      </c>
      <c r="I3" t="str">
        <f>IF(Sheet1[[#This Row],[Purchase Amount]]&gt;0,"Placed","Not Placed")</f>
        <v>Not Placed</v>
      </c>
      <c r="J3" t="s">
        <v>625</v>
      </c>
      <c r="K3" t="s">
        <v>626</v>
      </c>
      <c r="L3" t="str">
        <f>"Q"&amp;ROUNDUP(MONTH(Sheet1[[#This Row],[Date]])/3,0)&amp;"-"&amp;YEAR(Sheet1[[#This Row],[Date]])</f>
        <v>Q4-2023</v>
      </c>
      <c r="M3" s="6">
        <f>Sheet1[[#This Row],[Purchase Amount]]*0.115</f>
        <v>0</v>
      </c>
      <c r="N3" s="12" t="s">
        <v>756</v>
      </c>
      <c r="Q3" s="7"/>
    </row>
    <row r="4" spans="1:17" x14ac:dyDescent="0.3">
      <c r="A4" t="s">
        <v>17</v>
      </c>
      <c r="B4" t="s">
        <v>628</v>
      </c>
      <c r="C4" s="17" t="s">
        <v>18</v>
      </c>
      <c r="D4" t="s">
        <v>19</v>
      </c>
      <c r="E4" t="s">
        <v>20</v>
      </c>
      <c r="F4" t="s">
        <v>11</v>
      </c>
      <c r="G4" s="1">
        <v>45261</v>
      </c>
      <c r="H4" s="2">
        <v>930</v>
      </c>
      <c r="I4" t="str">
        <f>IF(Sheet1[[#This Row],[Purchase Amount]]&gt;0,"Placed","Not Placed")</f>
        <v>Placed</v>
      </c>
      <c r="J4" t="s">
        <v>625</v>
      </c>
      <c r="K4" t="s">
        <v>626</v>
      </c>
      <c r="L4" t="str">
        <f>"Q"&amp;ROUNDUP(MONTH(Sheet1[[#This Row],[Date]])/3,0)&amp;"-"&amp;YEAR(Sheet1[[#This Row],[Date]])</f>
        <v>Q4-2023</v>
      </c>
      <c r="M4" s="6">
        <f>Sheet1[[#This Row],[Purchase Amount]]*0.115</f>
        <v>106.95</v>
      </c>
      <c r="N4" s="12" t="s">
        <v>756</v>
      </c>
    </row>
    <row r="5" spans="1:17" x14ac:dyDescent="0.3">
      <c r="A5" t="s">
        <v>21</v>
      </c>
      <c r="B5" t="s">
        <v>629</v>
      </c>
      <c r="C5" t="s">
        <v>22</v>
      </c>
      <c r="D5" t="s">
        <v>23</v>
      </c>
      <c r="E5" t="s">
        <v>24</v>
      </c>
      <c r="F5" t="s">
        <v>25</v>
      </c>
      <c r="G5" s="1">
        <v>45262</v>
      </c>
      <c r="I5" t="str">
        <f>IF(Sheet1[[#This Row],[Purchase Amount]]&gt;0,"Placed","Not Placed")</f>
        <v>Not Placed</v>
      </c>
      <c r="J5" t="s">
        <v>630</v>
      </c>
      <c r="K5" t="s">
        <v>626</v>
      </c>
      <c r="L5" t="str">
        <f>"Q"&amp;ROUNDUP(MONTH(Sheet1[[#This Row],[Date]])/3,0)&amp;"-"&amp;YEAR(Sheet1[[#This Row],[Date]])</f>
        <v>Q4-2023</v>
      </c>
      <c r="M5" s="6">
        <f>Sheet1[[#This Row],[Purchase Amount]]*0.115</f>
        <v>0</v>
      </c>
      <c r="N5" s="21" t="s">
        <v>755</v>
      </c>
    </row>
    <row r="6" spans="1:17" x14ac:dyDescent="0.3">
      <c r="A6" t="s">
        <v>26</v>
      </c>
      <c r="B6" t="s">
        <v>631</v>
      </c>
      <c r="C6" t="s">
        <v>27</v>
      </c>
      <c r="D6" t="s">
        <v>23</v>
      </c>
      <c r="E6" t="s">
        <v>28</v>
      </c>
      <c r="F6" t="s">
        <v>25</v>
      </c>
      <c r="G6" s="1">
        <v>45262</v>
      </c>
      <c r="I6" t="str">
        <f>IF(Sheet1[[#This Row],[Purchase Amount]]&gt;0,"Placed","Not Placed")</f>
        <v>Not Placed</v>
      </c>
      <c r="J6" t="s">
        <v>630</v>
      </c>
      <c r="K6" t="s">
        <v>626</v>
      </c>
      <c r="L6" t="str">
        <f>"Q"&amp;ROUNDUP(MONTH(Sheet1[[#This Row],[Date]])/3,0)&amp;"-"&amp;YEAR(Sheet1[[#This Row],[Date]])</f>
        <v>Q4-2023</v>
      </c>
      <c r="M6" s="6">
        <f>Sheet1[[#This Row],[Purchase Amount]]*0.115</f>
        <v>0</v>
      </c>
      <c r="N6" s="21" t="s">
        <v>755</v>
      </c>
    </row>
    <row r="7" spans="1:17" x14ac:dyDescent="0.3">
      <c r="A7" t="s">
        <v>29</v>
      </c>
      <c r="B7" t="s">
        <v>632</v>
      </c>
      <c r="C7" t="s">
        <v>30</v>
      </c>
      <c r="D7" t="s">
        <v>19</v>
      </c>
      <c r="E7" t="s">
        <v>31</v>
      </c>
      <c r="F7" t="s">
        <v>11</v>
      </c>
      <c r="G7" s="1">
        <v>45262</v>
      </c>
      <c r="H7" s="2">
        <v>985</v>
      </c>
      <c r="I7" t="str">
        <f>IF(Sheet1[[#This Row],[Purchase Amount]]&gt;0,"Placed","Not Placed")</f>
        <v>Placed</v>
      </c>
      <c r="J7" t="s">
        <v>630</v>
      </c>
      <c r="K7" t="s">
        <v>626</v>
      </c>
      <c r="L7" t="str">
        <f>"Q"&amp;ROUNDUP(MONTH(Sheet1[[#This Row],[Date]])/3,0)&amp;"-"&amp;YEAR(Sheet1[[#This Row],[Date]])</f>
        <v>Q4-2023</v>
      </c>
      <c r="M7" s="6">
        <f>Sheet1[[#This Row],[Purchase Amount]]*0.115</f>
        <v>113.27500000000001</v>
      </c>
      <c r="N7" s="21" t="s">
        <v>755</v>
      </c>
      <c r="O7" s="12"/>
    </row>
    <row r="8" spans="1:17" x14ac:dyDescent="0.3">
      <c r="A8" t="s">
        <v>32</v>
      </c>
      <c r="B8" t="s">
        <v>633</v>
      </c>
      <c r="C8" t="s">
        <v>33</v>
      </c>
      <c r="D8" t="s">
        <v>34</v>
      </c>
      <c r="E8" t="s">
        <v>35</v>
      </c>
      <c r="F8" t="s">
        <v>11</v>
      </c>
      <c r="G8" s="1">
        <v>45262</v>
      </c>
      <c r="H8" s="2">
        <v>835</v>
      </c>
      <c r="I8" t="str">
        <f>IF(Sheet1[[#This Row],[Purchase Amount]]&gt;0,"Placed","Not Placed")</f>
        <v>Placed</v>
      </c>
      <c r="J8" t="s">
        <v>630</v>
      </c>
      <c r="K8" t="s">
        <v>626</v>
      </c>
      <c r="L8" t="str">
        <f>"Q"&amp;ROUNDUP(MONTH(Sheet1[[#This Row],[Date]])/3,0)&amp;"-"&amp;YEAR(Sheet1[[#This Row],[Date]])</f>
        <v>Q4-2023</v>
      </c>
      <c r="M8" s="6">
        <f>Sheet1[[#This Row],[Purchase Amount]]*0.115</f>
        <v>96.025000000000006</v>
      </c>
      <c r="N8" s="21" t="s">
        <v>755</v>
      </c>
      <c r="O8" s="12"/>
    </row>
    <row r="9" spans="1:17" x14ac:dyDescent="0.3">
      <c r="A9" t="s">
        <v>36</v>
      </c>
      <c r="B9" t="s">
        <v>634</v>
      </c>
      <c r="C9" t="s">
        <v>37</v>
      </c>
      <c r="D9" t="s">
        <v>19</v>
      </c>
      <c r="E9" t="s">
        <v>38</v>
      </c>
      <c r="F9" t="s">
        <v>11</v>
      </c>
      <c r="G9" s="1">
        <v>45262</v>
      </c>
      <c r="H9" s="2">
        <v>535</v>
      </c>
      <c r="I9" t="str">
        <f>IF(Sheet1[[#This Row],[Purchase Amount]]&gt;0,"Placed","Not Placed")</f>
        <v>Placed</v>
      </c>
      <c r="J9" t="s">
        <v>630</v>
      </c>
      <c r="K9" t="s">
        <v>626</v>
      </c>
      <c r="L9" t="str">
        <f>"Q"&amp;ROUNDUP(MONTH(Sheet1[[#This Row],[Date]])/3,0)&amp;"-"&amp;YEAR(Sheet1[[#This Row],[Date]])</f>
        <v>Q4-2023</v>
      </c>
      <c r="M9" s="6">
        <f>Sheet1[[#This Row],[Purchase Amount]]*0.115</f>
        <v>61.525000000000006</v>
      </c>
      <c r="N9" s="21" t="s">
        <v>755</v>
      </c>
      <c r="O9" s="12"/>
    </row>
    <row r="10" spans="1:17" x14ac:dyDescent="0.3">
      <c r="A10" t="s">
        <v>39</v>
      </c>
      <c r="B10" t="s">
        <v>635</v>
      </c>
      <c r="C10" t="s">
        <v>40</v>
      </c>
      <c r="D10" t="s">
        <v>19</v>
      </c>
      <c r="E10" t="s">
        <v>41</v>
      </c>
      <c r="F10" t="s">
        <v>25</v>
      </c>
      <c r="G10" s="1">
        <v>45262</v>
      </c>
      <c r="H10" s="2">
        <v>455</v>
      </c>
      <c r="I10" t="str">
        <f>IF(Sheet1[[#This Row],[Purchase Amount]]&gt;0,"Placed","Not Placed")</f>
        <v>Placed</v>
      </c>
      <c r="J10" t="s">
        <v>630</v>
      </c>
      <c r="K10" t="s">
        <v>626</v>
      </c>
      <c r="L10" t="str">
        <f>"Q"&amp;ROUNDUP(MONTH(Sheet1[[#This Row],[Date]])/3,0)&amp;"-"&amp;YEAR(Sheet1[[#This Row],[Date]])</f>
        <v>Q4-2023</v>
      </c>
      <c r="M10" s="6">
        <f>Sheet1[[#This Row],[Purchase Amount]]*0.115</f>
        <v>52.325000000000003</v>
      </c>
      <c r="N10" s="21" t="s">
        <v>755</v>
      </c>
      <c r="O10" s="12"/>
    </row>
    <row r="11" spans="1:17" x14ac:dyDescent="0.3">
      <c r="A11" t="s">
        <v>42</v>
      </c>
      <c r="B11" t="s">
        <v>636</v>
      </c>
      <c r="C11" t="s">
        <v>43</v>
      </c>
      <c r="D11" t="s">
        <v>19</v>
      </c>
      <c r="E11" t="s">
        <v>44</v>
      </c>
      <c r="F11" t="s">
        <v>11</v>
      </c>
      <c r="G11" s="1">
        <v>45262</v>
      </c>
      <c r="H11" s="2">
        <v>500</v>
      </c>
      <c r="I11" t="str">
        <f>IF(Sheet1[[#This Row],[Purchase Amount]]&gt;0,"Placed","Not Placed")</f>
        <v>Placed</v>
      </c>
      <c r="J11" t="s">
        <v>630</v>
      </c>
      <c r="K11" t="s">
        <v>626</v>
      </c>
      <c r="L11" t="str">
        <f>"Q"&amp;ROUNDUP(MONTH(Sheet1[[#This Row],[Date]])/3,0)&amp;"-"&amp;YEAR(Sheet1[[#This Row],[Date]])</f>
        <v>Q4-2023</v>
      </c>
      <c r="M11" s="6">
        <f>Sheet1[[#This Row],[Purchase Amount]]*0.115</f>
        <v>57.5</v>
      </c>
      <c r="N11" s="21" t="s">
        <v>755</v>
      </c>
      <c r="O11" s="12"/>
    </row>
    <row r="12" spans="1:17" x14ac:dyDescent="0.3">
      <c r="A12" t="s">
        <v>45</v>
      </c>
      <c r="B12" t="s">
        <v>637</v>
      </c>
      <c r="C12" t="s">
        <v>46</v>
      </c>
      <c r="D12" t="s">
        <v>47</v>
      </c>
      <c r="E12" t="s">
        <v>48</v>
      </c>
      <c r="F12" t="s">
        <v>11</v>
      </c>
      <c r="G12" s="1">
        <v>45262</v>
      </c>
      <c r="H12" s="2">
        <v>390</v>
      </c>
      <c r="I12" t="str">
        <f>IF(Sheet1[[#This Row],[Purchase Amount]]&gt;0,"Placed","Not Placed")</f>
        <v>Placed</v>
      </c>
      <c r="J12" t="s">
        <v>630</v>
      </c>
      <c r="K12" t="s">
        <v>626</v>
      </c>
      <c r="L12" t="str">
        <f>"Q"&amp;ROUNDUP(MONTH(Sheet1[[#This Row],[Date]])/3,0)&amp;"-"&amp;YEAR(Sheet1[[#This Row],[Date]])</f>
        <v>Q4-2023</v>
      </c>
      <c r="M12" s="6">
        <f>Sheet1[[#This Row],[Purchase Amount]]*0.115</f>
        <v>44.85</v>
      </c>
      <c r="N12" s="21" t="s">
        <v>755</v>
      </c>
      <c r="O12" s="12"/>
    </row>
    <row r="13" spans="1:17" x14ac:dyDescent="0.3">
      <c r="A13" t="s">
        <v>49</v>
      </c>
      <c r="B13" t="s">
        <v>638</v>
      </c>
      <c r="C13" t="s">
        <v>50</v>
      </c>
      <c r="D13" t="s">
        <v>9</v>
      </c>
      <c r="E13" t="s">
        <v>51</v>
      </c>
      <c r="F13" t="s">
        <v>11</v>
      </c>
      <c r="G13" s="1">
        <v>45262</v>
      </c>
      <c r="H13" s="2">
        <v>440</v>
      </c>
      <c r="I13" t="str">
        <f>IF(Sheet1[[#This Row],[Purchase Amount]]&gt;0,"Placed","Not Placed")</f>
        <v>Placed</v>
      </c>
      <c r="J13" t="s">
        <v>630</v>
      </c>
      <c r="K13" t="s">
        <v>626</v>
      </c>
      <c r="L13" t="str">
        <f>"Q"&amp;ROUNDUP(MONTH(Sheet1[[#This Row],[Date]])/3,0)&amp;"-"&amp;YEAR(Sheet1[[#This Row],[Date]])</f>
        <v>Q4-2023</v>
      </c>
      <c r="M13" s="6">
        <f>Sheet1[[#This Row],[Purchase Amount]]*0.115</f>
        <v>50.6</v>
      </c>
      <c r="N13" s="21" t="s">
        <v>755</v>
      </c>
      <c r="O13" s="12"/>
    </row>
    <row r="14" spans="1:17" x14ac:dyDescent="0.3">
      <c r="A14" t="s">
        <v>52</v>
      </c>
      <c r="B14" t="s">
        <v>639</v>
      </c>
      <c r="C14" t="s">
        <v>53</v>
      </c>
      <c r="D14" t="s">
        <v>14</v>
      </c>
      <c r="E14" t="s">
        <v>54</v>
      </c>
      <c r="F14" t="s">
        <v>25</v>
      </c>
      <c r="G14" s="1">
        <v>45263</v>
      </c>
      <c r="H14" s="2">
        <v>585</v>
      </c>
      <c r="I14" t="str">
        <f>IF(Sheet1[[#This Row],[Purchase Amount]]&gt;0,"Placed","Not Placed")</f>
        <v>Placed</v>
      </c>
      <c r="J14" t="s">
        <v>640</v>
      </c>
      <c r="K14" t="s">
        <v>626</v>
      </c>
      <c r="L14" t="str">
        <f>"Q"&amp;ROUNDUP(MONTH(Sheet1[[#This Row],[Date]])/3,0)&amp;"-"&amp;YEAR(Sheet1[[#This Row],[Date]])</f>
        <v>Q4-2023</v>
      </c>
      <c r="M14" s="6">
        <f>Sheet1[[#This Row],[Purchase Amount]]*0.115</f>
        <v>67.275000000000006</v>
      </c>
      <c r="N14" s="21" t="s">
        <v>755</v>
      </c>
      <c r="O14" s="12"/>
    </row>
    <row r="15" spans="1:17" x14ac:dyDescent="0.3">
      <c r="A15" t="s">
        <v>55</v>
      </c>
      <c r="B15" t="s">
        <v>641</v>
      </c>
      <c r="C15" t="s">
        <v>56</v>
      </c>
      <c r="D15" t="s">
        <v>34</v>
      </c>
      <c r="E15" t="s">
        <v>38</v>
      </c>
      <c r="F15" t="s">
        <v>11</v>
      </c>
      <c r="G15" s="1">
        <v>45263</v>
      </c>
      <c r="H15" s="2">
        <v>895</v>
      </c>
      <c r="I15" t="str">
        <f>IF(Sheet1[[#This Row],[Purchase Amount]]&gt;0,"Placed","Not Placed")</f>
        <v>Placed</v>
      </c>
      <c r="J15" t="s">
        <v>640</v>
      </c>
      <c r="K15" t="s">
        <v>626</v>
      </c>
      <c r="L15" t="str">
        <f>"Q"&amp;ROUNDUP(MONTH(Sheet1[[#This Row],[Date]])/3,0)&amp;"-"&amp;YEAR(Sheet1[[#This Row],[Date]])</f>
        <v>Q4-2023</v>
      </c>
      <c r="M15" s="6">
        <f>Sheet1[[#This Row],[Purchase Amount]]*0.115</f>
        <v>102.92500000000001</v>
      </c>
      <c r="N15" s="21" t="s">
        <v>755</v>
      </c>
      <c r="O15" s="12"/>
    </row>
    <row r="16" spans="1:17" x14ac:dyDescent="0.3">
      <c r="A16" t="s">
        <v>57</v>
      </c>
      <c r="B16" t="s">
        <v>642</v>
      </c>
      <c r="C16" t="s">
        <v>58</v>
      </c>
      <c r="D16" t="s">
        <v>59</v>
      </c>
      <c r="E16" t="s">
        <v>60</v>
      </c>
      <c r="F16" t="s">
        <v>61</v>
      </c>
      <c r="G16" s="1">
        <v>45263</v>
      </c>
      <c r="H16" s="2">
        <v>980</v>
      </c>
      <c r="I16" t="str">
        <f>IF(Sheet1[[#This Row],[Purchase Amount]]&gt;0,"Placed","Not Placed")</f>
        <v>Placed</v>
      </c>
      <c r="J16" t="s">
        <v>640</v>
      </c>
      <c r="K16" t="s">
        <v>626</v>
      </c>
      <c r="L16" t="str">
        <f>"Q"&amp;ROUNDUP(MONTH(Sheet1[[#This Row],[Date]])/3,0)&amp;"-"&amp;YEAR(Sheet1[[#This Row],[Date]])</f>
        <v>Q4-2023</v>
      </c>
      <c r="M16" s="6">
        <f>Sheet1[[#This Row],[Purchase Amount]]*0.115</f>
        <v>112.7</v>
      </c>
      <c r="N16" s="21" t="s">
        <v>755</v>
      </c>
    </row>
    <row r="17" spans="1:14" x14ac:dyDescent="0.3">
      <c r="A17" t="s">
        <v>62</v>
      </c>
      <c r="B17" t="s">
        <v>643</v>
      </c>
      <c r="C17" t="s">
        <v>63</v>
      </c>
      <c r="D17" t="s">
        <v>64</v>
      </c>
      <c r="E17" t="s">
        <v>65</v>
      </c>
      <c r="F17" t="s">
        <v>11</v>
      </c>
      <c r="G17" s="1">
        <v>45264</v>
      </c>
      <c r="I17" t="str">
        <f>IF(Sheet1[[#This Row],[Purchase Amount]]&gt;0,"Placed","Not Placed")</f>
        <v>Not Placed</v>
      </c>
      <c r="J17" t="s">
        <v>644</v>
      </c>
      <c r="K17" t="s">
        <v>626</v>
      </c>
      <c r="L17" t="str">
        <f>"Q"&amp;ROUNDUP(MONTH(Sheet1[[#This Row],[Date]])/3,0)&amp;"-"&amp;YEAR(Sheet1[[#This Row],[Date]])</f>
        <v>Q4-2023</v>
      </c>
      <c r="M17" s="6">
        <f>Sheet1[[#This Row],[Purchase Amount]]*0.115</f>
        <v>0</v>
      </c>
      <c r="N17" s="21" t="s">
        <v>755</v>
      </c>
    </row>
    <row r="18" spans="1:14" x14ac:dyDescent="0.3">
      <c r="A18" t="s">
        <v>66</v>
      </c>
      <c r="B18" t="s">
        <v>636</v>
      </c>
      <c r="C18" t="s">
        <v>43</v>
      </c>
      <c r="D18" t="s">
        <v>19</v>
      </c>
      <c r="E18" t="s">
        <v>60</v>
      </c>
      <c r="F18" t="s">
        <v>11</v>
      </c>
      <c r="G18" s="1">
        <v>45264</v>
      </c>
      <c r="H18" s="2">
        <v>765</v>
      </c>
      <c r="I18" t="str">
        <f>IF(Sheet1[[#This Row],[Purchase Amount]]&gt;0,"Placed","Not Placed")</f>
        <v>Placed</v>
      </c>
      <c r="J18" t="s">
        <v>644</v>
      </c>
      <c r="K18" t="s">
        <v>626</v>
      </c>
      <c r="L18" t="str">
        <f>"Q"&amp;ROUNDUP(MONTH(Sheet1[[#This Row],[Date]])/3,0)&amp;"-"&amp;YEAR(Sheet1[[#This Row],[Date]])</f>
        <v>Q4-2023</v>
      </c>
      <c r="M18" s="6">
        <f>Sheet1[[#This Row],[Purchase Amount]]*0.115</f>
        <v>87.975000000000009</v>
      </c>
      <c r="N18" s="21" t="s">
        <v>755</v>
      </c>
    </row>
    <row r="19" spans="1:14" x14ac:dyDescent="0.3">
      <c r="A19" t="s">
        <v>67</v>
      </c>
      <c r="B19" t="s">
        <v>645</v>
      </c>
      <c r="C19" t="s">
        <v>68</v>
      </c>
      <c r="D19" t="s">
        <v>47</v>
      </c>
      <c r="E19" t="s">
        <v>69</v>
      </c>
      <c r="F19" t="s">
        <v>61</v>
      </c>
      <c r="G19" s="1">
        <v>45264</v>
      </c>
      <c r="H19" s="2">
        <v>1190</v>
      </c>
      <c r="I19" t="str">
        <f>IF(Sheet1[[#This Row],[Purchase Amount]]&gt;0,"Placed","Not Placed")</f>
        <v>Placed</v>
      </c>
      <c r="J19" t="s">
        <v>644</v>
      </c>
      <c r="K19" t="s">
        <v>626</v>
      </c>
      <c r="L19" t="str">
        <f>"Q"&amp;ROUNDUP(MONTH(Sheet1[[#This Row],[Date]])/3,0)&amp;"-"&amp;YEAR(Sheet1[[#This Row],[Date]])</f>
        <v>Q4-2023</v>
      </c>
      <c r="M19" s="6">
        <f>Sheet1[[#This Row],[Purchase Amount]]*0.115</f>
        <v>136.85</v>
      </c>
      <c r="N19" s="21" t="s">
        <v>755</v>
      </c>
    </row>
    <row r="20" spans="1:14" x14ac:dyDescent="0.3">
      <c r="A20" t="s">
        <v>70</v>
      </c>
      <c r="B20" t="s">
        <v>646</v>
      </c>
      <c r="C20" t="s">
        <v>71</v>
      </c>
      <c r="D20" t="s">
        <v>72</v>
      </c>
      <c r="E20" t="s">
        <v>73</v>
      </c>
      <c r="F20" t="s">
        <v>16</v>
      </c>
      <c r="G20" s="1">
        <v>45264</v>
      </c>
      <c r="H20" s="2">
        <v>845</v>
      </c>
      <c r="I20" t="str">
        <f>IF(Sheet1[[#This Row],[Purchase Amount]]&gt;0,"Placed","Not Placed")</f>
        <v>Placed</v>
      </c>
      <c r="J20" t="s">
        <v>644</v>
      </c>
      <c r="K20" t="s">
        <v>626</v>
      </c>
      <c r="L20" t="str">
        <f>"Q"&amp;ROUNDUP(MONTH(Sheet1[[#This Row],[Date]])/3,0)&amp;"-"&amp;YEAR(Sheet1[[#This Row],[Date]])</f>
        <v>Q4-2023</v>
      </c>
      <c r="M20" s="6">
        <f>Sheet1[[#This Row],[Purchase Amount]]*0.115</f>
        <v>97.174999999999997</v>
      </c>
      <c r="N20" s="21" t="s">
        <v>755</v>
      </c>
    </row>
    <row r="21" spans="1:14" x14ac:dyDescent="0.3">
      <c r="A21" t="s">
        <v>74</v>
      </c>
      <c r="B21" t="s">
        <v>647</v>
      </c>
      <c r="C21" t="s">
        <v>75</v>
      </c>
      <c r="D21" t="s">
        <v>14</v>
      </c>
      <c r="E21" t="s">
        <v>73</v>
      </c>
      <c r="F21" t="s">
        <v>16</v>
      </c>
      <c r="G21" s="1">
        <v>45264</v>
      </c>
      <c r="H21" s="2">
        <v>275</v>
      </c>
      <c r="I21" t="str">
        <f>IF(Sheet1[[#This Row],[Purchase Amount]]&gt;0,"Placed","Not Placed")</f>
        <v>Placed</v>
      </c>
      <c r="J21" t="s">
        <v>644</v>
      </c>
      <c r="K21" t="s">
        <v>626</v>
      </c>
      <c r="L21" t="str">
        <f>"Q"&amp;ROUNDUP(MONTH(Sheet1[[#This Row],[Date]])/3,0)&amp;"-"&amp;YEAR(Sheet1[[#This Row],[Date]])</f>
        <v>Q4-2023</v>
      </c>
      <c r="M21" s="6">
        <f>Sheet1[[#This Row],[Purchase Amount]]*0.115</f>
        <v>31.625</v>
      </c>
      <c r="N21" s="21" t="s">
        <v>755</v>
      </c>
    </row>
    <row r="22" spans="1:14" x14ac:dyDescent="0.3">
      <c r="A22" t="s">
        <v>76</v>
      </c>
      <c r="B22" t="s">
        <v>648</v>
      </c>
      <c r="C22" t="s">
        <v>77</v>
      </c>
      <c r="D22" t="s">
        <v>23</v>
      </c>
      <c r="E22" t="s">
        <v>78</v>
      </c>
      <c r="F22" t="s">
        <v>61</v>
      </c>
      <c r="G22" s="1">
        <v>45264</v>
      </c>
      <c r="H22" s="2">
        <v>80</v>
      </c>
      <c r="I22" t="str">
        <f>IF(Sheet1[[#This Row],[Purchase Amount]]&gt;0,"Placed","Not Placed")</f>
        <v>Placed</v>
      </c>
      <c r="J22" t="s">
        <v>644</v>
      </c>
      <c r="K22" t="s">
        <v>626</v>
      </c>
      <c r="L22" t="str">
        <f>"Q"&amp;ROUNDUP(MONTH(Sheet1[[#This Row],[Date]])/3,0)&amp;"-"&amp;YEAR(Sheet1[[#This Row],[Date]])</f>
        <v>Q4-2023</v>
      </c>
      <c r="M22" s="6">
        <f>Sheet1[[#This Row],[Purchase Amount]]*0.115</f>
        <v>9.2000000000000011</v>
      </c>
      <c r="N22" s="21" t="s">
        <v>755</v>
      </c>
    </row>
    <row r="23" spans="1:14" x14ac:dyDescent="0.3">
      <c r="A23" t="s">
        <v>79</v>
      </c>
      <c r="B23" t="s">
        <v>649</v>
      </c>
      <c r="C23" t="s">
        <v>80</v>
      </c>
      <c r="D23" t="s">
        <v>47</v>
      </c>
      <c r="E23" t="s">
        <v>81</v>
      </c>
      <c r="F23" t="s">
        <v>11</v>
      </c>
      <c r="G23" s="1">
        <v>45264</v>
      </c>
      <c r="H23" s="2">
        <v>35</v>
      </c>
      <c r="I23" t="str">
        <f>IF(Sheet1[[#This Row],[Purchase Amount]]&gt;0,"Placed","Not Placed")</f>
        <v>Placed</v>
      </c>
      <c r="J23" t="s">
        <v>644</v>
      </c>
      <c r="K23" t="s">
        <v>626</v>
      </c>
      <c r="L23" t="str">
        <f>"Q"&amp;ROUNDUP(MONTH(Sheet1[[#This Row],[Date]])/3,0)&amp;"-"&amp;YEAR(Sheet1[[#This Row],[Date]])</f>
        <v>Q4-2023</v>
      </c>
      <c r="M23" s="6">
        <f>Sheet1[[#This Row],[Purchase Amount]]*0.115</f>
        <v>4.0250000000000004</v>
      </c>
      <c r="N23" s="21" t="s">
        <v>755</v>
      </c>
    </row>
    <row r="24" spans="1:14" x14ac:dyDescent="0.3">
      <c r="A24" t="s">
        <v>82</v>
      </c>
      <c r="B24" t="s">
        <v>650</v>
      </c>
      <c r="C24" t="s">
        <v>83</v>
      </c>
      <c r="D24" t="s">
        <v>34</v>
      </c>
      <c r="E24" t="s">
        <v>69</v>
      </c>
      <c r="F24" t="s">
        <v>25</v>
      </c>
      <c r="G24" s="1">
        <v>45264</v>
      </c>
      <c r="H24" s="2">
        <v>820</v>
      </c>
      <c r="I24" t="str">
        <f>IF(Sheet1[[#This Row],[Purchase Amount]]&gt;0,"Placed","Not Placed")</f>
        <v>Placed</v>
      </c>
      <c r="J24" t="s">
        <v>644</v>
      </c>
      <c r="K24" t="s">
        <v>626</v>
      </c>
      <c r="L24" t="str">
        <f>"Q"&amp;ROUNDUP(MONTH(Sheet1[[#This Row],[Date]])/3,0)&amp;"-"&amp;YEAR(Sheet1[[#This Row],[Date]])</f>
        <v>Q4-2023</v>
      </c>
      <c r="M24" s="6">
        <f>Sheet1[[#This Row],[Purchase Amount]]*0.115</f>
        <v>94.3</v>
      </c>
      <c r="N24" s="21" t="s">
        <v>755</v>
      </c>
    </row>
    <row r="25" spans="1:14" x14ac:dyDescent="0.3">
      <c r="A25" t="s">
        <v>84</v>
      </c>
      <c r="B25" t="s">
        <v>633</v>
      </c>
      <c r="C25" t="s">
        <v>33</v>
      </c>
      <c r="D25" t="s">
        <v>34</v>
      </c>
      <c r="E25" t="s">
        <v>85</v>
      </c>
      <c r="F25" t="s">
        <v>25</v>
      </c>
      <c r="G25" s="1">
        <v>45265</v>
      </c>
      <c r="I25" t="str">
        <f>IF(Sheet1[[#This Row],[Purchase Amount]]&gt;0,"Placed","Not Placed")</f>
        <v>Not Placed</v>
      </c>
      <c r="J25" t="s">
        <v>651</v>
      </c>
      <c r="K25" t="s">
        <v>626</v>
      </c>
      <c r="L25" t="str">
        <f>"Q"&amp;ROUNDUP(MONTH(Sheet1[[#This Row],[Date]])/3,0)&amp;"-"&amp;YEAR(Sheet1[[#This Row],[Date]])</f>
        <v>Q4-2023</v>
      </c>
      <c r="M25" s="6">
        <f>Sheet1[[#This Row],[Purchase Amount]]*0.115</f>
        <v>0</v>
      </c>
      <c r="N25" s="21" t="s">
        <v>755</v>
      </c>
    </row>
    <row r="26" spans="1:14" x14ac:dyDescent="0.3">
      <c r="A26" t="s">
        <v>86</v>
      </c>
      <c r="B26" t="s">
        <v>637</v>
      </c>
      <c r="C26" t="s">
        <v>46</v>
      </c>
      <c r="D26" t="s">
        <v>47</v>
      </c>
      <c r="E26" t="s">
        <v>41</v>
      </c>
      <c r="F26" t="s">
        <v>11</v>
      </c>
      <c r="G26" s="1">
        <v>45265</v>
      </c>
      <c r="I26" t="str">
        <f>IF(Sheet1[[#This Row],[Purchase Amount]]&gt;0,"Placed","Not Placed")</f>
        <v>Not Placed</v>
      </c>
      <c r="J26" t="s">
        <v>651</v>
      </c>
      <c r="K26" t="s">
        <v>626</v>
      </c>
      <c r="L26" t="str">
        <f>"Q"&amp;ROUNDUP(MONTH(Sheet1[[#This Row],[Date]])/3,0)&amp;"-"&amp;YEAR(Sheet1[[#This Row],[Date]])</f>
        <v>Q4-2023</v>
      </c>
      <c r="M26" s="6">
        <f>Sheet1[[#This Row],[Purchase Amount]]*0.115</f>
        <v>0</v>
      </c>
      <c r="N26" s="21" t="s">
        <v>755</v>
      </c>
    </row>
    <row r="27" spans="1:14" x14ac:dyDescent="0.3">
      <c r="A27" t="s">
        <v>87</v>
      </c>
      <c r="B27" t="s">
        <v>652</v>
      </c>
      <c r="C27" t="s">
        <v>88</v>
      </c>
      <c r="D27" t="s">
        <v>9</v>
      </c>
      <c r="E27" t="s">
        <v>35</v>
      </c>
      <c r="F27" t="s">
        <v>11</v>
      </c>
      <c r="G27" s="1">
        <v>45265</v>
      </c>
      <c r="I27" t="str">
        <f>IF(Sheet1[[#This Row],[Purchase Amount]]&gt;0,"Placed","Not Placed")</f>
        <v>Not Placed</v>
      </c>
      <c r="J27" t="s">
        <v>651</v>
      </c>
      <c r="K27" t="s">
        <v>626</v>
      </c>
      <c r="L27" t="str">
        <f>"Q"&amp;ROUNDUP(MONTH(Sheet1[[#This Row],[Date]])/3,0)&amp;"-"&amp;YEAR(Sheet1[[#This Row],[Date]])</f>
        <v>Q4-2023</v>
      </c>
      <c r="M27" s="6">
        <f>Sheet1[[#This Row],[Purchase Amount]]*0.115</f>
        <v>0</v>
      </c>
      <c r="N27" s="21" t="s">
        <v>755</v>
      </c>
    </row>
    <row r="28" spans="1:14" x14ac:dyDescent="0.3">
      <c r="A28" t="s">
        <v>89</v>
      </c>
      <c r="B28" t="s">
        <v>638</v>
      </c>
      <c r="C28" t="s">
        <v>50</v>
      </c>
      <c r="D28" t="s">
        <v>9</v>
      </c>
      <c r="E28" t="s">
        <v>38</v>
      </c>
      <c r="F28" t="s">
        <v>25</v>
      </c>
      <c r="G28" s="1">
        <v>45265</v>
      </c>
      <c r="H28" s="2">
        <v>95</v>
      </c>
      <c r="I28" t="str">
        <f>IF(Sheet1[[#This Row],[Purchase Amount]]&gt;0,"Placed","Not Placed")</f>
        <v>Placed</v>
      </c>
      <c r="J28" t="s">
        <v>651</v>
      </c>
      <c r="K28" t="s">
        <v>626</v>
      </c>
      <c r="L28" t="str">
        <f>"Q"&amp;ROUNDUP(MONTH(Sheet1[[#This Row],[Date]])/3,0)&amp;"-"&amp;YEAR(Sheet1[[#This Row],[Date]])</f>
        <v>Q4-2023</v>
      </c>
      <c r="M28" s="6">
        <f>Sheet1[[#This Row],[Purchase Amount]]*0.115</f>
        <v>10.925000000000001</v>
      </c>
      <c r="N28" s="21" t="s">
        <v>755</v>
      </c>
    </row>
    <row r="29" spans="1:14" x14ac:dyDescent="0.3">
      <c r="A29" t="s">
        <v>90</v>
      </c>
      <c r="B29" t="s">
        <v>650</v>
      </c>
      <c r="C29" t="s">
        <v>83</v>
      </c>
      <c r="D29" t="s">
        <v>34</v>
      </c>
      <c r="E29" t="s">
        <v>91</v>
      </c>
      <c r="F29" t="s">
        <v>16</v>
      </c>
      <c r="G29" s="1">
        <v>45265</v>
      </c>
      <c r="H29" s="2">
        <v>290</v>
      </c>
      <c r="I29" t="str">
        <f>IF(Sheet1[[#This Row],[Purchase Amount]]&gt;0,"Placed","Not Placed")</f>
        <v>Placed</v>
      </c>
      <c r="J29" t="s">
        <v>651</v>
      </c>
      <c r="K29" t="s">
        <v>626</v>
      </c>
      <c r="L29" t="str">
        <f>"Q"&amp;ROUNDUP(MONTH(Sheet1[[#This Row],[Date]])/3,0)&amp;"-"&amp;YEAR(Sheet1[[#This Row],[Date]])</f>
        <v>Q4-2023</v>
      </c>
      <c r="M29" s="6">
        <f>Sheet1[[#This Row],[Purchase Amount]]*0.115</f>
        <v>33.35</v>
      </c>
      <c r="N29" s="21" t="s">
        <v>755</v>
      </c>
    </row>
    <row r="30" spans="1:14" x14ac:dyDescent="0.3">
      <c r="A30" t="s">
        <v>92</v>
      </c>
      <c r="B30" t="s">
        <v>653</v>
      </c>
      <c r="C30" t="s">
        <v>93</v>
      </c>
      <c r="D30" t="s">
        <v>94</v>
      </c>
      <c r="E30" t="s">
        <v>95</v>
      </c>
      <c r="F30" t="s">
        <v>25</v>
      </c>
      <c r="G30" s="1">
        <v>45266</v>
      </c>
      <c r="I30" t="str">
        <f>IF(Sheet1[[#This Row],[Purchase Amount]]&gt;0,"Placed","Not Placed")</f>
        <v>Not Placed</v>
      </c>
      <c r="J30" t="s">
        <v>654</v>
      </c>
      <c r="K30" t="s">
        <v>626</v>
      </c>
      <c r="L30" t="str">
        <f>"Q"&amp;ROUNDUP(MONTH(Sheet1[[#This Row],[Date]])/3,0)&amp;"-"&amp;YEAR(Sheet1[[#This Row],[Date]])</f>
        <v>Q4-2023</v>
      </c>
      <c r="M30" s="6">
        <f>Sheet1[[#This Row],[Purchase Amount]]*0.115</f>
        <v>0</v>
      </c>
      <c r="N30" s="21" t="s">
        <v>755</v>
      </c>
    </row>
    <row r="31" spans="1:14" x14ac:dyDescent="0.3">
      <c r="A31" t="s">
        <v>96</v>
      </c>
      <c r="B31" t="s">
        <v>655</v>
      </c>
      <c r="C31" t="s">
        <v>97</v>
      </c>
      <c r="D31" t="s">
        <v>9</v>
      </c>
      <c r="E31" t="s">
        <v>98</v>
      </c>
      <c r="F31" t="s">
        <v>11</v>
      </c>
      <c r="G31" s="1">
        <v>45266</v>
      </c>
      <c r="H31" s="2">
        <v>1290</v>
      </c>
      <c r="I31" t="str">
        <f>IF(Sheet1[[#This Row],[Purchase Amount]]&gt;0,"Placed","Not Placed")</f>
        <v>Placed</v>
      </c>
      <c r="J31" t="s">
        <v>654</v>
      </c>
      <c r="K31" t="s">
        <v>626</v>
      </c>
      <c r="L31" t="str">
        <f>"Q"&amp;ROUNDUP(MONTH(Sheet1[[#This Row],[Date]])/3,0)&amp;"-"&amp;YEAR(Sheet1[[#This Row],[Date]])</f>
        <v>Q4-2023</v>
      </c>
      <c r="M31" s="6">
        <f>Sheet1[[#This Row],[Purchase Amount]]*0.115</f>
        <v>148.35</v>
      </c>
      <c r="N31" s="21" t="s">
        <v>755</v>
      </c>
    </row>
    <row r="32" spans="1:14" x14ac:dyDescent="0.3">
      <c r="A32" t="s">
        <v>99</v>
      </c>
      <c r="B32" t="s">
        <v>656</v>
      </c>
      <c r="C32" t="s">
        <v>100</v>
      </c>
      <c r="D32" t="s">
        <v>72</v>
      </c>
      <c r="E32" t="s">
        <v>101</v>
      </c>
      <c r="F32" t="s">
        <v>11</v>
      </c>
      <c r="G32" s="1">
        <v>45266</v>
      </c>
      <c r="H32" s="2">
        <v>390</v>
      </c>
      <c r="I32" t="str">
        <f>IF(Sheet1[[#This Row],[Purchase Amount]]&gt;0,"Placed","Not Placed")</f>
        <v>Placed</v>
      </c>
      <c r="J32" t="s">
        <v>654</v>
      </c>
      <c r="K32" t="s">
        <v>626</v>
      </c>
      <c r="L32" t="str">
        <f>"Q"&amp;ROUNDUP(MONTH(Sheet1[[#This Row],[Date]])/3,0)&amp;"-"&amp;YEAR(Sheet1[[#This Row],[Date]])</f>
        <v>Q4-2023</v>
      </c>
      <c r="M32" s="6">
        <f>Sheet1[[#This Row],[Purchase Amount]]*0.115</f>
        <v>44.85</v>
      </c>
      <c r="N32" s="21" t="s">
        <v>755</v>
      </c>
    </row>
    <row r="33" spans="1:14" x14ac:dyDescent="0.3">
      <c r="A33" t="s">
        <v>102</v>
      </c>
      <c r="B33" t="s">
        <v>657</v>
      </c>
      <c r="C33" t="s">
        <v>103</v>
      </c>
      <c r="D33" t="s">
        <v>94</v>
      </c>
      <c r="E33" t="s">
        <v>104</v>
      </c>
      <c r="F33" t="s">
        <v>16</v>
      </c>
      <c r="G33" s="1">
        <v>45266</v>
      </c>
      <c r="H33" s="2">
        <v>385</v>
      </c>
      <c r="I33" t="str">
        <f>IF(Sheet1[[#This Row],[Purchase Amount]]&gt;0,"Placed","Not Placed")</f>
        <v>Placed</v>
      </c>
      <c r="J33" t="s">
        <v>654</v>
      </c>
      <c r="K33" t="s">
        <v>626</v>
      </c>
      <c r="L33" t="str">
        <f>"Q"&amp;ROUNDUP(MONTH(Sheet1[[#This Row],[Date]])/3,0)&amp;"-"&amp;YEAR(Sheet1[[#This Row],[Date]])</f>
        <v>Q4-2023</v>
      </c>
      <c r="M33" s="6">
        <f>Sheet1[[#This Row],[Purchase Amount]]*0.115</f>
        <v>44.274999999999999</v>
      </c>
      <c r="N33" s="21" t="s">
        <v>755</v>
      </c>
    </row>
    <row r="34" spans="1:14" x14ac:dyDescent="0.3">
      <c r="A34" t="s">
        <v>105</v>
      </c>
      <c r="B34" t="s">
        <v>646</v>
      </c>
      <c r="C34" t="s">
        <v>71</v>
      </c>
      <c r="D34" t="s">
        <v>72</v>
      </c>
      <c r="E34" t="s">
        <v>106</v>
      </c>
      <c r="F34" t="s">
        <v>11</v>
      </c>
      <c r="G34" s="1">
        <v>45266</v>
      </c>
      <c r="H34" s="2">
        <v>60</v>
      </c>
      <c r="I34" t="str">
        <f>IF(Sheet1[[#This Row],[Purchase Amount]]&gt;0,"Placed","Not Placed")</f>
        <v>Placed</v>
      </c>
      <c r="J34" t="s">
        <v>654</v>
      </c>
      <c r="K34" t="s">
        <v>626</v>
      </c>
      <c r="L34" t="str">
        <f>"Q"&amp;ROUNDUP(MONTH(Sheet1[[#This Row],[Date]])/3,0)&amp;"-"&amp;YEAR(Sheet1[[#This Row],[Date]])</f>
        <v>Q4-2023</v>
      </c>
      <c r="M34" s="6">
        <f>Sheet1[[#This Row],[Purchase Amount]]*0.115</f>
        <v>6.9</v>
      </c>
      <c r="N34" s="21" t="s">
        <v>755</v>
      </c>
    </row>
    <row r="35" spans="1:14" x14ac:dyDescent="0.3">
      <c r="A35" t="s">
        <v>107</v>
      </c>
      <c r="B35" t="s">
        <v>658</v>
      </c>
      <c r="C35" t="s">
        <v>108</v>
      </c>
      <c r="D35" t="s">
        <v>59</v>
      </c>
      <c r="E35" t="s">
        <v>109</v>
      </c>
      <c r="F35" t="s">
        <v>16</v>
      </c>
      <c r="G35" s="1">
        <v>45266</v>
      </c>
      <c r="H35" s="2">
        <v>1580</v>
      </c>
      <c r="I35" t="str">
        <f>IF(Sheet1[[#This Row],[Purchase Amount]]&gt;0,"Placed","Not Placed")</f>
        <v>Placed</v>
      </c>
      <c r="J35" t="s">
        <v>654</v>
      </c>
      <c r="K35" t="s">
        <v>626</v>
      </c>
      <c r="L35" t="str">
        <f>"Q"&amp;ROUNDUP(MONTH(Sheet1[[#This Row],[Date]])/3,0)&amp;"-"&amp;YEAR(Sheet1[[#This Row],[Date]])</f>
        <v>Q4-2023</v>
      </c>
      <c r="M35" s="6">
        <f>Sheet1[[#This Row],[Purchase Amount]]*0.115</f>
        <v>181.70000000000002</v>
      </c>
      <c r="N35" s="21" t="s">
        <v>755</v>
      </c>
    </row>
    <row r="36" spans="1:14" x14ac:dyDescent="0.3">
      <c r="A36" t="s">
        <v>110</v>
      </c>
      <c r="B36" t="s">
        <v>659</v>
      </c>
      <c r="C36" t="s">
        <v>111</v>
      </c>
      <c r="D36" t="s">
        <v>112</v>
      </c>
      <c r="E36" t="s">
        <v>113</v>
      </c>
      <c r="F36" t="s">
        <v>11</v>
      </c>
      <c r="G36" s="1">
        <v>45266</v>
      </c>
      <c r="H36" s="2">
        <v>695</v>
      </c>
      <c r="I36" t="str">
        <f>IF(Sheet1[[#This Row],[Purchase Amount]]&gt;0,"Placed","Not Placed")</f>
        <v>Placed</v>
      </c>
      <c r="J36" t="s">
        <v>654</v>
      </c>
      <c r="K36" t="s">
        <v>626</v>
      </c>
      <c r="L36" t="str">
        <f>"Q"&amp;ROUNDUP(MONTH(Sheet1[[#This Row],[Date]])/3,0)&amp;"-"&amp;YEAR(Sheet1[[#This Row],[Date]])</f>
        <v>Q4-2023</v>
      </c>
      <c r="M36" s="6">
        <f>Sheet1[[#This Row],[Purchase Amount]]*0.115</f>
        <v>79.924999999999997</v>
      </c>
      <c r="N36" s="21" t="s">
        <v>755</v>
      </c>
    </row>
    <row r="37" spans="1:14" x14ac:dyDescent="0.3">
      <c r="A37" t="s">
        <v>114</v>
      </c>
      <c r="B37" t="s">
        <v>656</v>
      </c>
      <c r="C37" t="s">
        <v>100</v>
      </c>
      <c r="D37" t="s">
        <v>72</v>
      </c>
      <c r="E37" t="s">
        <v>115</v>
      </c>
      <c r="F37" t="s">
        <v>11</v>
      </c>
      <c r="G37" s="1">
        <v>45266</v>
      </c>
      <c r="H37" s="2">
        <v>940</v>
      </c>
      <c r="I37" t="str">
        <f>IF(Sheet1[[#This Row],[Purchase Amount]]&gt;0,"Placed","Not Placed")</f>
        <v>Placed</v>
      </c>
      <c r="J37" t="s">
        <v>654</v>
      </c>
      <c r="K37" t="s">
        <v>626</v>
      </c>
      <c r="L37" t="str">
        <f>"Q"&amp;ROUNDUP(MONTH(Sheet1[[#This Row],[Date]])/3,0)&amp;"-"&amp;YEAR(Sheet1[[#This Row],[Date]])</f>
        <v>Q4-2023</v>
      </c>
      <c r="M37" s="6">
        <f>Sheet1[[#This Row],[Purchase Amount]]*0.115</f>
        <v>108.10000000000001</v>
      </c>
      <c r="N37" s="21" t="s">
        <v>755</v>
      </c>
    </row>
    <row r="38" spans="1:14" x14ac:dyDescent="0.3">
      <c r="A38" t="s">
        <v>116</v>
      </c>
      <c r="B38" t="s">
        <v>660</v>
      </c>
      <c r="C38" t="s">
        <v>117</v>
      </c>
      <c r="D38" t="s">
        <v>64</v>
      </c>
      <c r="E38" t="s">
        <v>118</v>
      </c>
      <c r="F38" t="s">
        <v>25</v>
      </c>
      <c r="G38" s="1">
        <v>45266</v>
      </c>
      <c r="H38" s="2">
        <v>1730</v>
      </c>
      <c r="I38" t="str">
        <f>IF(Sheet1[[#This Row],[Purchase Amount]]&gt;0,"Placed","Not Placed")</f>
        <v>Placed</v>
      </c>
      <c r="J38" t="s">
        <v>654</v>
      </c>
      <c r="K38" t="s">
        <v>626</v>
      </c>
      <c r="L38" t="str">
        <f>"Q"&amp;ROUNDUP(MONTH(Sheet1[[#This Row],[Date]])/3,0)&amp;"-"&amp;YEAR(Sheet1[[#This Row],[Date]])</f>
        <v>Q4-2023</v>
      </c>
      <c r="M38" s="6">
        <f>Sheet1[[#This Row],[Purchase Amount]]*0.115</f>
        <v>198.95000000000002</v>
      </c>
      <c r="N38" s="21" t="s">
        <v>755</v>
      </c>
    </row>
    <row r="39" spans="1:14" x14ac:dyDescent="0.3">
      <c r="A39" t="s">
        <v>119</v>
      </c>
      <c r="B39" t="s">
        <v>661</v>
      </c>
      <c r="C39" t="s">
        <v>120</v>
      </c>
      <c r="D39" t="s">
        <v>14</v>
      </c>
      <c r="E39" t="s">
        <v>121</v>
      </c>
      <c r="F39" t="s">
        <v>11</v>
      </c>
      <c r="G39" s="1">
        <v>45268</v>
      </c>
      <c r="I39" t="str">
        <f>IF(Sheet1[[#This Row],[Purchase Amount]]&gt;0,"Placed","Not Placed")</f>
        <v>Not Placed</v>
      </c>
      <c r="J39" t="s">
        <v>625</v>
      </c>
      <c r="K39" t="s">
        <v>626</v>
      </c>
      <c r="L39" t="str">
        <f>"Q"&amp;ROUNDUP(MONTH(Sheet1[[#This Row],[Date]])/3,0)&amp;"-"&amp;YEAR(Sheet1[[#This Row],[Date]])</f>
        <v>Q4-2023</v>
      </c>
      <c r="M39" s="6">
        <f>Sheet1[[#This Row],[Purchase Amount]]*0.115</f>
        <v>0</v>
      </c>
      <c r="N39" s="21" t="s">
        <v>755</v>
      </c>
    </row>
    <row r="40" spans="1:14" x14ac:dyDescent="0.3">
      <c r="A40" t="s">
        <v>122</v>
      </c>
      <c r="B40" t="s">
        <v>662</v>
      </c>
      <c r="C40" t="s">
        <v>123</v>
      </c>
      <c r="D40" t="s">
        <v>34</v>
      </c>
      <c r="E40" t="s">
        <v>41</v>
      </c>
      <c r="F40" t="s">
        <v>11</v>
      </c>
      <c r="G40" s="1">
        <v>45268</v>
      </c>
      <c r="I40" t="str">
        <f>IF(Sheet1[[#This Row],[Purchase Amount]]&gt;0,"Placed","Not Placed")</f>
        <v>Not Placed</v>
      </c>
      <c r="J40" t="s">
        <v>625</v>
      </c>
      <c r="K40" t="s">
        <v>626</v>
      </c>
      <c r="L40" t="str">
        <f>"Q"&amp;ROUNDUP(MONTH(Sheet1[[#This Row],[Date]])/3,0)&amp;"-"&amp;YEAR(Sheet1[[#This Row],[Date]])</f>
        <v>Q4-2023</v>
      </c>
      <c r="M40" s="6">
        <f>Sheet1[[#This Row],[Purchase Amount]]*0.115</f>
        <v>0</v>
      </c>
      <c r="N40" s="21" t="s">
        <v>755</v>
      </c>
    </row>
    <row r="41" spans="1:14" x14ac:dyDescent="0.3">
      <c r="A41" t="s">
        <v>124</v>
      </c>
      <c r="B41" t="s">
        <v>663</v>
      </c>
      <c r="C41" t="s">
        <v>125</v>
      </c>
      <c r="D41" t="s">
        <v>72</v>
      </c>
      <c r="E41" t="s">
        <v>126</v>
      </c>
      <c r="F41" t="s">
        <v>16</v>
      </c>
      <c r="G41" s="1">
        <v>45268</v>
      </c>
      <c r="H41" s="2">
        <v>450</v>
      </c>
      <c r="I41" t="str">
        <f>IF(Sheet1[[#This Row],[Purchase Amount]]&gt;0,"Placed","Not Placed")</f>
        <v>Placed</v>
      </c>
      <c r="J41" t="s">
        <v>625</v>
      </c>
      <c r="K41" t="s">
        <v>626</v>
      </c>
      <c r="L41" t="str">
        <f>"Q"&amp;ROUNDUP(MONTH(Sheet1[[#This Row],[Date]])/3,0)&amp;"-"&amp;YEAR(Sheet1[[#This Row],[Date]])</f>
        <v>Q4-2023</v>
      </c>
      <c r="M41" s="6">
        <f>Sheet1[[#This Row],[Purchase Amount]]*0.115</f>
        <v>51.75</v>
      </c>
      <c r="N41" s="21" t="s">
        <v>755</v>
      </c>
    </row>
    <row r="42" spans="1:14" x14ac:dyDescent="0.3">
      <c r="A42" t="s">
        <v>127</v>
      </c>
      <c r="B42" t="s">
        <v>664</v>
      </c>
      <c r="C42" t="s">
        <v>128</v>
      </c>
      <c r="D42" t="s">
        <v>23</v>
      </c>
      <c r="E42" t="s">
        <v>113</v>
      </c>
      <c r="F42" t="s">
        <v>16</v>
      </c>
      <c r="G42" s="1">
        <v>45268</v>
      </c>
      <c r="H42" s="2">
        <v>35</v>
      </c>
      <c r="I42" t="str">
        <f>IF(Sheet1[[#This Row],[Purchase Amount]]&gt;0,"Placed","Not Placed")</f>
        <v>Placed</v>
      </c>
      <c r="J42" t="s">
        <v>625</v>
      </c>
      <c r="K42" t="s">
        <v>626</v>
      </c>
      <c r="L42" t="str">
        <f>"Q"&amp;ROUNDUP(MONTH(Sheet1[[#This Row],[Date]])/3,0)&amp;"-"&amp;YEAR(Sheet1[[#This Row],[Date]])</f>
        <v>Q4-2023</v>
      </c>
      <c r="M42" s="6">
        <f>Sheet1[[#This Row],[Purchase Amount]]*0.115</f>
        <v>4.0250000000000004</v>
      </c>
      <c r="N42" s="21" t="s">
        <v>755</v>
      </c>
    </row>
    <row r="43" spans="1:14" x14ac:dyDescent="0.3">
      <c r="A43" t="s">
        <v>129</v>
      </c>
      <c r="B43" t="s">
        <v>665</v>
      </c>
      <c r="C43" t="s">
        <v>130</v>
      </c>
      <c r="D43" t="s">
        <v>64</v>
      </c>
      <c r="E43" t="s">
        <v>131</v>
      </c>
      <c r="F43" t="s">
        <v>11</v>
      </c>
      <c r="G43" s="1">
        <v>45268</v>
      </c>
      <c r="H43" s="2">
        <v>90</v>
      </c>
      <c r="I43" t="str">
        <f>IF(Sheet1[[#This Row],[Purchase Amount]]&gt;0,"Placed","Not Placed")</f>
        <v>Placed</v>
      </c>
      <c r="J43" t="s">
        <v>625</v>
      </c>
      <c r="K43" t="s">
        <v>626</v>
      </c>
      <c r="L43" t="str">
        <f>"Q"&amp;ROUNDUP(MONTH(Sheet1[[#This Row],[Date]])/3,0)&amp;"-"&amp;YEAR(Sheet1[[#This Row],[Date]])</f>
        <v>Q4-2023</v>
      </c>
      <c r="M43" s="6">
        <f>Sheet1[[#This Row],[Purchase Amount]]*0.115</f>
        <v>10.35</v>
      </c>
      <c r="N43" s="21" t="s">
        <v>755</v>
      </c>
    </row>
    <row r="44" spans="1:14" x14ac:dyDescent="0.3">
      <c r="A44" t="s">
        <v>132</v>
      </c>
      <c r="B44" t="s">
        <v>666</v>
      </c>
      <c r="C44" t="s">
        <v>133</v>
      </c>
      <c r="D44" t="s">
        <v>19</v>
      </c>
      <c r="E44" t="s">
        <v>41</v>
      </c>
      <c r="F44" t="s">
        <v>16</v>
      </c>
      <c r="G44" s="1">
        <v>45268</v>
      </c>
      <c r="H44" s="2">
        <v>930</v>
      </c>
      <c r="I44" t="str">
        <f>IF(Sheet1[[#This Row],[Purchase Amount]]&gt;0,"Placed","Not Placed")</f>
        <v>Placed</v>
      </c>
      <c r="J44" t="s">
        <v>625</v>
      </c>
      <c r="K44" t="s">
        <v>626</v>
      </c>
      <c r="L44" t="str">
        <f>"Q"&amp;ROUNDUP(MONTH(Sheet1[[#This Row],[Date]])/3,0)&amp;"-"&amp;YEAR(Sheet1[[#This Row],[Date]])</f>
        <v>Q4-2023</v>
      </c>
      <c r="M44" s="6">
        <f>Sheet1[[#This Row],[Purchase Amount]]*0.115</f>
        <v>106.95</v>
      </c>
      <c r="N44" s="21" t="s">
        <v>755</v>
      </c>
    </row>
    <row r="45" spans="1:14" x14ac:dyDescent="0.3">
      <c r="A45" t="s">
        <v>134</v>
      </c>
      <c r="B45" t="s">
        <v>650</v>
      </c>
      <c r="C45" t="s">
        <v>83</v>
      </c>
      <c r="D45" t="s">
        <v>34</v>
      </c>
      <c r="E45" t="s">
        <v>135</v>
      </c>
      <c r="F45" t="s">
        <v>11</v>
      </c>
      <c r="G45" s="1">
        <v>45268</v>
      </c>
      <c r="H45" s="2">
        <v>990</v>
      </c>
      <c r="I45" t="str">
        <f>IF(Sheet1[[#This Row],[Purchase Amount]]&gt;0,"Placed","Not Placed")</f>
        <v>Placed</v>
      </c>
      <c r="J45" t="s">
        <v>625</v>
      </c>
      <c r="K45" t="s">
        <v>626</v>
      </c>
      <c r="L45" t="str">
        <f>"Q"&amp;ROUNDUP(MONTH(Sheet1[[#This Row],[Date]])/3,0)&amp;"-"&amp;YEAR(Sheet1[[#This Row],[Date]])</f>
        <v>Q4-2023</v>
      </c>
      <c r="M45" s="6">
        <f>Sheet1[[#This Row],[Purchase Amount]]*0.115</f>
        <v>113.85000000000001</v>
      </c>
      <c r="N45" s="21" t="s">
        <v>755</v>
      </c>
    </row>
    <row r="46" spans="1:14" x14ac:dyDescent="0.3">
      <c r="A46" t="s">
        <v>136</v>
      </c>
      <c r="B46" t="s">
        <v>648</v>
      </c>
      <c r="C46" t="s">
        <v>77</v>
      </c>
      <c r="D46" t="s">
        <v>23</v>
      </c>
      <c r="E46" t="s">
        <v>60</v>
      </c>
      <c r="F46" t="s">
        <v>16</v>
      </c>
      <c r="G46" s="1">
        <v>45269</v>
      </c>
      <c r="I46" t="str">
        <f>IF(Sheet1[[#This Row],[Purchase Amount]]&gt;0,"Placed","Not Placed")</f>
        <v>Not Placed</v>
      </c>
      <c r="J46" t="s">
        <v>630</v>
      </c>
      <c r="K46" t="s">
        <v>626</v>
      </c>
      <c r="L46" t="str">
        <f>"Q"&amp;ROUNDUP(MONTH(Sheet1[[#This Row],[Date]])/3,0)&amp;"-"&amp;YEAR(Sheet1[[#This Row],[Date]])</f>
        <v>Q4-2023</v>
      </c>
      <c r="M46" s="6">
        <f>Sheet1[[#This Row],[Purchase Amount]]*0.115</f>
        <v>0</v>
      </c>
      <c r="N46" s="21" t="s">
        <v>755</v>
      </c>
    </row>
    <row r="47" spans="1:14" x14ac:dyDescent="0.3">
      <c r="A47" t="s">
        <v>137</v>
      </c>
      <c r="B47" t="s">
        <v>667</v>
      </c>
      <c r="C47" t="s">
        <v>138</v>
      </c>
      <c r="D47" t="s">
        <v>23</v>
      </c>
      <c r="E47" t="s">
        <v>104</v>
      </c>
      <c r="F47" t="s">
        <v>16</v>
      </c>
      <c r="G47" s="1">
        <v>45269</v>
      </c>
      <c r="I47" t="str">
        <f>IF(Sheet1[[#This Row],[Purchase Amount]]&gt;0,"Placed","Not Placed")</f>
        <v>Not Placed</v>
      </c>
      <c r="J47" t="s">
        <v>630</v>
      </c>
      <c r="K47" t="s">
        <v>626</v>
      </c>
      <c r="L47" t="str">
        <f>"Q"&amp;ROUNDUP(MONTH(Sheet1[[#This Row],[Date]])/3,0)&amp;"-"&amp;YEAR(Sheet1[[#This Row],[Date]])</f>
        <v>Q4-2023</v>
      </c>
      <c r="M47" s="6">
        <f>Sheet1[[#This Row],[Purchase Amount]]*0.115</f>
        <v>0</v>
      </c>
      <c r="N47" s="21" t="s">
        <v>755</v>
      </c>
    </row>
    <row r="48" spans="1:14" x14ac:dyDescent="0.3">
      <c r="A48" t="s">
        <v>139</v>
      </c>
      <c r="B48" t="s">
        <v>668</v>
      </c>
      <c r="C48" t="s">
        <v>140</v>
      </c>
      <c r="D48" t="s">
        <v>141</v>
      </c>
      <c r="E48" t="s">
        <v>142</v>
      </c>
      <c r="F48" t="s">
        <v>11</v>
      </c>
      <c r="G48" s="1">
        <v>45269</v>
      </c>
      <c r="H48" s="2">
        <v>20</v>
      </c>
      <c r="I48" t="str">
        <f>IF(Sheet1[[#This Row],[Purchase Amount]]&gt;0,"Placed","Not Placed")</f>
        <v>Placed</v>
      </c>
      <c r="J48" t="s">
        <v>630</v>
      </c>
      <c r="K48" t="s">
        <v>626</v>
      </c>
      <c r="L48" t="str">
        <f>"Q"&amp;ROUNDUP(MONTH(Sheet1[[#This Row],[Date]])/3,0)&amp;"-"&amp;YEAR(Sheet1[[#This Row],[Date]])</f>
        <v>Q4-2023</v>
      </c>
      <c r="M48" s="6">
        <f>Sheet1[[#This Row],[Purchase Amount]]*0.115</f>
        <v>2.3000000000000003</v>
      </c>
      <c r="N48" s="21" t="s">
        <v>755</v>
      </c>
    </row>
    <row r="49" spans="1:14" x14ac:dyDescent="0.3">
      <c r="A49" t="s">
        <v>143</v>
      </c>
      <c r="B49" t="s">
        <v>669</v>
      </c>
      <c r="C49" t="s">
        <v>144</v>
      </c>
      <c r="D49" t="s">
        <v>64</v>
      </c>
      <c r="E49" t="s">
        <v>145</v>
      </c>
      <c r="F49" t="s">
        <v>16</v>
      </c>
      <c r="G49" s="1">
        <v>45269</v>
      </c>
      <c r="H49" s="2">
        <v>890</v>
      </c>
      <c r="I49" t="str">
        <f>IF(Sheet1[[#This Row],[Purchase Amount]]&gt;0,"Placed","Not Placed")</f>
        <v>Placed</v>
      </c>
      <c r="J49" t="s">
        <v>630</v>
      </c>
      <c r="K49" t="s">
        <v>626</v>
      </c>
      <c r="L49" t="str">
        <f>"Q"&amp;ROUNDUP(MONTH(Sheet1[[#This Row],[Date]])/3,0)&amp;"-"&amp;YEAR(Sheet1[[#This Row],[Date]])</f>
        <v>Q4-2023</v>
      </c>
      <c r="M49" s="6">
        <f>Sheet1[[#This Row],[Purchase Amount]]*0.115</f>
        <v>102.35000000000001</v>
      </c>
      <c r="N49" s="12" t="s">
        <v>756</v>
      </c>
    </row>
    <row r="50" spans="1:14" x14ac:dyDescent="0.3">
      <c r="A50" t="s">
        <v>146</v>
      </c>
      <c r="B50" t="s">
        <v>670</v>
      </c>
      <c r="C50" t="s">
        <v>147</v>
      </c>
      <c r="D50" t="s">
        <v>23</v>
      </c>
      <c r="E50" t="s">
        <v>148</v>
      </c>
      <c r="F50" t="s">
        <v>25</v>
      </c>
      <c r="G50" s="1">
        <v>45269</v>
      </c>
      <c r="H50" s="2">
        <v>915</v>
      </c>
      <c r="I50" t="str">
        <f>IF(Sheet1[[#This Row],[Purchase Amount]]&gt;0,"Placed","Not Placed")</f>
        <v>Placed</v>
      </c>
      <c r="J50" t="s">
        <v>630</v>
      </c>
      <c r="K50" t="s">
        <v>626</v>
      </c>
      <c r="L50" t="str">
        <f>"Q"&amp;ROUNDUP(MONTH(Sheet1[[#This Row],[Date]])/3,0)&amp;"-"&amp;YEAR(Sheet1[[#This Row],[Date]])</f>
        <v>Q4-2023</v>
      </c>
      <c r="M50" s="6">
        <f>Sheet1[[#This Row],[Purchase Amount]]*0.115</f>
        <v>105.22500000000001</v>
      </c>
      <c r="N50" s="12" t="s">
        <v>756</v>
      </c>
    </row>
    <row r="51" spans="1:14" x14ac:dyDescent="0.3">
      <c r="A51" t="s">
        <v>149</v>
      </c>
      <c r="B51" t="s">
        <v>671</v>
      </c>
      <c r="C51" t="s">
        <v>150</v>
      </c>
      <c r="D51" t="s">
        <v>151</v>
      </c>
      <c r="E51" t="s">
        <v>152</v>
      </c>
      <c r="F51" t="s">
        <v>16</v>
      </c>
      <c r="G51" s="1">
        <v>45269</v>
      </c>
      <c r="H51" s="2">
        <v>365</v>
      </c>
      <c r="I51" t="str">
        <f>IF(Sheet1[[#This Row],[Purchase Amount]]&gt;0,"Placed","Not Placed")</f>
        <v>Placed</v>
      </c>
      <c r="J51" t="s">
        <v>630</v>
      </c>
      <c r="K51" t="s">
        <v>626</v>
      </c>
      <c r="L51" t="str">
        <f>"Q"&amp;ROUNDUP(MONTH(Sheet1[[#This Row],[Date]])/3,0)&amp;"-"&amp;YEAR(Sheet1[[#This Row],[Date]])</f>
        <v>Q4-2023</v>
      </c>
      <c r="M51" s="6">
        <f>Sheet1[[#This Row],[Purchase Amount]]*0.115</f>
        <v>41.975000000000001</v>
      </c>
      <c r="N51" s="12" t="s">
        <v>756</v>
      </c>
    </row>
    <row r="52" spans="1:14" x14ac:dyDescent="0.3">
      <c r="A52" t="s">
        <v>153</v>
      </c>
      <c r="B52" t="s">
        <v>672</v>
      </c>
      <c r="C52" t="s">
        <v>154</v>
      </c>
      <c r="D52" t="s">
        <v>47</v>
      </c>
      <c r="E52" t="s">
        <v>155</v>
      </c>
      <c r="F52" t="s">
        <v>11</v>
      </c>
      <c r="G52" s="1">
        <v>45269</v>
      </c>
      <c r="H52" s="2">
        <v>445</v>
      </c>
      <c r="I52" t="str">
        <f>IF(Sheet1[[#This Row],[Purchase Amount]]&gt;0,"Placed","Not Placed")</f>
        <v>Placed</v>
      </c>
      <c r="J52" t="s">
        <v>630</v>
      </c>
      <c r="K52" t="s">
        <v>626</v>
      </c>
      <c r="L52" t="str">
        <f>"Q"&amp;ROUNDUP(MONTH(Sheet1[[#This Row],[Date]])/3,0)&amp;"-"&amp;YEAR(Sheet1[[#This Row],[Date]])</f>
        <v>Q4-2023</v>
      </c>
      <c r="M52" s="6">
        <f>Sheet1[[#This Row],[Purchase Amount]]*0.115</f>
        <v>51.175000000000004</v>
      </c>
      <c r="N52" s="12" t="s">
        <v>753</v>
      </c>
    </row>
    <row r="53" spans="1:14" x14ac:dyDescent="0.3">
      <c r="A53" t="s">
        <v>156</v>
      </c>
      <c r="B53" t="s">
        <v>673</v>
      </c>
      <c r="C53" t="s">
        <v>157</v>
      </c>
      <c r="D53" t="s">
        <v>14</v>
      </c>
      <c r="E53" t="s">
        <v>48</v>
      </c>
      <c r="F53" t="s">
        <v>11</v>
      </c>
      <c r="G53" s="1">
        <v>45270</v>
      </c>
      <c r="H53" s="2">
        <v>160</v>
      </c>
      <c r="I53" t="str">
        <f>IF(Sheet1[[#This Row],[Purchase Amount]]&gt;0,"Placed","Not Placed")</f>
        <v>Placed</v>
      </c>
      <c r="J53" t="s">
        <v>640</v>
      </c>
      <c r="K53" t="s">
        <v>626</v>
      </c>
      <c r="L53" t="str">
        <f>"Q"&amp;ROUNDUP(MONTH(Sheet1[[#This Row],[Date]])/3,0)&amp;"-"&amp;YEAR(Sheet1[[#This Row],[Date]])</f>
        <v>Q4-2023</v>
      </c>
      <c r="M53" s="6">
        <f>Sheet1[[#This Row],[Purchase Amount]]*0.115</f>
        <v>18.400000000000002</v>
      </c>
      <c r="N53" s="12" t="s">
        <v>756</v>
      </c>
    </row>
    <row r="54" spans="1:14" x14ac:dyDescent="0.3">
      <c r="A54" t="s">
        <v>158</v>
      </c>
      <c r="B54" t="s">
        <v>656</v>
      </c>
      <c r="C54" t="s">
        <v>100</v>
      </c>
      <c r="D54" t="s">
        <v>72</v>
      </c>
      <c r="E54" t="s">
        <v>31</v>
      </c>
      <c r="F54" t="s">
        <v>11</v>
      </c>
      <c r="G54" s="1">
        <v>45271</v>
      </c>
      <c r="I54" t="str">
        <f>IF(Sheet1[[#This Row],[Purchase Amount]]&gt;0,"Placed","Not Placed")</f>
        <v>Not Placed</v>
      </c>
      <c r="J54" t="s">
        <v>644</v>
      </c>
      <c r="K54" t="s">
        <v>626</v>
      </c>
      <c r="L54" t="str">
        <f>"Q"&amp;ROUNDUP(MONTH(Sheet1[[#This Row],[Date]])/3,0)&amp;"-"&amp;YEAR(Sheet1[[#This Row],[Date]])</f>
        <v>Q4-2023</v>
      </c>
      <c r="M54" s="6">
        <f>Sheet1[[#This Row],[Purchase Amount]]*0.115</f>
        <v>0</v>
      </c>
      <c r="N54" s="12" t="s">
        <v>754</v>
      </c>
    </row>
    <row r="55" spans="1:14" x14ac:dyDescent="0.3">
      <c r="A55" t="s">
        <v>159</v>
      </c>
      <c r="B55" t="s">
        <v>648</v>
      </c>
      <c r="C55" t="s">
        <v>77</v>
      </c>
      <c r="D55" t="s">
        <v>23</v>
      </c>
      <c r="E55" t="s">
        <v>109</v>
      </c>
      <c r="F55" t="s">
        <v>16</v>
      </c>
      <c r="G55" s="1">
        <v>45271</v>
      </c>
      <c r="H55" s="2">
        <v>195</v>
      </c>
      <c r="I55" t="str">
        <f>IF(Sheet1[[#This Row],[Purchase Amount]]&gt;0,"Placed","Not Placed")</f>
        <v>Placed</v>
      </c>
      <c r="J55" t="s">
        <v>644</v>
      </c>
      <c r="K55" t="s">
        <v>626</v>
      </c>
      <c r="L55" t="str">
        <f>"Q"&amp;ROUNDUP(MONTH(Sheet1[[#This Row],[Date]])/3,0)&amp;"-"&amp;YEAR(Sheet1[[#This Row],[Date]])</f>
        <v>Q4-2023</v>
      </c>
      <c r="M55" s="6">
        <f>Sheet1[[#This Row],[Purchase Amount]]*0.115</f>
        <v>22.425000000000001</v>
      </c>
      <c r="N55" s="12" t="s">
        <v>754</v>
      </c>
    </row>
    <row r="56" spans="1:14" x14ac:dyDescent="0.3">
      <c r="A56" t="s">
        <v>160</v>
      </c>
      <c r="B56" t="s">
        <v>674</v>
      </c>
      <c r="C56" t="s">
        <v>161</v>
      </c>
      <c r="D56" t="s">
        <v>23</v>
      </c>
      <c r="E56" t="s">
        <v>81</v>
      </c>
      <c r="F56" t="s">
        <v>11</v>
      </c>
      <c r="G56" s="1">
        <v>45271</v>
      </c>
      <c r="H56" s="2">
        <v>1000</v>
      </c>
      <c r="I56" t="str">
        <f>IF(Sheet1[[#This Row],[Purchase Amount]]&gt;0,"Placed","Not Placed")</f>
        <v>Placed</v>
      </c>
      <c r="J56" t="s">
        <v>644</v>
      </c>
      <c r="K56" t="s">
        <v>626</v>
      </c>
      <c r="L56" t="str">
        <f>"Q"&amp;ROUNDUP(MONTH(Sheet1[[#This Row],[Date]])/3,0)&amp;"-"&amp;YEAR(Sheet1[[#This Row],[Date]])</f>
        <v>Q4-2023</v>
      </c>
      <c r="M56" s="6">
        <f>Sheet1[[#This Row],[Purchase Amount]]*0.115</f>
        <v>115</v>
      </c>
      <c r="N56" s="12" t="s">
        <v>754</v>
      </c>
    </row>
    <row r="57" spans="1:14" x14ac:dyDescent="0.3">
      <c r="A57" t="s">
        <v>162</v>
      </c>
      <c r="B57" t="s">
        <v>675</v>
      </c>
      <c r="C57" t="s">
        <v>163</v>
      </c>
      <c r="D57" t="s">
        <v>34</v>
      </c>
      <c r="E57" t="s">
        <v>164</v>
      </c>
      <c r="F57" t="s">
        <v>16</v>
      </c>
      <c r="G57" s="1">
        <v>45272</v>
      </c>
      <c r="I57" t="str">
        <f>IF(Sheet1[[#This Row],[Purchase Amount]]&gt;0,"Placed","Not Placed")</f>
        <v>Not Placed</v>
      </c>
      <c r="J57" t="s">
        <v>651</v>
      </c>
      <c r="K57" t="s">
        <v>626</v>
      </c>
      <c r="L57" t="str">
        <f>"Q"&amp;ROUNDUP(MONTH(Sheet1[[#This Row],[Date]])/3,0)&amp;"-"&amp;YEAR(Sheet1[[#This Row],[Date]])</f>
        <v>Q4-2023</v>
      </c>
      <c r="M57" s="6">
        <f>Sheet1[[#This Row],[Purchase Amount]]*0.115</f>
        <v>0</v>
      </c>
      <c r="N57" s="12" t="s">
        <v>754</v>
      </c>
    </row>
    <row r="58" spans="1:14" x14ac:dyDescent="0.3">
      <c r="A58" t="s">
        <v>165</v>
      </c>
      <c r="B58" t="s">
        <v>676</v>
      </c>
      <c r="C58" t="s">
        <v>166</v>
      </c>
      <c r="D58" t="s">
        <v>151</v>
      </c>
      <c r="E58" t="s">
        <v>48</v>
      </c>
      <c r="F58" t="s">
        <v>11</v>
      </c>
      <c r="G58" s="1">
        <v>45272</v>
      </c>
      <c r="I58" t="str">
        <f>IF(Sheet1[[#This Row],[Purchase Amount]]&gt;0,"Placed","Not Placed")</f>
        <v>Not Placed</v>
      </c>
      <c r="J58" t="s">
        <v>651</v>
      </c>
      <c r="K58" t="s">
        <v>626</v>
      </c>
      <c r="L58" t="str">
        <f>"Q"&amp;ROUNDUP(MONTH(Sheet1[[#This Row],[Date]])/3,0)&amp;"-"&amp;YEAR(Sheet1[[#This Row],[Date]])</f>
        <v>Q4-2023</v>
      </c>
      <c r="M58" s="6">
        <f>Sheet1[[#This Row],[Purchase Amount]]*0.115</f>
        <v>0</v>
      </c>
      <c r="N58" s="12" t="s">
        <v>754</v>
      </c>
    </row>
    <row r="59" spans="1:14" x14ac:dyDescent="0.3">
      <c r="A59" t="s">
        <v>167</v>
      </c>
      <c r="B59" t="s">
        <v>677</v>
      </c>
      <c r="C59" t="s">
        <v>168</v>
      </c>
      <c r="D59" t="s">
        <v>19</v>
      </c>
      <c r="E59" t="s">
        <v>169</v>
      </c>
      <c r="F59" t="s">
        <v>11</v>
      </c>
      <c r="G59" s="1">
        <v>45272</v>
      </c>
      <c r="I59" t="str">
        <f>IF(Sheet1[[#This Row],[Purchase Amount]]&gt;0,"Placed","Not Placed")</f>
        <v>Not Placed</v>
      </c>
      <c r="J59" t="s">
        <v>651</v>
      </c>
      <c r="K59" t="s">
        <v>626</v>
      </c>
      <c r="L59" t="str">
        <f>"Q"&amp;ROUNDUP(MONTH(Sheet1[[#This Row],[Date]])/3,0)&amp;"-"&amp;YEAR(Sheet1[[#This Row],[Date]])</f>
        <v>Q4-2023</v>
      </c>
      <c r="M59" s="6">
        <f>Sheet1[[#This Row],[Purchase Amount]]*0.115</f>
        <v>0</v>
      </c>
      <c r="N59" s="12" t="s">
        <v>754</v>
      </c>
    </row>
    <row r="60" spans="1:14" x14ac:dyDescent="0.3">
      <c r="A60" t="s">
        <v>170</v>
      </c>
      <c r="B60" t="s">
        <v>678</v>
      </c>
      <c r="C60" t="s">
        <v>171</v>
      </c>
      <c r="D60" t="s">
        <v>23</v>
      </c>
      <c r="E60" t="s">
        <v>31</v>
      </c>
      <c r="F60" t="s">
        <v>11</v>
      </c>
      <c r="G60" s="1">
        <v>45272</v>
      </c>
      <c r="H60" s="2">
        <v>185</v>
      </c>
      <c r="I60" t="str">
        <f>IF(Sheet1[[#This Row],[Purchase Amount]]&gt;0,"Placed","Not Placed")</f>
        <v>Placed</v>
      </c>
      <c r="J60" t="s">
        <v>651</v>
      </c>
      <c r="K60" t="s">
        <v>626</v>
      </c>
      <c r="L60" t="str">
        <f>"Q"&amp;ROUNDUP(MONTH(Sheet1[[#This Row],[Date]])/3,0)&amp;"-"&amp;YEAR(Sheet1[[#This Row],[Date]])</f>
        <v>Q4-2023</v>
      </c>
      <c r="M60" s="6">
        <f>Sheet1[[#This Row],[Purchase Amount]]*0.115</f>
        <v>21.275000000000002</v>
      </c>
      <c r="N60" s="12" t="s">
        <v>754</v>
      </c>
    </row>
    <row r="61" spans="1:14" x14ac:dyDescent="0.3">
      <c r="A61" t="s">
        <v>172</v>
      </c>
      <c r="B61" t="s">
        <v>679</v>
      </c>
      <c r="C61" t="s">
        <v>173</v>
      </c>
      <c r="D61" t="s">
        <v>174</v>
      </c>
      <c r="E61" t="s">
        <v>38</v>
      </c>
      <c r="F61" t="s">
        <v>11</v>
      </c>
      <c r="G61" s="1">
        <v>45272</v>
      </c>
      <c r="H61" s="2">
        <v>545</v>
      </c>
      <c r="I61" t="str">
        <f>IF(Sheet1[[#This Row],[Purchase Amount]]&gt;0,"Placed","Not Placed")</f>
        <v>Placed</v>
      </c>
      <c r="J61" t="s">
        <v>651</v>
      </c>
      <c r="K61" t="s">
        <v>626</v>
      </c>
      <c r="L61" t="str">
        <f>"Q"&amp;ROUNDUP(MONTH(Sheet1[[#This Row],[Date]])/3,0)&amp;"-"&amp;YEAR(Sheet1[[#This Row],[Date]])</f>
        <v>Q4-2023</v>
      </c>
      <c r="M61" s="6">
        <f>Sheet1[[#This Row],[Purchase Amount]]*0.115</f>
        <v>62.675000000000004</v>
      </c>
      <c r="N61" s="12" t="s">
        <v>754</v>
      </c>
    </row>
    <row r="62" spans="1:14" x14ac:dyDescent="0.3">
      <c r="A62" t="s">
        <v>175</v>
      </c>
      <c r="B62" t="s">
        <v>662</v>
      </c>
      <c r="C62" t="s">
        <v>123</v>
      </c>
      <c r="D62" t="s">
        <v>34</v>
      </c>
      <c r="E62" t="s">
        <v>142</v>
      </c>
      <c r="F62" t="s">
        <v>11</v>
      </c>
      <c r="G62" s="1">
        <v>45272</v>
      </c>
      <c r="H62" s="2">
        <v>1095</v>
      </c>
      <c r="I62" t="str">
        <f>IF(Sheet1[[#This Row],[Purchase Amount]]&gt;0,"Placed","Not Placed")</f>
        <v>Placed</v>
      </c>
      <c r="J62" t="s">
        <v>651</v>
      </c>
      <c r="K62" t="s">
        <v>626</v>
      </c>
      <c r="L62" t="str">
        <f>"Q"&amp;ROUNDUP(MONTH(Sheet1[[#This Row],[Date]])/3,0)&amp;"-"&amp;YEAR(Sheet1[[#This Row],[Date]])</f>
        <v>Q4-2023</v>
      </c>
      <c r="M62" s="6">
        <f>Sheet1[[#This Row],[Purchase Amount]]*0.115</f>
        <v>125.92500000000001</v>
      </c>
      <c r="N62" s="12" t="s">
        <v>754</v>
      </c>
    </row>
    <row r="63" spans="1:14" x14ac:dyDescent="0.3">
      <c r="A63" t="s">
        <v>176</v>
      </c>
      <c r="B63" t="s">
        <v>680</v>
      </c>
      <c r="C63" t="s">
        <v>177</v>
      </c>
      <c r="D63" t="s">
        <v>34</v>
      </c>
      <c r="E63" t="s">
        <v>35</v>
      </c>
      <c r="F63" t="s">
        <v>25</v>
      </c>
      <c r="G63" s="1">
        <v>45272</v>
      </c>
      <c r="H63" s="2">
        <v>570</v>
      </c>
      <c r="I63" t="str">
        <f>IF(Sheet1[[#This Row],[Purchase Amount]]&gt;0,"Placed","Not Placed")</f>
        <v>Placed</v>
      </c>
      <c r="J63" t="s">
        <v>651</v>
      </c>
      <c r="K63" t="s">
        <v>626</v>
      </c>
      <c r="L63" t="str">
        <f>"Q"&amp;ROUNDUP(MONTH(Sheet1[[#This Row],[Date]])/3,0)&amp;"-"&amp;YEAR(Sheet1[[#This Row],[Date]])</f>
        <v>Q4-2023</v>
      </c>
      <c r="M63" s="6">
        <f>Sheet1[[#This Row],[Purchase Amount]]*0.115</f>
        <v>65.55</v>
      </c>
      <c r="N63" s="12" t="s">
        <v>754</v>
      </c>
    </row>
    <row r="64" spans="1:14" x14ac:dyDescent="0.3">
      <c r="A64" t="s">
        <v>178</v>
      </c>
      <c r="B64" t="s">
        <v>681</v>
      </c>
      <c r="C64" t="s">
        <v>179</v>
      </c>
      <c r="D64" t="s">
        <v>34</v>
      </c>
      <c r="E64" t="s">
        <v>69</v>
      </c>
      <c r="F64" t="s">
        <v>25</v>
      </c>
      <c r="G64" s="1">
        <v>45272</v>
      </c>
      <c r="H64" s="2">
        <v>1240</v>
      </c>
      <c r="I64" t="str">
        <f>IF(Sheet1[[#This Row],[Purchase Amount]]&gt;0,"Placed","Not Placed")</f>
        <v>Placed</v>
      </c>
      <c r="J64" t="s">
        <v>651</v>
      </c>
      <c r="K64" t="s">
        <v>626</v>
      </c>
      <c r="L64" t="str">
        <f>"Q"&amp;ROUNDUP(MONTH(Sheet1[[#This Row],[Date]])/3,0)&amp;"-"&amp;YEAR(Sheet1[[#This Row],[Date]])</f>
        <v>Q4-2023</v>
      </c>
      <c r="M64" s="6">
        <f>Sheet1[[#This Row],[Purchase Amount]]*0.115</f>
        <v>142.6</v>
      </c>
      <c r="N64" s="12" t="s">
        <v>754</v>
      </c>
    </row>
    <row r="65" spans="1:14" x14ac:dyDescent="0.3">
      <c r="A65" t="s">
        <v>180</v>
      </c>
      <c r="B65" t="s">
        <v>682</v>
      </c>
      <c r="C65" t="s">
        <v>181</v>
      </c>
      <c r="D65" t="s">
        <v>72</v>
      </c>
      <c r="E65" t="s">
        <v>182</v>
      </c>
      <c r="F65" t="s">
        <v>11</v>
      </c>
      <c r="G65" s="1">
        <v>45272</v>
      </c>
      <c r="H65" s="2">
        <v>25</v>
      </c>
      <c r="I65" t="str">
        <f>IF(Sheet1[[#This Row],[Purchase Amount]]&gt;0,"Placed","Not Placed")</f>
        <v>Placed</v>
      </c>
      <c r="J65" t="s">
        <v>651</v>
      </c>
      <c r="K65" t="s">
        <v>626</v>
      </c>
      <c r="L65" t="str">
        <f>"Q"&amp;ROUNDUP(MONTH(Sheet1[[#This Row],[Date]])/3,0)&amp;"-"&amp;YEAR(Sheet1[[#This Row],[Date]])</f>
        <v>Q4-2023</v>
      </c>
      <c r="M65" s="6">
        <f>Sheet1[[#This Row],[Purchase Amount]]*0.115</f>
        <v>2.875</v>
      </c>
      <c r="N65" s="12" t="s">
        <v>754</v>
      </c>
    </row>
    <row r="66" spans="1:14" x14ac:dyDescent="0.3">
      <c r="A66" t="s">
        <v>183</v>
      </c>
      <c r="B66" t="s">
        <v>683</v>
      </c>
      <c r="C66" t="s">
        <v>184</v>
      </c>
      <c r="D66" t="s">
        <v>9</v>
      </c>
      <c r="E66" t="s">
        <v>91</v>
      </c>
      <c r="F66" t="s">
        <v>16</v>
      </c>
      <c r="G66" s="1">
        <v>45272</v>
      </c>
      <c r="H66" s="2">
        <v>1620</v>
      </c>
      <c r="I66" t="str">
        <f>IF(Sheet1[[#This Row],[Purchase Amount]]&gt;0,"Placed","Not Placed")</f>
        <v>Placed</v>
      </c>
      <c r="J66" t="s">
        <v>651</v>
      </c>
      <c r="K66" t="s">
        <v>626</v>
      </c>
      <c r="L66" t="str">
        <f>"Q"&amp;ROUNDUP(MONTH(Sheet1[[#This Row],[Date]])/3,0)&amp;"-"&amp;YEAR(Sheet1[[#This Row],[Date]])</f>
        <v>Q4-2023</v>
      </c>
      <c r="M66" s="6">
        <f>Sheet1[[#This Row],[Purchase Amount]]*0.115</f>
        <v>186.3</v>
      </c>
      <c r="N66" s="12" t="s">
        <v>754</v>
      </c>
    </row>
    <row r="67" spans="1:14" x14ac:dyDescent="0.3">
      <c r="A67" t="s">
        <v>185</v>
      </c>
      <c r="B67" t="s">
        <v>684</v>
      </c>
      <c r="C67" t="s">
        <v>186</v>
      </c>
      <c r="D67" t="s">
        <v>9</v>
      </c>
      <c r="E67" t="s">
        <v>48</v>
      </c>
      <c r="F67" t="s">
        <v>11</v>
      </c>
      <c r="G67" s="1">
        <v>45273</v>
      </c>
      <c r="H67" s="2">
        <v>515</v>
      </c>
      <c r="I67" t="str">
        <f>IF(Sheet1[[#This Row],[Purchase Amount]]&gt;0,"Placed","Not Placed")</f>
        <v>Placed</v>
      </c>
      <c r="J67" t="s">
        <v>654</v>
      </c>
      <c r="K67" t="s">
        <v>626</v>
      </c>
      <c r="L67" t="str">
        <f>"Q"&amp;ROUNDUP(MONTH(Sheet1[[#This Row],[Date]])/3,0)&amp;"-"&amp;YEAR(Sheet1[[#This Row],[Date]])</f>
        <v>Q4-2023</v>
      </c>
      <c r="M67" s="6">
        <f>Sheet1[[#This Row],[Purchase Amount]]*0.115</f>
        <v>59.225000000000001</v>
      </c>
      <c r="N67" s="12" t="s">
        <v>754</v>
      </c>
    </row>
    <row r="68" spans="1:14" x14ac:dyDescent="0.3">
      <c r="A68" t="s">
        <v>187</v>
      </c>
      <c r="B68" t="s">
        <v>637</v>
      </c>
      <c r="C68" t="s">
        <v>46</v>
      </c>
      <c r="D68" t="s">
        <v>47</v>
      </c>
      <c r="E68" t="s">
        <v>155</v>
      </c>
      <c r="F68" t="s">
        <v>25</v>
      </c>
      <c r="G68" s="1">
        <v>45273</v>
      </c>
      <c r="H68" s="2">
        <v>60</v>
      </c>
      <c r="I68" t="str">
        <f>IF(Sheet1[[#This Row],[Purchase Amount]]&gt;0,"Placed","Not Placed")</f>
        <v>Placed</v>
      </c>
      <c r="J68" t="s">
        <v>654</v>
      </c>
      <c r="K68" t="s">
        <v>626</v>
      </c>
      <c r="L68" t="str">
        <f>"Q"&amp;ROUNDUP(MONTH(Sheet1[[#This Row],[Date]])/3,0)&amp;"-"&amp;YEAR(Sheet1[[#This Row],[Date]])</f>
        <v>Q4-2023</v>
      </c>
      <c r="M68" s="6">
        <f>Sheet1[[#This Row],[Purchase Amount]]*0.115</f>
        <v>6.9</v>
      </c>
      <c r="N68" s="12" t="s">
        <v>754</v>
      </c>
    </row>
    <row r="69" spans="1:14" x14ac:dyDescent="0.3">
      <c r="A69" t="s">
        <v>188</v>
      </c>
      <c r="B69" t="s">
        <v>661</v>
      </c>
      <c r="C69" t="s">
        <v>120</v>
      </c>
      <c r="D69" t="s">
        <v>14</v>
      </c>
      <c r="E69" t="s">
        <v>15</v>
      </c>
      <c r="F69" t="s">
        <v>11</v>
      </c>
      <c r="G69" s="1">
        <v>45273</v>
      </c>
      <c r="H69" s="2">
        <v>20</v>
      </c>
      <c r="I69" t="str">
        <f>IF(Sheet1[[#This Row],[Purchase Amount]]&gt;0,"Placed","Not Placed")</f>
        <v>Placed</v>
      </c>
      <c r="J69" t="s">
        <v>654</v>
      </c>
      <c r="K69" t="s">
        <v>626</v>
      </c>
      <c r="L69" t="str">
        <f>"Q"&amp;ROUNDUP(MONTH(Sheet1[[#This Row],[Date]])/3,0)&amp;"-"&amp;YEAR(Sheet1[[#This Row],[Date]])</f>
        <v>Q4-2023</v>
      </c>
      <c r="M69" s="6">
        <f>Sheet1[[#This Row],[Purchase Amount]]*0.115</f>
        <v>2.3000000000000003</v>
      </c>
      <c r="N69" s="12" t="s">
        <v>754</v>
      </c>
    </row>
    <row r="70" spans="1:14" x14ac:dyDescent="0.3">
      <c r="A70" t="s">
        <v>189</v>
      </c>
      <c r="B70" t="s">
        <v>669</v>
      </c>
      <c r="C70" t="s">
        <v>144</v>
      </c>
      <c r="D70" t="s">
        <v>64</v>
      </c>
      <c r="E70" t="s">
        <v>104</v>
      </c>
      <c r="F70" t="s">
        <v>11</v>
      </c>
      <c r="G70" s="1">
        <v>45273</v>
      </c>
      <c r="H70" s="2">
        <v>565</v>
      </c>
      <c r="I70" t="str">
        <f>IF(Sheet1[[#This Row],[Purchase Amount]]&gt;0,"Placed","Not Placed")</f>
        <v>Placed</v>
      </c>
      <c r="J70" t="s">
        <v>654</v>
      </c>
      <c r="K70" t="s">
        <v>626</v>
      </c>
      <c r="L70" t="str">
        <f>"Q"&amp;ROUNDUP(MONTH(Sheet1[[#This Row],[Date]])/3,0)&amp;"-"&amp;YEAR(Sheet1[[#This Row],[Date]])</f>
        <v>Q4-2023</v>
      </c>
      <c r="M70" s="6">
        <f>Sheet1[[#This Row],[Purchase Amount]]*0.115</f>
        <v>64.975000000000009</v>
      </c>
      <c r="N70" s="12" t="s">
        <v>754</v>
      </c>
    </row>
    <row r="71" spans="1:14" x14ac:dyDescent="0.3">
      <c r="A71" t="s">
        <v>190</v>
      </c>
      <c r="B71" t="s">
        <v>636</v>
      </c>
      <c r="C71" t="s">
        <v>43</v>
      </c>
      <c r="D71" t="s">
        <v>19</v>
      </c>
      <c r="E71" t="s">
        <v>60</v>
      </c>
      <c r="F71" t="s">
        <v>61</v>
      </c>
      <c r="G71" s="1">
        <v>45274</v>
      </c>
      <c r="I71" t="str">
        <f>IF(Sheet1[[#This Row],[Purchase Amount]]&gt;0,"Placed","Not Placed")</f>
        <v>Not Placed</v>
      </c>
      <c r="J71" t="s">
        <v>685</v>
      </c>
      <c r="K71" t="s">
        <v>626</v>
      </c>
      <c r="L71" t="str">
        <f>"Q"&amp;ROUNDUP(MONTH(Sheet1[[#This Row],[Date]])/3,0)&amp;"-"&amp;YEAR(Sheet1[[#This Row],[Date]])</f>
        <v>Q4-2023</v>
      </c>
      <c r="M71" s="6">
        <f>Sheet1[[#This Row],[Purchase Amount]]*0.115</f>
        <v>0</v>
      </c>
      <c r="N71" s="12" t="s">
        <v>754</v>
      </c>
    </row>
    <row r="72" spans="1:14" x14ac:dyDescent="0.3">
      <c r="A72" t="s">
        <v>191</v>
      </c>
      <c r="B72" t="s">
        <v>686</v>
      </c>
      <c r="C72" t="s">
        <v>192</v>
      </c>
      <c r="D72" t="s">
        <v>34</v>
      </c>
      <c r="E72" t="s">
        <v>24</v>
      </c>
      <c r="F72" t="s">
        <v>25</v>
      </c>
      <c r="G72" s="1">
        <v>45274</v>
      </c>
      <c r="H72" s="2">
        <v>940</v>
      </c>
      <c r="I72" t="str">
        <f>IF(Sheet1[[#This Row],[Purchase Amount]]&gt;0,"Placed","Not Placed")</f>
        <v>Placed</v>
      </c>
      <c r="J72" t="s">
        <v>685</v>
      </c>
      <c r="K72" t="s">
        <v>626</v>
      </c>
      <c r="L72" t="str">
        <f>"Q"&amp;ROUNDUP(MONTH(Sheet1[[#This Row],[Date]])/3,0)&amp;"-"&amp;YEAR(Sheet1[[#This Row],[Date]])</f>
        <v>Q4-2023</v>
      </c>
      <c r="M72" s="6">
        <f>Sheet1[[#This Row],[Purchase Amount]]*0.115</f>
        <v>108.10000000000001</v>
      </c>
      <c r="N72" s="12" t="s">
        <v>754</v>
      </c>
    </row>
    <row r="73" spans="1:14" x14ac:dyDescent="0.3">
      <c r="A73" t="s">
        <v>193</v>
      </c>
      <c r="B73" t="s">
        <v>656</v>
      </c>
      <c r="C73" t="s">
        <v>100</v>
      </c>
      <c r="D73" t="s">
        <v>72</v>
      </c>
      <c r="E73" t="s">
        <v>194</v>
      </c>
      <c r="F73" t="s">
        <v>25</v>
      </c>
      <c r="G73" s="1">
        <v>45274</v>
      </c>
      <c r="H73" s="2">
        <v>1000</v>
      </c>
      <c r="I73" t="str">
        <f>IF(Sheet1[[#This Row],[Purchase Amount]]&gt;0,"Placed","Not Placed")</f>
        <v>Placed</v>
      </c>
      <c r="J73" t="s">
        <v>685</v>
      </c>
      <c r="K73" t="s">
        <v>626</v>
      </c>
      <c r="L73" t="str">
        <f>"Q"&amp;ROUNDUP(MONTH(Sheet1[[#This Row],[Date]])/3,0)&amp;"-"&amp;YEAR(Sheet1[[#This Row],[Date]])</f>
        <v>Q4-2023</v>
      </c>
      <c r="M73" s="6">
        <f>Sheet1[[#This Row],[Purchase Amount]]*0.115</f>
        <v>115</v>
      </c>
      <c r="N73" s="12" t="s">
        <v>754</v>
      </c>
    </row>
    <row r="74" spans="1:14" x14ac:dyDescent="0.3">
      <c r="A74" t="s">
        <v>195</v>
      </c>
      <c r="B74" t="s">
        <v>647</v>
      </c>
      <c r="C74" t="s">
        <v>75</v>
      </c>
      <c r="D74" t="s">
        <v>14</v>
      </c>
      <c r="E74" t="s">
        <v>196</v>
      </c>
      <c r="F74" t="s">
        <v>16</v>
      </c>
      <c r="G74" s="1">
        <v>45274</v>
      </c>
      <c r="H74" s="2">
        <v>175</v>
      </c>
      <c r="I74" t="str">
        <f>IF(Sheet1[[#This Row],[Purchase Amount]]&gt;0,"Placed","Not Placed")</f>
        <v>Placed</v>
      </c>
      <c r="J74" t="s">
        <v>685</v>
      </c>
      <c r="K74" t="s">
        <v>626</v>
      </c>
      <c r="L74" t="str">
        <f>"Q"&amp;ROUNDUP(MONTH(Sheet1[[#This Row],[Date]])/3,0)&amp;"-"&amp;YEAR(Sheet1[[#This Row],[Date]])</f>
        <v>Q4-2023</v>
      </c>
      <c r="M74" s="6">
        <f>Sheet1[[#This Row],[Purchase Amount]]*0.115</f>
        <v>20.125</v>
      </c>
      <c r="N74" s="12" t="s">
        <v>754</v>
      </c>
    </row>
    <row r="75" spans="1:14" x14ac:dyDescent="0.3">
      <c r="A75" t="s">
        <v>197</v>
      </c>
      <c r="B75" t="s">
        <v>647</v>
      </c>
      <c r="C75" t="s">
        <v>75</v>
      </c>
      <c r="D75" t="s">
        <v>14</v>
      </c>
      <c r="E75" t="s">
        <v>85</v>
      </c>
      <c r="F75" t="s">
        <v>11</v>
      </c>
      <c r="G75" s="1">
        <v>45275</v>
      </c>
      <c r="I75" t="str">
        <f>IF(Sheet1[[#This Row],[Purchase Amount]]&gt;0,"Placed","Not Placed")</f>
        <v>Not Placed</v>
      </c>
      <c r="J75" t="s">
        <v>625</v>
      </c>
      <c r="K75" t="s">
        <v>626</v>
      </c>
      <c r="L75" t="str">
        <f>"Q"&amp;ROUNDUP(MONTH(Sheet1[[#This Row],[Date]])/3,0)&amp;"-"&amp;YEAR(Sheet1[[#This Row],[Date]])</f>
        <v>Q4-2023</v>
      </c>
      <c r="M75" s="6">
        <f>Sheet1[[#This Row],[Purchase Amount]]*0.115</f>
        <v>0</v>
      </c>
      <c r="N75" s="12" t="s">
        <v>754</v>
      </c>
    </row>
    <row r="76" spans="1:14" x14ac:dyDescent="0.3">
      <c r="A76" t="s">
        <v>198</v>
      </c>
      <c r="B76" t="s">
        <v>659</v>
      </c>
      <c r="C76" t="s">
        <v>111</v>
      </c>
      <c r="D76" t="s">
        <v>112</v>
      </c>
      <c r="E76" t="s">
        <v>199</v>
      </c>
      <c r="F76" t="s">
        <v>25</v>
      </c>
      <c r="G76" s="1">
        <v>45275</v>
      </c>
      <c r="I76" t="str">
        <f>IF(Sheet1[[#This Row],[Purchase Amount]]&gt;0,"Placed","Not Placed")</f>
        <v>Not Placed</v>
      </c>
      <c r="J76" t="s">
        <v>625</v>
      </c>
      <c r="K76" t="s">
        <v>626</v>
      </c>
      <c r="L76" t="str">
        <f>"Q"&amp;ROUNDUP(MONTH(Sheet1[[#This Row],[Date]])/3,0)&amp;"-"&amp;YEAR(Sheet1[[#This Row],[Date]])</f>
        <v>Q4-2023</v>
      </c>
      <c r="M76" s="6">
        <f>Sheet1[[#This Row],[Purchase Amount]]*0.115</f>
        <v>0</v>
      </c>
      <c r="N76" s="12" t="s">
        <v>754</v>
      </c>
    </row>
    <row r="77" spans="1:14" x14ac:dyDescent="0.3">
      <c r="A77" t="s">
        <v>200</v>
      </c>
      <c r="B77" t="s">
        <v>683</v>
      </c>
      <c r="C77" t="s">
        <v>184</v>
      </c>
      <c r="D77" t="s">
        <v>9</v>
      </c>
      <c r="E77" t="s">
        <v>148</v>
      </c>
      <c r="F77" t="s">
        <v>16</v>
      </c>
      <c r="G77" s="1">
        <v>45275</v>
      </c>
      <c r="H77" s="2">
        <v>755</v>
      </c>
      <c r="I77" t="str">
        <f>IF(Sheet1[[#This Row],[Purchase Amount]]&gt;0,"Placed","Not Placed")</f>
        <v>Placed</v>
      </c>
      <c r="J77" t="s">
        <v>625</v>
      </c>
      <c r="K77" t="s">
        <v>626</v>
      </c>
      <c r="L77" t="str">
        <f>"Q"&amp;ROUNDUP(MONTH(Sheet1[[#This Row],[Date]])/3,0)&amp;"-"&amp;YEAR(Sheet1[[#This Row],[Date]])</f>
        <v>Q4-2023</v>
      </c>
      <c r="M77" s="6">
        <f>Sheet1[[#This Row],[Purchase Amount]]*0.115</f>
        <v>86.825000000000003</v>
      </c>
      <c r="N77" s="12" t="s">
        <v>754</v>
      </c>
    </row>
    <row r="78" spans="1:14" x14ac:dyDescent="0.3">
      <c r="A78" t="s">
        <v>201</v>
      </c>
      <c r="B78" t="s">
        <v>687</v>
      </c>
      <c r="C78" t="s">
        <v>202</v>
      </c>
      <c r="D78" t="s">
        <v>9</v>
      </c>
      <c r="E78" t="s">
        <v>148</v>
      </c>
      <c r="F78" t="s">
        <v>25</v>
      </c>
      <c r="G78" s="1">
        <v>45275</v>
      </c>
      <c r="H78" s="2">
        <v>1415</v>
      </c>
      <c r="I78" t="str">
        <f>IF(Sheet1[[#This Row],[Purchase Amount]]&gt;0,"Placed","Not Placed")</f>
        <v>Placed</v>
      </c>
      <c r="J78" t="s">
        <v>625</v>
      </c>
      <c r="K78" t="s">
        <v>626</v>
      </c>
      <c r="L78" t="str">
        <f>"Q"&amp;ROUNDUP(MONTH(Sheet1[[#This Row],[Date]])/3,0)&amp;"-"&amp;YEAR(Sheet1[[#This Row],[Date]])</f>
        <v>Q4-2023</v>
      </c>
      <c r="M78" s="6">
        <f>Sheet1[[#This Row],[Purchase Amount]]*0.115</f>
        <v>162.72499999999999</v>
      </c>
      <c r="N78" s="12" t="s">
        <v>754</v>
      </c>
    </row>
    <row r="79" spans="1:14" x14ac:dyDescent="0.3">
      <c r="A79" t="s">
        <v>203</v>
      </c>
      <c r="B79" t="s">
        <v>684</v>
      </c>
      <c r="C79" t="s">
        <v>186</v>
      </c>
      <c r="D79" t="s">
        <v>9</v>
      </c>
      <c r="E79" t="s">
        <v>142</v>
      </c>
      <c r="F79" t="s">
        <v>11</v>
      </c>
      <c r="G79" s="1">
        <v>45275</v>
      </c>
      <c r="H79" s="2">
        <v>780</v>
      </c>
      <c r="I79" t="str">
        <f>IF(Sheet1[[#This Row],[Purchase Amount]]&gt;0,"Placed","Not Placed")</f>
        <v>Placed</v>
      </c>
      <c r="J79" t="s">
        <v>625</v>
      </c>
      <c r="K79" t="s">
        <v>626</v>
      </c>
      <c r="L79" t="str">
        <f>"Q"&amp;ROUNDUP(MONTH(Sheet1[[#This Row],[Date]])/3,0)&amp;"-"&amp;YEAR(Sheet1[[#This Row],[Date]])</f>
        <v>Q4-2023</v>
      </c>
      <c r="M79" s="6">
        <f>Sheet1[[#This Row],[Purchase Amount]]*0.115</f>
        <v>89.7</v>
      </c>
      <c r="N79" s="12" t="s">
        <v>754</v>
      </c>
    </row>
    <row r="80" spans="1:14" x14ac:dyDescent="0.3">
      <c r="A80" t="s">
        <v>204</v>
      </c>
      <c r="B80" t="s">
        <v>688</v>
      </c>
      <c r="C80" t="s">
        <v>205</v>
      </c>
      <c r="D80" t="s">
        <v>94</v>
      </c>
      <c r="E80" t="s">
        <v>109</v>
      </c>
      <c r="F80" t="s">
        <v>25</v>
      </c>
      <c r="G80" s="1">
        <v>45275</v>
      </c>
      <c r="H80" s="2">
        <v>855</v>
      </c>
      <c r="I80" t="str">
        <f>IF(Sheet1[[#This Row],[Purchase Amount]]&gt;0,"Placed","Not Placed")</f>
        <v>Placed</v>
      </c>
      <c r="J80" t="s">
        <v>625</v>
      </c>
      <c r="K80" t="s">
        <v>626</v>
      </c>
      <c r="L80" t="str">
        <f>"Q"&amp;ROUNDUP(MONTH(Sheet1[[#This Row],[Date]])/3,0)&amp;"-"&amp;YEAR(Sheet1[[#This Row],[Date]])</f>
        <v>Q4-2023</v>
      </c>
      <c r="M80" s="6">
        <f>Sheet1[[#This Row],[Purchase Amount]]*0.115</f>
        <v>98.325000000000003</v>
      </c>
      <c r="N80" s="12" t="s">
        <v>754</v>
      </c>
    </row>
    <row r="81" spans="1:14" x14ac:dyDescent="0.3">
      <c r="A81" t="s">
        <v>206</v>
      </c>
      <c r="B81" t="s">
        <v>689</v>
      </c>
      <c r="C81" t="s">
        <v>207</v>
      </c>
      <c r="D81" t="s">
        <v>34</v>
      </c>
      <c r="E81" t="s">
        <v>126</v>
      </c>
      <c r="F81" t="s">
        <v>11</v>
      </c>
      <c r="G81" s="1">
        <v>45275</v>
      </c>
      <c r="H81" s="2">
        <v>605</v>
      </c>
      <c r="I81" t="str">
        <f>IF(Sheet1[[#This Row],[Purchase Amount]]&gt;0,"Placed","Not Placed")</f>
        <v>Placed</v>
      </c>
      <c r="J81" t="s">
        <v>625</v>
      </c>
      <c r="K81" t="s">
        <v>626</v>
      </c>
      <c r="L81" t="str">
        <f>"Q"&amp;ROUNDUP(MONTH(Sheet1[[#This Row],[Date]])/3,0)&amp;"-"&amp;YEAR(Sheet1[[#This Row],[Date]])</f>
        <v>Q4-2023</v>
      </c>
      <c r="M81" s="6">
        <f>Sheet1[[#This Row],[Purchase Amount]]*0.115</f>
        <v>69.575000000000003</v>
      </c>
      <c r="N81" s="12" t="s">
        <v>754</v>
      </c>
    </row>
    <row r="82" spans="1:14" x14ac:dyDescent="0.3">
      <c r="A82" t="s">
        <v>208</v>
      </c>
      <c r="B82" t="s">
        <v>690</v>
      </c>
      <c r="C82" t="s">
        <v>209</v>
      </c>
      <c r="D82" t="s">
        <v>23</v>
      </c>
      <c r="E82" t="s">
        <v>20</v>
      </c>
      <c r="F82" t="s">
        <v>16</v>
      </c>
      <c r="G82" s="1">
        <v>45276</v>
      </c>
      <c r="I82" t="str">
        <f>IF(Sheet1[[#This Row],[Purchase Amount]]&gt;0,"Placed","Not Placed")</f>
        <v>Not Placed</v>
      </c>
      <c r="J82" t="s">
        <v>630</v>
      </c>
      <c r="K82" t="s">
        <v>626</v>
      </c>
      <c r="L82" t="str">
        <f>"Q"&amp;ROUNDUP(MONTH(Sheet1[[#This Row],[Date]])/3,0)&amp;"-"&amp;YEAR(Sheet1[[#This Row],[Date]])</f>
        <v>Q4-2023</v>
      </c>
      <c r="M82" s="6">
        <f>Sheet1[[#This Row],[Purchase Amount]]*0.115</f>
        <v>0</v>
      </c>
      <c r="N82" s="12" t="s">
        <v>754</v>
      </c>
    </row>
    <row r="83" spans="1:14" x14ac:dyDescent="0.3">
      <c r="A83" t="s">
        <v>210</v>
      </c>
      <c r="B83" t="s">
        <v>652</v>
      </c>
      <c r="C83" t="s">
        <v>88</v>
      </c>
      <c r="D83" t="s">
        <v>9</v>
      </c>
      <c r="E83" t="s">
        <v>211</v>
      </c>
      <c r="F83" t="s">
        <v>16</v>
      </c>
      <c r="G83" s="1">
        <v>45276</v>
      </c>
      <c r="I83" t="str">
        <f>IF(Sheet1[[#This Row],[Purchase Amount]]&gt;0,"Placed","Not Placed")</f>
        <v>Not Placed</v>
      </c>
      <c r="J83" t="s">
        <v>630</v>
      </c>
      <c r="K83" t="s">
        <v>626</v>
      </c>
      <c r="L83" t="str">
        <f>"Q"&amp;ROUNDUP(MONTH(Sheet1[[#This Row],[Date]])/3,0)&amp;"-"&amp;YEAR(Sheet1[[#This Row],[Date]])</f>
        <v>Q4-2023</v>
      </c>
      <c r="M83" s="6">
        <f>Sheet1[[#This Row],[Purchase Amount]]*0.115</f>
        <v>0</v>
      </c>
      <c r="N83" s="12" t="s">
        <v>754</v>
      </c>
    </row>
    <row r="84" spans="1:14" x14ac:dyDescent="0.3">
      <c r="A84" t="s">
        <v>212</v>
      </c>
      <c r="B84" t="s">
        <v>648</v>
      </c>
      <c r="C84" t="s">
        <v>77</v>
      </c>
      <c r="D84" t="s">
        <v>23</v>
      </c>
      <c r="E84" t="s">
        <v>98</v>
      </c>
      <c r="F84" t="s">
        <v>25</v>
      </c>
      <c r="G84" s="1">
        <v>45276</v>
      </c>
      <c r="H84" s="2">
        <v>475</v>
      </c>
      <c r="I84" t="str">
        <f>IF(Sheet1[[#This Row],[Purchase Amount]]&gt;0,"Placed","Not Placed")</f>
        <v>Placed</v>
      </c>
      <c r="J84" t="s">
        <v>630</v>
      </c>
      <c r="K84" t="s">
        <v>626</v>
      </c>
      <c r="L84" t="str">
        <f>"Q"&amp;ROUNDUP(MONTH(Sheet1[[#This Row],[Date]])/3,0)&amp;"-"&amp;YEAR(Sheet1[[#This Row],[Date]])</f>
        <v>Q4-2023</v>
      </c>
      <c r="M84" s="6">
        <f>Sheet1[[#This Row],[Purchase Amount]]*0.115</f>
        <v>54.625</v>
      </c>
      <c r="N84" s="12" t="s">
        <v>754</v>
      </c>
    </row>
    <row r="85" spans="1:14" x14ac:dyDescent="0.3">
      <c r="A85" t="s">
        <v>213</v>
      </c>
      <c r="B85" t="s">
        <v>633</v>
      </c>
      <c r="C85" t="s">
        <v>33</v>
      </c>
      <c r="D85" t="s">
        <v>34</v>
      </c>
      <c r="E85" t="s">
        <v>155</v>
      </c>
      <c r="F85" t="s">
        <v>11</v>
      </c>
      <c r="G85" s="1">
        <v>45276</v>
      </c>
      <c r="H85" s="2">
        <v>405</v>
      </c>
      <c r="I85" t="str">
        <f>IF(Sheet1[[#This Row],[Purchase Amount]]&gt;0,"Placed","Not Placed")</f>
        <v>Placed</v>
      </c>
      <c r="J85" t="s">
        <v>630</v>
      </c>
      <c r="K85" t="s">
        <v>626</v>
      </c>
      <c r="L85" t="str">
        <f>"Q"&amp;ROUNDUP(MONTH(Sheet1[[#This Row],[Date]])/3,0)&amp;"-"&amp;YEAR(Sheet1[[#This Row],[Date]])</f>
        <v>Q4-2023</v>
      </c>
      <c r="M85" s="6">
        <f>Sheet1[[#This Row],[Purchase Amount]]*0.115</f>
        <v>46.575000000000003</v>
      </c>
      <c r="N85" s="12" t="s">
        <v>754</v>
      </c>
    </row>
    <row r="86" spans="1:14" x14ac:dyDescent="0.3">
      <c r="A86" t="s">
        <v>214</v>
      </c>
      <c r="B86" t="s">
        <v>652</v>
      </c>
      <c r="C86" t="s">
        <v>88</v>
      </c>
      <c r="D86" t="s">
        <v>9</v>
      </c>
      <c r="E86" t="s">
        <v>148</v>
      </c>
      <c r="F86" t="s">
        <v>25</v>
      </c>
      <c r="G86" s="1">
        <v>45276</v>
      </c>
      <c r="H86" s="2">
        <v>1200</v>
      </c>
      <c r="I86" t="str">
        <f>IF(Sheet1[[#This Row],[Purchase Amount]]&gt;0,"Placed","Not Placed")</f>
        <v>Placed</v>
      </c>
      <c r="J86" t="s">
        <v>630</v>
      </c>
      <c r="K86" t="s">
        <v>626</v>
      </c>
      <c r="L86" t="str">
        <f>"Q"&amp;ROUNDUP(MONTH(Sheet1[[#This Row],[Date]])/3,0)&amp;"-"&amp;YEAR(Sheet1[[#This Row],[Date]])</f>
        <v>Q4-2023</v>
      </c>
      <c r="M86" s="6">
        <f>Sheet1[[#This Row],[Purchase Amount]]*0.115</f>
        <v>138</v>
      </c>
      <c r="N86" s="12" t="s">
        <v>754</v>
      </c>
    </row>
    <row r="87" spans="1:14" x14ac:dyDescent="0.3">
      <c r="A87" t="s">
        <v>215</v>
      </c>
      <c r="B87" t="s">
        <v>691</v>
      </c>
      <c r="C87" t="s">
        <v>216</v>
      </c>
      <c r="D87" t="s">
        <v>23</v>
      </c>
      <c r="E87" t="s">
        <v>182</v>
      </c>
      <c r="F87" t="s">
        <v>16</v>
      </c>
      <c r="G87" s="1">
        <v>45276</v>
      </c>
      <c r="H87" s="2">
        <v>425</v>
      </c>
      <c r="I87" t="str">
        <f>IF(Sheet1[[#This Row],[Purchase Amount]]&gt;0,"Placed","Not Placed")</f>
        <v>Placed</v>
      </c>
      <c r="J87" t="s">
        <v>630</v>
      </c>
      <c r="K87" t="s">
        <v>626</v>
      </c>
      <c r="L87" t="str">
        <f>"Q"&amp;ROUNDUP(MONTH(Sheet1[[#This Row],[Date]])/3,0)&amp;"-"&amp;YEAR(Sheet1[[#This Row],[Date]])</f>
        <v>Q4-2023</v>
      </c>
      <c r="M87" s="6">
        <f>Sheet1[[#This Row],[Purchase Amount]]*0.115</f>
        <v>48.875</v>
      </c>
      <c r="N87" s="12" t="s">
        <v>754</v>
      </c>
    </row>
    <row r="88" spans="1:14" x14ac:dyDescent="0.3">
      <c r="A88" t="s">
        <v>217</v>
      </c>
      <c r="B88" t="s">
        <v>683</v>
      </c>
      <c r="C88" t="s">
        <v>184</v>
      </c>
      <c r="D88" t="s">
        <v>9</v>
      </c>
      <c r="E88" t="s">
        <v>182</v>
      </c>
      <c r="F88" t="s">
        <v>11</v>
      </c>
      <c r="G88" s="1">
        <v>45276</v>
      </c>
      <c r="H88" s="2">
        <v>1230</v>
      </c>
      <c r="I88" t="str">
        <f>IF(Sheet1[[#This Row],[Purchase Amount]]&gt;0,"Placed","Not Placed")</f>
        <v>Placed</v>
      </c>
      <c r="J88" t="s">
        <v>630</v>
      </c>
      <c r="K88" t="s">
        <v>626</v>
      </c>
      <c r="L88" t="str">
        <f>"Q"&amp;ROUNDUP(MONTH(Sheet1[[#This Row],[Date]])/3,0)&amp;"-"&amp;YEAR(Sheet1[[#This Row],[Date]])</f>
        <v>Q4-2023</v>
      </c>
      <c r="M88" s="6">
        <f>Sheet1[[#This Row],[Purchase Amount]]*0.115</f>
        <v>141.45000000000002</v>
      </c>
      <c r="N88" s="12" t="s">
        <v>754</v>
      </c>
    </row>
    <row r="89" spans="1:14" x14ac:dyDescent="0.3">
      <c r="A89" t="s">
        <v>218</v>
      </c>
      <c r="B89" t="s">
        <v>633</v>
      </c>
      <c r="C89" t="s">
        <v>33</v>
      </c>
      <c r="D89" t="s">
        <v>34</v>
      </c>
      <c r="E89" t="s">
        <v>211</v>
      </c>
      <c r="F89" t="s">
        <v>16</v>
      </c>
      <c r="G89" s="1">
        <v>45276</v>
      </c>
      <c r="H89" s="2">
        <v>880</v>
      </c>
      <c r="I89" t="str">
        <f>IF(Sheet1[[#This Row],[Purchase Amount]]&gt;0,"Placed","Not Placed")</f>
        <v>Placed</v>
      </c>
      <c r="J89" t="s">
        <v>630</v>
      </c>
      <c r="K89" t="s">
        <v>626</v>
      </c>
      <c r="L89" t="str">
        <f>"Q"&amp;ROUNDUP(MONTH(Sheet1[[#This Row],[Date]])/3,0)&amp;"-"&amp;YEAR(Sheet1[[#This Row],[Date]])</f>
        <v>Q4-2023</v>
      </c>
      <c r="M89" s="6">
        <f>Sheet1[[#This Row],[Purchase Amount]]*0.115</f>
        <v>101.2</v>
      </c>
      <c r="N89" s="12" t="s">
        <v>754</v>
      </c>
    </row>
    <row r="90" spans="1:14" x14ac:dyDescent="0.3">
      <c r="A90" t="s">
        <v>219</v>
      </c>
      <c r="B90" t="s">
        <v>692</v>
      </c>
      <c r="C90" t="s">
        <v>220</v>
      </c>
      <c r="D90" t="s">
        <v>72</v>
      </c>
      <c r="E90" t="s">
        <v>211</v>
      </c>
      <c r="F90" t="s">
        <v>11</v>
      </c>
      <c r="G90" s="1">
        <v>45277</v>
      </c>
      <c r="I90" t="str">
        <f>IF(Sheet1[[#This Row],[Purchase Amount]]&gt;0,"Placed","Not Placed")</f>
        <v>Not Placed</v>
      </c>
      <c r="J90" t="s">
        <v>640</v>
      </c>
      <c r="K90" t="s">
        <v>626</v>
      </c>
      <c r="L90" t="str">
        <f>"Q"&amp;ROUNDUP(MONTH(Sheet1[[#This Row],[Date]])/3,0)&amp;"-"&amp;YEAR(Sheet1[[#This Row],[Date]])</f>
        <v>Q4-2023</v>
      </c>
      <c r="M90" s="6">
        <f>Sheet1[[#This Row],[Purchase Amount]]*0.115</f>
        <v>0</v>
      </c>
      <c r="N90" s="12" t="s">
        <v>754</v>
      </c>
    </row>
    <row r="91" spans="1:14" x14ac:dyDescent="0.3">
      <c r="A91" t="s">
        <v>221</v>
      </c>
      <c r="B91" t="s">
        <v>683</v>
      </c>
      <c r="C91" t="s">
        <v>184</v>
      </c>
      <c r="D91" t="s">
        <v>9</v>
      </c>
      <c r="E91" t="s">
        <v>182</v>
      </c>
      <c r="F91" t="s">
        <v>16</v>
      </c>
      <c r="G91" s="1">
        <v>45277</v>
      </c>
      <c r="I91" t="str">
        <f>IF(Sheet1[[#This Row],[Purchase Amount]]&gt;0,"Placed","Not Placed")</f>
        <v>Not Placed</v>
      </c>
      <c r="J91" t="s">
        <v>640</v>
      </c>
      <c r="K91" t="s">
        <v>626</v>
      </c>
      <c r="L91" t="str">
        <f>"Q"&amp;ROUNDUP(MONTH(Sheet1[[#This Row],[Date]])/3,0)&amp;"-"&amp;YEAR(Sheet1[[#This Row],[Date]])</f>
        <v>Q4-2023</v>
      </c>
      <c r="M91" s="6">
        <f>Sheet1[[#This Row],[Purchase Amount]]*0.115</f>
        <v>0</v>
      </c>
      <c r="N91" s="12" t="s">
        <v>754</v>
      </c>
    </row>
    <row r="92" spans="1:14" x14ac:dyDescent="0.3">
      <c r="A92" t="s">
        <v>222</v>
      </c>
      <c r="B92" t="s">
        <v>648</v>
      </c>
      <c r="C92" t="s">
        <v>77</v>
      </c>
      <c r="D92" t="s">
        <v>23</v>
      </c>
      <c r="E92" t="s">
        <v>115</v>
      </c>
      <c r="F92" t="s">
        <v>11</v>
      </c>
      <c r="G92" s="1">
        <v>45277</v>
      </c>
      <c r="I92" t="str">
        <f>IF(Sheet1[[#This Row],[Purchase Amount]]&gt;0,"Placed","Not Placed")</f>
        <v>Not Placed</v>
      </c>
      <c r="J92" t="s">
        <v>640</v>
      </c>
      <c r="K92" t="s">
        <v>626</v>
      </c>
      <c r="L92" t="str">
        <f>"Q"&amp;ROUNDUP(MONTH(Sheet1[[#This Row],[Date]])/3,0)&amp;"-"&amp;YEAR(Sheet1[[#This Row],[Date]])</f>
        <v>Q4-2023</v>
      </c>
      <c r="M92" s="6">
        <f>Sheet1[[#This Row],[Purchase Amount]]*0.115</f>
        <v>0</v>
      </c>
      <c r="N92" s="12" t="s">
        <v>754</v>
      </c>
    </row>
    <row r="93" spans="1:14" x14ac:dyDescent="0.3">
      <c r="A93" t="s">
        <v>223</v>
      </c>
      <c r="B93" t="s">
        <v>679</v>
      </c>
      <c r="C93" t="s">
        <v>173</v>
      </c>
      <c r="D93" t="s">
        <v>174</v>
      </c>
      <c r="E93" t="s">
        <v>31</v>
      </c>
      <c r="F93" t="s">
        <v>11</v>
      </c>
      <c r="G93" s="1">
        <v>45277</v>
      </c>
      <c r="I93" t="str">
        <f>IF(Sheet1[[#This Row],[Purchase Amount]]&gt;0,"Placed","Not Placed")</f>
        <v>Not Placed</v>
      </c>
      <c r="J93" t="s">
        <v>640</v>
      </c>
      <c r="K93" t="s">
        <v>626</v>
      </c>
      <c r="L93" t="str">
        <f>"Q"&amp;ROUNDUP(MONTH(Sheet1[[#This Row],[Date]])/3,0)&amp;"-"&amp;YEAR(Sheet1[[#This Row],[Date]])</f>
        <v>Q4-2023</v>
      </c>
      <c r="M93" s="6">
        <f>Sheet1[[#This Row],[Purchase Amount]]*0.115</f>
        <v>0</v>
      </c>
      <c r="N93" s="12" t="s">
        <v>754</v>
      </c>
    </row>
    <row r="94" spans="1:14" x14ac:dyDescent="0.3">
      <c r="A94" t="s">
        <v>224</v>
      </c>
      <c r="B94" t="s">
        <v>666</v>
      </c>
      <c r="C94" t="s">
        <v>133</v>
      </c>
      <c r="D94" t="s">
        <v>19</v>
      </c>
      <c r="E94" t="s">
        <v>225</v>
      </c>
      <c r="F94" t="s">
        <v>16</v>
      </c>
      <c r="G94" s="1">
        <v>45277</v>
      </c>
      <c r="H94" s="2">
        <v>1100</v>
      </c>
      <c r="I94" t="str">
        <f>IF(Sheet1[[#This Row],[Purchase Amount]]&gt;0,"Placed","Not Placed")</f>
        <v>Placed</v>
      </c>
      <c r="J94" t="s">
        <v>640</v>
      </c>
      <c r="K94" t="s">
        <v>626</v>
      </c>
      <c r="L94" t="str">
        <f>"Q"&amp;ROUNDUP(MONTH(Sheet1[[#This Row],[Date]])/3,0)&amp;"-"&amp;YEAR(Sheet1[[#This Row],[Date]])</f>
        <v>Q4-2023</v>
      </c>
      <c r="M94" s="6">
        <f>Sheet1[[#This Row],[Purchase Amount]]*0.115</f>
        <v>126.5</v>
      </c>
      <c r="N94" s="12" t="s">
        <v>754</v>
      </c>
    </row>
    <row r="95" spans="1:14" x14ac:dyDescent="0.3">
      <c r="A95" t="s">
        <v>226</v>
      </c>
      <c r="B95" t="s">
        <v>631</v>
      </c>
      <c r="C95" t="s">
        <v>27</v>
      </c>
      <c r="D95" t="s">
        <v>23</v>
      </c>
      <c r="E95" t="s">
        <v>227</v>
      </c>
      <c r="F95" t="s">
        <v>16</v>
      </c>
      <c r="G95" s="1">
        <v>45277</v>
      </c>
      <c r="H95" s="2">
        <v>815</v>
      </c>
      <c r="I95" t="str">
        <f>IF(Sheet1[[#This Row],[Purchase Amount]]&gt;0,"Placed","Not Placed")</f>
        <v>Placed</v>
      </c>
      <c r="J95" t="s">
        <v>640</v>
      </c>
      <c r="K95" t="s">
        <v>626</v>
      </c>
      <c r="L95" t="str">
        <f>"Q"&amp;ROUNDUP(MONTH(Sheet1[[#This Row],[Date]])/3,0)&amp;"-"&amp;YEAR(Sheet1[[#This Row],[Date]])</f>
        <v>Q4-2023</v>
      </c>
      <c r="M95" s="6">
        <f>Sheet1[[#This Row],[Purchase Amount]]*0.115</f>
        <v>93.725000000000009</v>
      </c>
      <c r="N95" s="12" t="s">
        <v>754</v>
      </c>
    </row>
    <row r="96" spans="1:14" x14ac:dyDescent="0.3">
      <c r="A96" t="s">
        <v>228</v>
      </c>
      <c r="B96" t="s">
        <v>680</v>
      </c>
      <c r="C96" t="s">
        <v>177</v>
      </c>
      <c r="D96" t="s">
        <v>34</v>
      </c>
      <c r="E96" t="s">
        <v>104</v>
      </c>
      <c r="F96" t="s">
        <v>25</v>
      </c>
      <c r="G96" s="1">
        <v>45278</v>
      </c>
      <c r="H96" s="2">
        <v>1350</v>
      </c>
      <c r="I96" t="str">
        <f>IF(Sheet1[[#This Row],[Purchase Amount]]&gt;0,"Placed","Not Placed")</f>
        <v>Placed</v>
      </c>
      <c r="J96" t="s">
        <v>644</v>
      </c>
      <c r="K96" t="s">
        <v>626</v>
      </c>
      <c r="L96" t="str">
        <f>"Q"&amp;ROUNDUP(MONTH(Sheet1[[#This Row],[Date]])/3,0)&amp;"-"&amp;YEAR(Sheet1[[#This Row],[Date]])</f>
        <v>Q4-2023</v>
      </c>
      <c r="M96" s="6">
        <f>Sheet1[[#This Row],[Purchase Amount]]*0.115</f>
        <v>155.25</v>
      </c>
      <c r="N96" s="12" t="s">
        <v>754</v>
      </c>
    </row>
    <row r="97" spans="1:14" x14ac:dyDescent="0.3">
      <c r="A97" t="s">
        <v>229</v>
      </c>
      <c r="B97" t="s">
        <v>690</v>
      </c>
      <c r="C97" t="s">
        <v>209</v>
      </c>
      <c r="D97" t="s">
        <v>23</v>
      </c>
      <c r="E97" t="s">
        <v>113</v>
      </c>
      <c r="F97" t="s">
        <v>25</v>
      </c>
      <c r="G97" s="1">
        <v>45278</v>
      </c>
      <c r="H97" s="2">
        <v>990</v>
      </c>
      <c r="I97" t="str">
        <f>IF(Sheet1[[#This Row],[Purchase Amount]]&gt;0,"Placed","Not Placed")</f>
        <v>Placed</v>
      </c>
      <c r="J97" t="s">
        <v>644</v>
      </c>
      <c r="K97" t="s">
        <v>626</v>
      </c>
      <c r="L97" t="str">
        <f>"Q"&amp;ROUNDUP(MONTH(Sheet1[[#This Row],[Date]])/3,0)&amp;"-"&amp;YEAR(Sheet1[[#This Row],[Date]])</f>
        <v>Q4-2023</v>
      </c>
      <c r="M97" s="6">
        <f>Sheet1[[#This Row],[Purchase Amount]]*0.115</f>
        <v>113.85000000000001</v>
      </c>
      <c r="N97" s="12" t="s">
        <v>754</v>
      </c>
    </row>
    <row r="98" spans="1:14" x14ac:dyDescent="0.3">
      <c r="A98" t="s">
        <v>230</v>
      </c>
      <c r="B98" t="s">
        <v>676</v>
      </c>
      <c r="C98" t="s">
        <v>166</v>
      </c>
      <c r="D98" t="s">
        <v>151</v>
      </c>
      <c r="E98" t="s">
        <v>113</v>
      </c>
      <c r="F98" t="s">
        <v>16</v>
      </c>
      <c r="G98" s="1">
        <v>45278</v>
      </c>
      <c r="H98" s="2">
        <v>735</v>
      </c>
      <c r="I98" t="str">
        <f>IF(Sheet1[[#This Row],[Purchase Amount]]&gt;0,"Placed","Not Placed")</f>
        <v>Placed</v>
      </c>
      <c r="J98" t="s">
        <v>644</v>
      </c>
      <c r="K98" t="s">
        <v>626</v>
      </c>
      <c r="L98" t="str">
        <f>"Q"&amp;ROUNDUP(MONTH(Sheet1[[#This Row],[Date]])/3,0)&amp;"-"&amp;YEAR(Sheet1[[#This Row],[Date]])</f>
        <v>Q4-2023</v>
      </c>
      <c r="M98" s="6">
        <f>Sheet1[[#This Row],[Purchase Amount]]*0.115</f>
        <v>84.525000000000006</v>
      </c>
      <c r="N98" s="12" t="s">
        <v>754</v>
      </c>
    </row>
    <row r="99" spans="1:14" x14ac:dyDescent="0.3">
      <c r="A99" t="s">
        <v>231</v>
      </c>
      <c r="B99" t="s">
        <v>693</v>
      </c>
      <c r="C99" t="s">
        <v>232</v>
      </c>
      <c r="D99" t="s">
        <v>19</v>
      </c>
      <c r="E99" t="s">
        <v>121</v>
      </c>
      <c r="F99" t="s">
        <v>11</v>
      </c>
      <c r="G99" s="1">
        <v>45279</v>
      </c>
      <c r="H99" s="2">
        <v>640</v>
      </c>
      <c r="I99" t="str">
        <f>IF(Sheet1[[#This Row],[Purchase Amount]]&gt;0,"Placed","Not Placed")</f>
        <v>Placed</v>
      </c>
      <c r="J99" t="s">
        <v>651</v>
      </c>
      <c r="K99" t="s">
        <v>626</v>
      </c>
      <c r="L99" t="str">
        <f>"Q"&amp;ROUNDUP(MONTH(Sheet1[[#This Row],[Date]])/3,0)&amp;"-"&amp;YEAR(Sheet1[[#This Row],[Date]])</f>
        <v>Q4-2023</v>
      </c>
      <c r="M99" s="6">
        <f>Sheet1[[#This Row],[Purchase Amount]]*0.115</f>
        <v>73.600000000000009</v>
      </c>
      <c r="N99" s="12" t="s">
        <v>754</v>
      </c>
    </row>
    <row r="100" spans="1:14" x14ac:dyDescent="0.3">
      <c r="A100" t="s">
        <v>233</v>
      </c>
      <c r="B100" t="s">
        <v>676</v>
      </c>
      <c r="C100" t="s">
        <v>166</v>
      </c>
      <c r="D100" t="s">
        <v>151</v>
      </c>
      <c r="E100" t="s">
        <v>73</v>
      </c>
      <c r="F100" t="s">
        <v>16</v>
      </c>
      <c r="G100" s="1">
        <v>45279</v>
      </c>
      <c r="H100" s="2">
        <v>525</v>
      </c>
      <c r="I100" t="str">
        <f>IF(Sheet1[[#This Row],[Purchase Amount]]&gt;0,"Placed","Not Placed")</f>
        <v>Placed</v>
      </c>
      <c r="J100" t="s">
        <v>651</v>
      </c>
      <c r="K100" t="s">
        <v>626</v>
      </c>
      <c r="L100" t="str">
        <f>"Q"&amp;ROUNDUP(MONTH(Sheet1[[#This Row],[Date]])/3,0)&amp;"-"&amp;YEAR(Sheet1[[#This Row],[Date]])</f>
        <v>Q4-2023</v>
      </c>
      <c r="M100" s="6">
        <f>Sheet1[[#This Row],[Purchase Amount]]*0.115</f>
        <v>60.375</v>
      </c>
      <c r="N100" s="12" t="s">
        <v>754</v>
      </c>
    </row>
    <row r="101" spans="1:14" x14ac:dyDescent="0.3">
      <c r="A101" t="s">
        <v>234</v>
      </c>
      <c r="B101" t="s">
        <v>686</v>
      </c>
      <c r="C101" t="s">
        <v>192</v>
      </c>
      <c r="D101" t="s">
        <v>34</v>
      </c>
      <c r="E101" t="s">
        <v>152</v>
      </c>
      <c r="F101" t="s">
        <v>11</v>
      </c>
      <c r="G101" s="1">
        <v>45280</v>
      </c>
      <c r="I101" t="str">
        <f>IF(Sheet1[[#This Row],[Purchase Amount]]&gt;0,"Placed","Not Placed")</f>
        <v>Not Placed</v>
      </c>
      <c r="J101" t="s">
        <v>654</v>
      </c>
      <c r="K101" t="s">
        <v>626</v>
      </c>
      <c r="L101" t="str">
        <f>"Q"&amp;ROUNDUP(MONTH(Sheet1[[#This Row],[Date]])/3,0)&amp;"-"&amp;YEAR(Sheet1[[#This Row],[Date]])</f>
        <v>Q4-2023</v>
      </c>
      <c r="M101" s="6">
        <f>Sheet1[[#This Row],[Purchase Amount]]*0.115</f>
        <v>0</v>
      </c>
      <c r="N101" s="12" t="s">
        <v>754</v>
      </c>
    </row>
    <row r="102" spans="1:14" x14ac:dyDescent="0.3">
      <c r="A102" t="s">
        <v>235</v>
      </c>
      <c r="B102" t="s">
        <v>694</v>
      </c>
      <c r="C102" t="s">
        <v>236</v>
      </c>
      <c r="D102" t="s">
        <v>64</v>
      </c>
      <c r="E102" t="s">
        <v>237</v>
      </c>
      <c r="F102" t="s">
        <v>25</v>
      </c>
      <c r="G102" s="1">
        <v>45280</v>
      </c>
      <c r="H102" s="2">
        <v>1085</v>
      </c>
      <c r="I102" t="str">
        <f>IF(Sheet1[[#This Row],[Purchase Amount]]&gt;0,"Placed","Not Placed")</f>
        <v>Placed</v>
      </c>
      <c r="J102" t="s">
        <v>654</v>
      </c>
      <c r="K102" t="s">
        <v>626</v>
      </c>
      <c r="L102" t="str">
        <f>"Q"&amp;ROUNDUP(MONTH(Sheet1[[#This Row],[Date]])/3,0)&amp;"-"&amp;YEAR(Sheet1[[#This Row],[Date]])</f>
        <v>Q4-2023</v>
      </c>
      <c r="M102" s="6">
        <f>Sheet1[[#This Row],[Purchase Amount]]*0.115</f>
        <v>124.77500000000001</v>
      </c>
      <c r="N102" s="12" t="s">
        <v>754</v>
      </c>
    </row>
    <row r="103" spans="1:14" x14ac:dyDescent="0.3">
      <c r="A103" t="s">
        <v>238</v>
      </c>
      <c r="B103" t="s">
        <v>695</v>
      </c>
      <c r="C103" t="s">
        <v>239</v>
      </c>
      <c r="D103" t="s">
        <v>9</v>
      </c>
      <c r="E103" t="s">
        <v>24</v>
      </c>
      <c r="F103" t="s">
        <v>11</v>
      </c>
      <c r="G103" s="1">
        <v>45280</v>
      </c>
      <c r="H103" s="2">
        <v>1945</v>
      </c>
      <c r="I103" t="str">
        <f>IF(Sheet1[[#This Row],[Purchase Amount]]&gt;0,"Placed","Not Placed")</f>
        <v>Placed</v>
      </c>
      <c r="J103" t="s">
        <v>654</v>
      </c>
      <c r="K103" t="s">
        <v>626</v>
      </c>
      <c r="L103" t="str">
        <f>"Q"&amp;ROUNDUP(MONTH(Sheet1[[#This Row],[Date]])/3,0)&amp;"-"&amp;YEAR(Sheet1[[#This Row],[Date]])</f>
        <v>Q4-2023</v>
      </c>
      <c r="M103" s="6">
        <f>Sheet1[[#This Row],[Purchase Amount]]*0.115</f>
        <v>223.67500000000001</v>
      </c>
      <c r="N103" s="12" t="s">
        <v>754</v>
      </c>
    </row>
    <row r="104" spans="1:14" x14ac:dyDescent="0.3">
      <c r="A104" t="s">
        <v>240</v>
      </c>
      <c r="B104" t="s">
        <v>657</v>
      </c>
      <c r="C104" t="s">
        <v>103</v>
      </c>
      <c r="D104" t="s">
        <v>94</v>
      </c>
      <c r="E104" t="s">
        <v>38</v>
      </c>
      <c r="F104" t="s">
        <v>11</v>
      </c>
      <c r="G104" s="1">
        <v>45280</v>
      </c>
      <c r="H104" s="2">
        <v>495</v>
      </c>
      <c r="I104" t="str">
        <f>IF(Sheet1[[#This Row],[Purchase Amount]]&gt;0,"Placed","Not Placed")</f>
        <v>Placed</v>
      </c>
      <c r="J104" t="s">
        <v>654</v>
      </c>
      <c r="K104" t="s">
        <v>626</v>
      </c>
      <c r="L104" t="str">
        <f>"Q"&amp;ROUNDUP(MONTH(Sheet1[[#This Row],[Date]])/3,0)&amp;"-"&amp;YEAR(Sheet1[[#This Row],[Date]])</f>
        <v>Q4-2023</v>
      </c>
      <c r="M104" s="6">
        <f>Sheet1[[#This Row],[Purchase Amount]]*0.115</f>
        <v>56.925000000000004</v>
      </c>
      <c r="N104" s="12" t="s">
        <v>754</v>
      </c>
    </row>
    <row r="105" spans="1:14" x14ac:dyDescent="0.3">
      <c r="A105" t="s">
        <v>241</v>
      </c>
      <c r="B105" t="s">
        <v>696</v>
      </c>
      <c r="C105" t="s">
        <v>242</v>
      </c>
      <c r="D105" t="s">
        <v>14</v>
      </c>
      <c r="E105" t="s">
        <v>69</v>
      </c>
      <c r="F105" t="s">
        <v>11</v>
      </c>
      <c r="G105" s="1">
        <v>45280</v>
      </c>
      <c r="H105" s="2">
        <v>755</v>
      </c>
      <c r="I105" t="str">
        <f>IF(Sheet1[[#This Row],[Purchase Amount]]&gt;0,"Placed","Not Placed")</f>
        <v>Placed</v>
      </c>
      <c r="J105" t="s">
        <v>654</v>
      </c>
      <c r="K105" t="s">
        <v>626</v>
      </c>
      <c r="L105" t="str">
        <f>"Q"&amp;ROUNDUP(MONTH(Sheet1[[#This Row],[Date]])/3,0)&amp;"-"&amp;YEAR(Sheet1[[#This Row],[Date]])</f>
        <v>Q4-2023</v>
      </c>
      <c r="M105" s="6">
        <f>Sheet1[[#This Row],[Purchase Amount]]*0.115</f>
        <v>86.825000000000003</v>
      </c>
      <c r="N105" s="12" t="s">
        <v>754</v>
      </c>
    </row>
    <row r="106" spans="1:14" x14ac:dyDescent="0.3">
      <c r="A106" t="s">
        <v>243</v>
      </c>
      <c r="B106" t="s">
        <v>666</v>
      </c>
      <c r="C106" t="s">
        <v>133</v>
      </c>
      <c r="D106" t="s">
        <v>19</v>
      </c>
      <c r="E106" t="s">
        <v>148</v>
      </c>
      <c r="F106" t="s">
        <v>11</v>
      </c>
      <c r="G106" s="1">
        <v>45280</v>
      </c>
      <c r="H106" s="2">
        <v>1645</v>
      </c>
      <c r="I106" t="str">
        <f>IF(Sheet1[[#This Row],[Purchase Amount]]&gt;0,"Placed","Not Placed")</f>
        <v>Placed</v>
      </c>
      <c r="J106" t="s">
        <v>654</v>
      </c>
      <c r="K106" t="s">
        <v>626</v>
      </c>
      <c r="L106" t="str">
        <f>"Q"&amp;ROUNDUP(MONTH(Sheet1[[#This Row],[Date]])/3,0)&amp;"-"&amp;YEAR(Sheet1[[#This Row],[Date]])</f>
        <v>Q4-2023</v>
      </c>
      <c r="M106" s="6">
        <f>Sheet1[[#This Row],[Purchase Amount]]*0.115</f>
        <v>189.17500000000001</v>
      </c>
      <c r="N106" s="12" t="s">
        <v>754</v>
      </c>
    </row>
    <row r="107" spans="1:14" x14ac:dyDescent="0.3">
      <c r="A107" t="s">
        <v>244</v>
      </c>
      <c r="B107" t="s">
        <v>649</v>
      </c>
      <c r="C107" t="s">
        <v>80</v>
      </c>
      <c r="D107" t="s">
        <v>47</v>
      </c>
      <c r="E107" t="s">
        <v>199</v>
      </c>
      <c r="F107" t="s">
        <v>16</v>
      </c>
      <c r="G107" s="1">
        <v>45281</v>
      </c>
      <c r="I107" t="str">
        <f>IF(Sheet1[[#This Row],[Purchase Amount]]&gt;0,"Placed","Not Placed")</f>
        <v>Not Placed</v>
      </c>
      <c r="J107" t="s">
        <v>685</v>
      </c>
      <c r="K107" t="s">
        <v>626</v>
      </c>
      <c r="L107" t="str">
        <f>"Q"&amp;ROUNDUP(MONTH(Sheet1[[#This Row],[Date]])/3,0)&amp;"-"&amp;YEAR(Sheet1[[#This Row],[Date]])</f>
        <v>Q4-2023</v>
      </c>
      <c r="M107" s="6">
        <f>Sheet1[[#This Row],[Purchase Amount]]*0.115</f>
        <v>0</v>
      </c>
      <c r="N107" s="12" t="s">
        <v>754</v>
      </c>
    </row>
    <row r="108" spans="1:14" x14ac:dyDescent="0.3">
      <c r="A108" t="s">
        <v>245</v>
      </c>
      <c r="B108" t="s">
        <v>697</v>
      </c>
      <c r="C108" t="s">
        <v>246</v>
      </c>
      <c r="D108" t="s">
        <v>14</v>
      </c>
      <c r="E108" t="s">
        <v>247</v>
      </c>
      <c r="F108" t="s">
        <v>11</v>
      </c>
      <c r="G108" s="1">
        <v>45281</v>
      </c>
      <c r="H108" s="2">
        <v>70</v>
      </c>
      <c r="I108" t="str">
        <f>IF(Sheet1[[#This Row],[Purchase Amount]]&gt;0,"Placed","Not Placed")</f>
        <v>Placed</v>
      </c>
      <c r="J108" t="s">
        <v>685</v>
      </c>
      <c r="K108" t="s">
        <v>626</v>
      </c>
      <c r="L108" t="str">
        <f>"Q"&amp;ROUNDUP(MONTH(Sheet1[[#This Row],[Date]])/3,0)&amp;"-"&amp;YEAR(Sheet1[[#This Row],[Date]])</f>
        <v>Q4-2023</v>
      </c>
      <c r="M108" s="6">
        <f>Sheet1[[#This Row],[Purchase Amount]]*0.115</f>
        <v>8.0500000000000007</v>
      </c>
      <c r="N108" s="12" t="s">
        <v>754</v>
      </c>
    </row>
    <row r="109" spans="1:14" x14ac:dyDescent="0.3">
      <c r="A109" t="s">
        <v>248</v>
      </c>
      <c r="B109" t="s">
        <v>698</v>
      </c>
      <c r="C109" t="s">
        <v>249</v>
      </c>
      <c r="D109" t="s">
        <v>23</v>
      </c>
      <c r="E109" t="s">
        <v>91</v>
      </c>
      <c r="F109" t="s">
        <v>11</v>
      </c>
      <c r="G109" s="1">
        <v>45281</v>
      </c>
      <c r="H109" s="2">
        <v>435</v>
      </c>
      <c r="I109" t="str">
        <f>IF(Sheet1[[#This Row],[Purchase Amount]]&gt;0,"Placed","Not Placed")</f>
        <v>Placed</v>
      </c>
      <c r="J109" t="s">
        <v>685</v>
      </c>
      <c r="K109" t="s">
        <v>626</v>
      </c>
      <c r="L109" t="str">
        <f>"Q"&amp;ROUNDUP(MONTH(Sheet1[[#This Row],[Date]])/3,0)&amp;"-"&amp;YEAR(Sheet1[[#This Row],[Date]])</f>
        <v>Q4-2023</v>
      </c>
      <c r="M109" s="6">
        <f>Sheet1[[#This Row],[Purchase Amount]]*0.115</f>
        <v>50.025000000000006</v>
      </c>
      <c r="N109" s="12" t="s">
        <v>754</v>
      </c>
    </row>
    <row r="110" spans="1:14" x14ac:dyDescent="0.3">
      <c r="A110" t="s">
        <v>250</v>
      </c>
      <c r="B110" t="s">
        <v>624</v>
      </c>
      <c r="C110" t="s">
        <v>8</v>
      </c>
      <c r="D110" t="s">
        <v>9</v>
      </c>
      <c r="E110" t="s">
        <v>48</v>
      </c>
      <c r="F110" t="s">
        <v>11</v>
      </c>
      <c r="G110" s="1">
        <v>45281</v>
      </c>
      <c r="H110" s="2">
        <v>480</v>
      </c>
      <c r="I110" t="str">
        <f>IF(Sheet1[[#This Row],[Purchase Amount]]&gt;0,"Placed","Not Placed")</f>
        <v>Placed</v>
      </c>
      <c r="J110" t="s">
        <v>685</v>
      </c>
      <c r="K110" t="s">
        <v>626</v>
      </c>
      <c r="L110" t="str">
        <f>"Q"&amp;ROUNDUP(MONTH(Sheet1[[#This Row],[Date]])/3,0)&amp;"-"&amp;YEAR(Sheet1[[#This Row],[Date]])</f>
        <v>Q4-2023</v>
      </c>
      <c r="M110" s="6">
        <f>Sheet1[[#This Row],[Purchase Amount]]*0.115</f>
        <v>55.2</v>
      </c>
      <c r="N110" s="12" t="s">
        <v>754</v>
      </c>
    </row>
    <row r="111" spans="1:14" x14ac:dyDescent="0.3">
      <c r="A111" t="s">
        <v>251</v>
      </c>
      <c r="B111" t="s">
        <v>699</v>
      </c>
      <c r="C111" t="s">
        <v>252</v>
      </c>
      <c r="D111" t="s">
        <v>72</v>
      </c>
      <c r="E111" t="s">
        <v>104</v>
      </c>
      <c r="F111" t="s">
        <v>16</v>
      </c>
      <c r="G111" s="1">
        <v>45281</v>
      </c>
      <c r="H111" s="2">
        <v>135</v>
      </c>
      <c r="I111" t="str">
        <f>IF(Sheet1[[#This Row],[Purchase Amount]]&gt;0,"Placed","Not Placed")</f>
        <v>Placed</v>
      </c>
      <c r="J111" t="s">
        <v>685</v>
      </c>
      <c r="K111" t="s">
        <v>626</v>
      </c>
      <c r="L111" t="str">
        <f>"Q"&amp;ROUNDUP(MONTH(Sheet1[[#This Row],[Date]])/3,0)&amp;"-"&amp;YEAR(Sheet1[[#This Row],[Date]])</f>
        <v>Q4-2023</v>
      </c>
      <c r="M111" s="6">
        <f>Sheet1[[#This Row],[Purchase Amount]]*0.115</f>
        <v>15.525</v>
      </c>
      <c r="N111" s="12" t="s">
        <v>754</v>
      </c>
    </row>
    <row r="112" spans="1:14" x14ac:dyDescent="0.3">
      <c r="A112" t="s">
        <v>253</v>
      </c>
      <c r="B112" t="s">
        <v>700</v>
      </c>
      <c r="C112" t="s">
        <v>254</v>
      </c>
      <c r="D112" t="s">
        <v>19</v>
      </c>
      <c r="E112" t="s">
        <v>126</v>
      </c>
      <c r="F112" t="s">
        <v>25</v>
      </c>
      <c r="G112" s="1">
        <v>45281</v>
      </c>
      <c r="H112" s="2">
        <v>1380</v>
      </c>
      <c r="I112" t="str">
        <f>IF(Sheet1[[#This Row],[Purchase Amount]]&gt;0,"Placed","Not Placed")</f>
        <v>Placed</v>
      </c>
      <c r="J112" t="s">
        <v>685</v>
      </c>
      <c r="K112" t="s">
        <v>626</v>
      </c>
      <c r="L112" t="str">
        <f>"Q"&amp;ROUNDUP(MONTH(Sheet1[[#This Row],[Date]])/3,0)&amp;"-"&amp;YEAR(Sheet1[[#This Row],[Date]])</f>
        <v>Q4-2023</v>
      </c>
      <c r="M112" s="6">
        <f>Sheet1[[#This Row],[Purchase Amount]]*0.115</f>
        <v>158.70000000000002</v>
      </c>
      <c r="N112" s="12" t="s">
        <v>754</v>
      </c>
    </row>
    <row r="113" spans="1:14" x14ac:dyDescent="0.3">
      <c r="A113" t="s">
        <v>255</v>
      </c>
      <c r="B113" t="s">
        <v>684</v>
      </c>
      <c r="C113" t="s">
        <v>186</v>
      </c>
      <c r="D113" t="s">
        <v>9</v>
      </c>
      <c r="E113" t="s">
        <v>41</v>
      </c>
      <c r="F113" t="s">
        <v>11</v>
      </c>
      <c r="G113" s="1">
        <v>45281</v>
      </c>
      <c r="H113" s="2">
        <v>415</v>
      </c>
      <c r="I113" t="str">
        <f>IF(Sheet1[[#This Row],[Purchase Amount]]&gt;0,"Placed","Not Placed")</f>
        <v>Placed</v>
      </c>
      <c r="J113" t="s">
        <v>685</v>
      </c>
      <c r="K113" t="s">
        <v>626</v>
      </c>
      <c r="L113" t="str">
        <f>"Q"&amp;ROUNDUP(MONTH(Sheet1[[#This Row],[Date]])/3,0)&amp;"-"&amp;YEAR(Sheet1[[#This Row],[Date]])</f>
        <v>Q4-2023</v>
      </c>
      <c r="M113" s="6">
        <f>Sheet1[[#This Row],[Purchase Amount]]*0.115</f>
        <v>47.725000000000001</v>
      </c>
      <c r="N113" s="12" t="s">
        <v>754</v>
      </c>
    </row>
    <row r="114" spans="1:14" x14ac:dyDescent="0.3">
      <c r="A114" t="s">
        <v>256</v>
      </c>
      <c r="B114" t="s">
        <v>683</v>
      </c>
      <c r="C114" t="s">
        <v>184</v>
      </c>
      <c r="D114" t="s">
        <v>9</v>
      </c>
      <c r="E114" t="s">
        <v>48</v>
      </c>
      <c r="F114" t="s">
        <v>11</v>
      </c>
      <c r="G114" s="1">
        <v>45281</v>
      </c>
      <c r="H114" s="2">
        <v>325</v>
      </c>
      <c r="I114" t="str">
        <f>IF(Sheet1[[#This Row],[Purchase Amount]]&gt;0,"Placed","Not Placed")</f>
        <v>Placed</v>
      </c>
      <c r="J114" t="s">
        <v>685</v>
      </c>
      <c r="K114" t="s">
        <v>626</v>
      </c>
      <c r="L114" t="str">
        <f>"Q"&amp;ROUNDUP(MONTH(Sheet1[[#This Row],[Date]])/3,0)&amp;"-"&amp;YEAR(Sheet1[[#This Row],[Date]])</f>
        <v>Q4-2023</v>
      </c>
      <c r="M114" s="6">
        <f>Sheet1[[#This Row],[Purchase Amount]]*0.115</f>
        <v>37.375</v>
      </c>
      <c r="N114" s="12" t="s">
        <v>754</v>
      </c>
    </row>
    <row r="115" spans="1:14" x14ac:dyDescent="0.3">
      <c r="A115" t="s">
        <v>257</v>
      </c>
      <c r="B115" t="s">
        <v>653</v>
      </c>
      <c r="C115" t="s">
        <v>93</v>
      </c>
      <c r="D115" t="s">
        <v>94</v>
      </c>
      <c r="E115" t="s">
        <v>28</v>
      </c>
      <c r="F115" t="s">
        <v>16</v>
      </c>
      <c r="G115" s="1">
        <v>45282</v>
      </c>
      <c r="H115" s="2">
        <v>370</v>
      </c>
      <c r="I115" t="str">
        <f>IF(Sheet1[[#This Row],[Purchase Amount]]&gt;0,"Placed","Not Placed")</f>
        <v>Placed</v>
      </c>
      <c r="J115" t="s">
        <v>625</v>
      </c>
      <c r="K115" t="s">
        <v>626</v>
      </c>
      <c r="L115" t="str">
        <f>"Q"&amp;ROUNDUP(MONTH(Sheet1[[#This Row],[Date]])/3,0)&amp;"-"&amp;YEAR(Sheet1[[#This Row],[Date]])</f>
        <v>Q4-2023</v>
      </c>
      <c r="M115" s="6">
        <f>Sheet1[[#This Row],[Purchase Amount]]*0.115</f>
        <v>42.550000000000004</v>
      </c>
      <c r="N115" s="12" t="s">
        <v>754</v>
      </c>
    </row>
    <row r="116" spans="1:14" x14ac:dyDescent="0.3">
      <c r="A116" t="s">
        <v>258</v>
      </c>
      <c r="B116" t="s">
        <v>701</v>
      </c>
      <c r="C116" t="s">
        <v>259</v>
      </c>
      <c r="D116" t="s">
        <v>47</v>
      </c>
      <c r="E116" t="s">
        <v>85</v>
      </c>
      <c r="F116" t="s">
        <v>25</v>
      </c>
      <c r="G116" s="1">
        <v>45282</v>
      </c>
      <c r="H116" s="2">
        <v>775</v>
      </c>
      <c r="I116" t="str">
        <f>IF(Sheet1[[#This Row],[Purchase Amount]]&gt;0,"Placed","Not Placed")</f>
        <v>Placed</v>
      </c>
      <c r="J116" t="s">
        <v>625</v>
      </c>
      <c r="K116" t="s">
        <v>626</v>
      </c>
      <c r="L116" t="str">
        <f>"Q"&amp;ROUNDUP(MONTH(Sheet1[[#This Row],[Date]])/3,0)&amp;"-"&amp;YEAR(Sheet1[[#This Row],[Date]])</f>
        <v>Q4-2023</v>
      </c>
      <c r="M116" s="6">
        <f>Sheet1[[#This Row],[Purchase Amount]]*0.115</f>
        <v>89.125</v>
      </c>
      <c r="N116" s="12" t="s">
        <v>754</v>
      </c>
    </row>
    <row r="117" spans="1:14" x14ac:dyDescent="0.3">
      <c r="A117" t="s">
        <v>260</v>
      </c>
      <c r="B117" t="s">
        <v>687</v>
      </c>
      <c r="C117" t="s">
        <v>202</v>
      </c>
      <c r="D117" t="s">
        <v>9</v>
      </c>
      <c r="E117" t="s">
        <v>126</v>
      </c>
      <c r="F117" t="s">
        <v>11</v>
      </c>
      <c r="G117" s="1">
        <v>45282</v>
      </c>
      <c r="H117" s="2">
        <v>1315</v>
      </c>
      <c r="I117" t="str">
        <f>IF(Sheet1[[#This Row],[Purchase Amount]]&gt;0,"Placed","Not Placed")</f>
        <v>Placed</v>
      </c>
      <c r="J117" t="s">
        <v>625</v>
      </c>
      <c r="K117" t="s">
        <v>626</v>
      </c>
      <c r="L117" t="str">
        <f>"Q"&amp;ROUNDUP(MONTH(Sheet1[[#This Row],[Date]])/3,0)&amp;"-"&amp;YEAR(Sheet1[[#This Row],[Date]])</f>
        <v>Q4-2023</v>
      </c>
      <c r="M117" s="6">
        <f>Sheet1[[#This Row],[Purchase Amount]]*0.115</f>
        <v>151.22499999999999</v>
      </c>
      <c r="N117" s="12" t="s">
        <v>754</v>
      </c>
    </row>
    <row r="118" spans="1:14" x14ac:dyDescent="0.3">
      <c r="A118" t="s">
        <v>261</v>
      </c>
      <c r="B118" t="s">
        <v>694</v>
      </c>
      <c r="C118" t="s">
        <v>236</v>
      </c>
      <c r="D118" t="s">
        <v>64</v>
      </c>
      <c r="E118" t="s">
        <v>262</v>
      </c>
      <c r="F118" t="s">
        <v>25</v>
      </c>
      <c r="G118" s="1">
        <v>45282</v>
      </c>
      <c r="H118" s="2">
        <v>1720</v>
      </c>
      <c r="I118" t="str">
        <f>IF(Sheet1[[#This Row],[Purchase Amount]]&gt;0,"Placed","Not Placed")</f>
        <v>Placed</v>
      </c>
      <c r="J118" t="s">
        <v>625</v>
      </c>
      <c r="K118" t="s">
        <v>626</v>
      </c>
      <c r="L118" t="str">
        <f>"Q"&amp;ROUNDUP(MONTH(Sheet1[[#This Row],[Date]])/3,0)&amp;"-"&amp;YEAR(Sheet1[[#This Row],[Date]])</f>
        <v>Q4-2023</v>
      </c>
      <c r="M118" s="6">
        <f>Sheet1[[#This Row],[Purchase Amount]]*0.115</f>
        <v>197.8</v>
      </c>
      <c r="N118" s="12" t="s">
        <v>754</v>
      </c>
    </row>
    <row r="119" spans="1:14" x14ac:dyDescent="0.3">
      <c r="A119" t="s">
        <v>263</v>
      </c>
      <c r="B119" t="s">
        <v>679</v>
      </c>
      <c r="C119" t="s">
        <v>173</v>
      </c>
      <c r="D119" t="s">
        <v>174</v>
      </c>
      <c r="E119" t="s">
        <v>237</v>
      </c>
      <c r="F119" t="s">
        <v>11</v>
      </c>
      <c r="G119" s="1">
        <v>45283</v>
      </c>
      <c r="I119" t="str">
        <f>IF(Sheet1[[#This Row],[Purchase Amount]]&gt;0,"Placed","Not Placed")</f>
        <v>Not Placed</v>
      </c>
      <c r="J119" t="s">
        <v>630</v>
      </c>
      <c r="K119" t="s">
        <v>626</v>
      </c>
      <c r="L119" t="str">
        <f>"Q"&amp;ROUNDUP(MONTH(Sheet1[[#This Row],[Date]])/3,0)&amp;"-"&amp;YEAR(Sheet1[[#This Row],[Date]])</f>
        <v>Q4-2023</v>
      </c>
      <c r="M119" s="6">
        <f>Sheet1[[#This Row],[Purchase Amount]]*0.115</f>
        <v>0</v>
      </c>
      <c r="N119" s="12" t="s">
        <v>754</v>
      </c>
    </row>
    <row r="120" spans="1:14" x14ac:dyDescent="0.3">
      <c r="A120" t="s">
        <v>264</v>
      </c>
      <c r="B120" t="s">
        <v>669</v>
      </c>
      <c r="C120" t="s">
        <v>144</v>
      </c>
      <c r="D120" t="s">
        <v>64</v>
      </c>
      <c r="E120" t="s">
        <v>211</v>
      </c>
      <c r="F120" t="s">
        <v>16</v>
      </c>
      <c r="G120" s="1">
        <v>45283</v>
      </c>
      <c r="H120" s="2">
        <v>170</v>
      </c>
      <c r="I120" t="str">
        <f>IF(Sheet1[[#This Row],[Purchase Amount]]&gt;0,"Placed","Not Placed")</f>
        <v>Placed</v>
      </c>
      <c r="J120" t="s">
        <v>630</v>
      </c>
      <c r="K120" t="s">
        <v>626</v>
      </c>
      <c r="L120" t="str">
        <f>"Q"&amp;ROUNDUP(MONTH(Sheet1[[#This Row],[Date]])/3,0)&amp;"-"&amp;YEAR(Sheet1[[#This Row],[Date]])</f>
        <v>Q4-2023</v>
      </c>
      <c r="M120" s="6">
        <f>Sheet1[[#This Row],[Purchase Amount]]*0.115</f>
        <v>19.55</v>
      </c>
      <c r="N120" s="12" t="s">
        <v>754</v>
      </c>
    </row>
    <row r="121" spans="1:14" x14ac:dyDescent="0.3">
      <c r="A121" t="s">
        <v>265</v>
      </c>
      <c r="B121" t="s">
        <v>629</v>
      </c>
      <c r="C121" t="s">
        <v>22</v>
      </c>
      <c r="D121" t="s">
        <v>23</v>
      </c>
      <c r="E121" t="s">
        <v>38</v>
      </c>
      <c r="F121" t="s">
        <v>16</v>
      </c>
      <c r="G121" s="1">
        <v>45284</v>
      </c>
      <c r="I121" t="str">
        <f>IF(Sheet1[[#This Row],[Purchase Amount]]&gt;0,"Placed","Not Placed")</f>
        <v>Not Placed</v>
      </c>
      <c r="J121" t="s">
        <v>640</v>
      </c>
      <c r="K121" t="s">
        <v>626</v>
      </c>
      <c r="L121" t="str">
        <f>"Q"&amp;ROUNDUP(MONTH(Sheet1[[#This Row],[Date]])/3,0)&amp;"-"&amp;YEAR(Sheet1[[#This Row],[Date]])</f>
        <v>Q4-2023</v>
      </c>
      <c r="M121" s="6">
        <f>Sheet1[[#This Row],[Purchase Amount]]*0.115</f>
        <v>0</v>
      </c>
      <c r="N121" s="12" t="s">
        <v>754</v>
      </c>
    </row>
    <row r="122" spans="1:14" x14ac:dyDescent="0.3">
      <c r="A122" t="s">
        <v>266</v>
      </c>
      <c r="B122" t="s">
        <v>657</v>
      </c>
      <c r="C122" t="s">
        <v>103</v>
      </c>
      <c r="D122" t="s">
        <v>94</v>
      </c>
      <c r="E122" t="s">
        <v>142</v>
      </c>
      <c r="F122" t="s">
        <v>16</v>
      </c>
      <c r="G122" s="1">
        <v>45284</v>
      </c>
      <c r="H122" s="2">
        <v>395</v>
      </c>
      <c r="I122" t="str">
        <f>IF(Sheet1[[#This Row],[Purchase Amount]]&gt;0,"Placed","Not Placed")</f>
        <v>Placed</v>
      </c>
      <c r="J122" t="s">
        <v>640</v>
      </c>
      <c r="K122" t="s">
        <v>626</v>
      </c>
      <c r="L122" t="str">
        <f>"Q"&amp;ROUNDUP(MONTH(Sheet1[[#This Row],[Date]])/3,0)&amp;"-"&amp;YEAR(Sheet1[[#This Row],[Date]])</f>
        <v>Q4-2023</v>
      </c>
      <c r="M122" s="6">
        <f>Sheet1[[#This Row],[Purchase Amount]]*0.115</f>
        <v>45.425000000000004</v>
      </c>
      <c r="N122" s="12" t="s">
        <v>754</v>
      </c>
    </row>
    <row r="123" spans="1:14" x14ac:dyDescent="0.3">
      <c r="A123" t="s">
        <v>267</v>
      </c>
      <c r="B123" t="s">
        <v>649</v>
      </c>
      <c r="C123" t="s">
        <v>80</v>
      </c>
      <c r="D123" t="s">
        <v>47</v>
      </c>
      <c r="E123" t="s">
        <v>145</v>
      </c>
      <c r="F123" t="s">
        <v>16</v>
      </c>
      <c r="G123" s="1">
        <v>45284</v>
      </c>
      <c r="H123" s="2">
        <v>1030</v>
      </c>
      <c r="I123" t="str">
        <f>IF(Sheet1[[#This Row],[Purchase Amount]]&gt;0,"Placed","Not Placed")</f>
        <v>Placed</v>
      </c>
      <c r="J123" t="s">
        <v>640</v>
      </c>
      <c r="K123" t="s">
        <v>626</v>
      </c>
      <c r="L123" t="str">
        <f>"Q"&amp;ROUNDUP(MONTH(Sheet1[[#This Row],[Date]])/3,0)&amp;"-"&amp;YEAR(Sheet1[[#This Row],[Date]])</f>
        <v>Q4-2023</v>
      </c>
      <c r="M123" s="6">
        <f>Sheet1[[#This Row],[Purchase Amount]]*0.115</f>
        <v>118.45</v>
      </c>
      <c r="N123" s="12" t="s">
        <v>754</v>
      </c>
    </row>
    <row r="124" spans="1:14" x14ac:dyDescent="0.3">
      <c r="A124" t="s">
        <v>268</v>
      </c>
      <c r="B124" t="s">
        <v>643</v>
      </c>
      <c r="C124" t="s">
        <v>63</v>
      </c>
      <c r="D124" t="s">
        <v>64</v>
      </c>
      <c r="E124" t="s">
        <v>60</v>
      </c>
      <c r="F124" t="s">
        <v>11</v>
      </c>
      <c r="G124" s="1">
        <v>45284</v>
      </c>
      <c r="H124" s="2">
        <v>1235</v>
      </c>
      <c r="I124" t="str">
        <f>IF(Sheet1[[#This Row],[Purchase Amount]]&gt;0,"Placed","Not Placed")</f>
        <v>Placed</v>
      </c>
      <c r="J124" t="s">
        <v>640</v>
      </c>
      <c r="K124" t="s">
        <v>626</v>
      </c>
      <c r="L124" t="str">
        <f>"Q"&amp;ROUNDUP(MONTH(Sheet1[[#This Row],[Date]])/3,0)&amp;"-"&amp;YEAR(Sheet1[[#This Row],[Date]])</f>
        <v>Q4-2023</v>
      </c>
      <c r="M124" s="6">
        <f>Sheet1[[#This Row],[Purchase Amount]]*0.115</f>
        <v>142.02500000000001</v>
      </c>
      <c r="N124" s="12" t="s">
        <v>754</v>
      </c>
    </row>
    <row r="125" spans="1:14" x14ac:dyDescent="0.3">
      <c r="A125" t="s">
        <v>269</v>
      </c>
      <c r="B125" t="s">
        <v>672</v>
      </c>
      <c r="C125" t="s">
        <v>154</v>
      </c>
      <c r="D125" t="s">
        <v>47</v>
      </c>
      <c r="E125" t="s">
        <v>270</v>
      </c>
      <c r="F125" t="s">
        <v>11</v>
      </c>
      <c r="G125" s="1">
        <v>45284</v>
      </c>
      <c r="H125" s="2">
        <v>700</v>
      </c>
      <c r="I125" t="str">
        <f>IF(Sheet1[[#This Row],[Purchase Amount]]&gt;0,"Placed","Not Placed")</f>
        <v>Placed</v>
      </c>
      <c r="J125" t="s">
        <v>640</v>
      </c>
      <c r="K125" t="s">
        <v>626</v>
      </c>
      <c r="L125" t="str">
        <f>"Q"&amp;ROUNDUP(MONTH(Sheet1[[#This Row],[Date]])/3,0)&amp;"-"&amp;YEAR(Sheet1[[#This Row],[Date]])</f>
        <v>Q4-2023</v>
      </c>
      <c r="M125" s="6">
        <f>Sheet1[[#This Row],[Purchase Amount]]*0.115</f>
        <v>80.5</v>
      </c>
      <c r="N125" s="12" t="s">
        <v>754</v>
      </c>
    </row>
    <row r="126" spans="1:14" x14ac:dyDescent="0.3">
      <c r="A126" t="s">
        <v>271</v>
      </c>
      <c r="B126" t="s">
        <v>633</v>
      </c>
      <c r="C126" t="s">
        <v>33</v>
      </c>
      <c r="D126" t="s">
        <v>34</v>
      </c>
      <c r="E126" t="s">
        <v>10</v>
      </c>
      <c r="F126" t="s">
        <v>61</v>
      </c>
      <c r="G126" s="1">
        <v>45285</v>
      </c>
      <c r="I126" t="str">
        <f>IF(Sheet1[[#This Row],[Purchase Amount]]&gt;0,"Placed","Not Placed")</f>
        <v>Not Placed</v>
      </c>
      <c r="J126" t="s">
        <v>644</v>
      </c>
      <c r="K126" t="s">
        <v>626</v>
      </c>
      <c r="L126" t="str">
        <f>"Q"&amp;ROUNDUP(MONTH(Sheet1[[#This Row],[Date]])/3,0)&amp;"-"&amp;YEAR(Sheet1[[#This Row],[Date]])</f>
        <v>Q4-2023</v>
      </c>
      <c r="M126" s="6">
        <f>Sheet1[[#This Row],[Purchase Amount]]*0.115</f>
        <v>0</v>
      </c>
      <c r="N126" s="12" t="s">
        <v>754</v>
      </c>
    </row>
    <row r="127" spans="1:14" x14ac:dyDescent="0.3">
      <c r="A127" t="s">
        <v>272</v>
      </c>
      <c r="B127" t="s">
        <v>647</v>
      </c>
      <c r="C127" t="s">
        <v>75</v>
      </c>
      <c r="D127" t="s">
        <v>14</v>
      </c>
      <c r="E127" t="s">
        <v>247</v>
      </c>
      <c r="F127" t="s">
        <v>16</v>
      </c>
      <c r="G127" s="1">
        <v>45285</v>
      </c>
      <c r="H127" s="2">
        <v>1135</v>
      </c>
      <c r="I127" t="str">
        <f>IF(Sheet1[[#This Row],[Purchase Amount]]&gt;0,"Placed","Not Placed")</f>
        <v>Placed</v>
      </c>
      <c r="J127" t="s">
        <v>644</v>
      </c>
      <c r="K127" t="s">
        <v>626</v>
      </c>
      <c r="L127" t="str">
        <f>"Q"&amp;ROUNDUP(MONTH(Sheet1[[#This Row],[Date]])/3,0)&amp;"-"&amp;YEAR(Sheet1[[#This Row],[Date]])</f>
        <v>Q4-2023</v>
      </c>
      <c r="M127" s="6">
        <f>Sheet1[[#This Row],[Purchase Amount]]*0.115</f>
        <v>130.52500000000001</v>
      </c>
      <c r="N127" s="12" t="s">
        <v>754</v>
      </c>
    </row>
    <row r="128" spans="1:14" x14ac:dyDescent="0.3">
      <c r="A128" t="s">
        <v>273</v>
      </c>
      <c r="B128" t="s">
        <v>665</v>
      </c>
      <c r="C128" t="s">
        <v>130</v>
      </c>
      <c r="D128" t="s">
        <v>64</v>
      </c>
      <c r="E128" t="s">
        <v>81</v>
      </c>
      <c r="F128" t="s">
        <v>11</v>
      </c>
      <c r="G128" s="1">
        <v>45285</v>
      </c>
      <c r="H128" s="2">
        <v>225</v>
      </c>
      <c r="I128" t="str">
        <f>IF(Sheet1[[#This Row],[Purchase Amount]]&gt;0,"Placed","Not Placed")</f>
        <v>Placed</v>
      </c>
      <c r="J128" t="s">
        <v>644</v>
      </c>
      <c r="K128" t="s">
        <v>626</v>
      </c>
      <c r="L128" t="str">
        <f>"Q"&amp;ROUNDUP(MONTH(Sheet1[[#This Row],[Date]])/3,0)&amp;"-"&amp;YEAR(Sheet1[[#This Row],[Date]])</f>
        <v>Q4-2023</v>
      </c>
      <c r="M128" s="6">
        <f>Sheet1[[#This Row],[Purchase Amount]]*0.115</f>
        <v>25.875</v>
      </c>
      <c r="N128" s="12" t="s">
        <v>754</v>
      </c>
    </row>
    <row r="129" spans="1:14" x14ac:dyDescent="0.3">
      <c r="A129" t="s">
        <v>274</v>
      </c>
      <c r="B129" t="s">
        <v>638</v>
      </c>
      <c r="C129" t="s">
        <v>50</v>
      </c>
      <c r="D129" t="s">
        <v>9</v>
      </c>
      <c r="E129" t="s">
        <v>182</v>
      </c>
      <c r="F129" t="s">
        <v>11</v>
      </c>
      <c r="G129" s="1">
        <v>45286</v>
      </c>
      <c r="I129" t="str">
        <f>IF(Sheet1[[#This Row],[Purchase Amount]]&gt;0,"Placed","Not Placed")</f>
        <v>Not Placed</v>
      </c>
      <c r="J129" t="s">
        <v>651</v>
      </c>
      <c r="K129" t="s">
        <v>626</v>
      </c>
      <c r="L129" t="str">
        <f>"Q"&amp;ROUNDUP(MONTH(Sheet1[[#This Row],[Date]])/3,0)&amp;"-"&amp;YEAR(Sheet1[[#This Row],[Date]])</f>
        <v>Q4-2023</v>
      </c>
      <c r="M129" s="6">
        <f>Sheet1[[#This Row],[Purchase Amount]]*0.115</f>
        <v>0</v>
      </c>
      <c r="N129" s="12" t="s">
        <v>754</v>
      </c>
    </row>
    <row r="130" spans="1:14" x14ac:dyDescent="0.3">
      <c r="A130" t="s">
        <v>275</v>
      </c>
      <c r="B130" t="s">
        <v>642</v>
      </c>
      <c r="C130" t="s">
        <v>58</v>
      </c>
      <c r="D130" t="s">
        <v>59</v>
      </c>
      <c r="E130" t="s">
        <v>38</v>
      </c>
      <c r="F130" t="s">
        <v>25</v>
      </c>
      <c r="G130" s="1">
        <v>45286</v>
      </c>
      <c r="H130" s="2">
        <v>760</v>
      </c>
      <c r="I130" t="str">
        <f>IF(Sheet1[[#This Row],[Purchase Amount]]&gt;0,"Placed","Not Placed")</f>
        <v>Placed</v>
      </c>
      <c r="J130" t="s">
        <v>651</v>
      </c>
      <c r="K130" t="s">
        <v>626</v>
      </c>
      <c r="L130" t="str">
        <f>"Q"&amp;ROUNDUP(MONTH(Sheet1[[#This Row],[Date]])/3,0)&amp;"-"&amp;YEAR(Sheet1[[#This Row],[Date]])</f>
        <v>Q4-2023</v>
      </c>
      <c r="M130" s="6">
        <f>Sheet1[[#This Row],[Purchase Amount]]*0.115</f>
        <v>87.4</v>
      </c>
      <c r="N130" s="12" t="s">
        <v>754</v>
      </c>
    </row>
    <row r="131" spans="1:14" x14ac:dyDescent="0.3">
      <c r="A131" t="s">
        <v>276</v>
      </c>
      <c r="B131" t="s">
        <v>702</v>
      </c>
      <c r="C131" t="s">
        <v>277</v>
      </c>
      <c r="D131" t="s">
        <v>9</v>
      </c>
      <c r="E131" t="s">
        <v>182</v>
      </c>
      <c r="F131" t="s">
        <v>25</v>
      </c>
      <c r="G131" s="1">
        <v>45286</v>
      </c>
      <c r="H131" s="2">
        <v>30</v>
      </c>
      <c r="I131" t="str">
        <f>IF(Sheet1[[#This Row],[Purchase Amount]]&gt;0,"Placed","Not Placed")</f>
        <v>Placed</v>
      </c>
      <c r="J131" t="s">
        <v>651</v>
      </c>
      <c r="K131" t="s">
        <v>626</v>
      </c>
      <c r="L131" t="str">
        <f>"Q"&amp;ROUNDUP(MONTH(Sheet1[[#This Row],[Date]])/3,0)&amp;"-"&amp;YEAR(Sheet1[[#This Row],[Date]])</f>
        <v>Q4-2023</v>
      </c>
      <c r="M131" s="6">
        <f>Sheet1[[#This Row],[Purchase Amount]]*0.115</f>
        <v>3.45</v>
      </c>
      <c r="N131" s="12" t="s">
        <v>754</v>
      </c>
    </row>
    <row r="132" spans="1:14" x14ac:dyDescent="0.3">
      <c r="A132" t="s">
        <v>278</v>
      </c>
      <c r="B132" t="s">
        <v>703</v>
      </c>
      <c r="C132" t="s">
        <v>279</v>
      </c>
      <c r="D132" t="s">
        <v>14</v>
      </c>
      <c r="E132" t="s">
        <v>85</v>
      </c>
      <c r="F132" t="s">
        <v>25</v>
      </c>
      <c r="G132" s="1">
        <v>45286</v>
      </c>
      <c r="H132" s="2">
        <v>1120</v>
      </c>
      <c r="I132" t="str">
        <f>IF(Sheet1[[#This Row],[Purchase Amount]]&gt;0,"Placed","Not Placed")</f>
        <v>Placed</v>
      </c>
      <c r="J132" t="s">
        <v>651</v>
      </c>
      <c r="K132" t="s">
        <v>626</v>
      </c>
      <c r="L132" t="str">
        <f>"Q"&amp;ROUNDUP(MONTH(Sheet1[[#This Row],[Date]])/3,0)&amp;"-"&amp;YEAR(Sheet1[[#This Row],[Date]])</f>
        <v>Q4-2023</v>
      </c>
      <c r="M132" s="6">
        <f>Sheet1[[#This Row],[Purchase Amount]]*0.115</f>
        <v>128.80000000000001</v>
      </c>
      <c r="N132" s="12" t="s">
        <v>754</v>
      </c>
    </row>
    <row r="133" spans="1:14" x14ac:dyDescent="0.3">
      <c r="A133" t="s">
        <v>280</v>
      </c>
      <c r="B133" t="s">
        <v>624</v>
      </c>
      <c r="C133" t="s">
        <v>8</v>
      </c>
      <c r="D133" t="s">
        <v>9</v>
      </c>
      <c r="E133" t="s">
        <v>81</v>
      </c>
      <c r="F133" t="s">
        <v>11</v>
      </c>
      <c r="G133" s="1">
        <v>45286</v>
      </c>
      <c r="H133" s="2">
        <v>315</v>
      </c>
      <c r="I133" t="str">
        <f>IF(Sheet1[[#This Row],[Purchase Amount]]&gt;0,"Placed","Not Placed")</f>
        <v>Placed</v>
      </c>
      <c r="J133" t="s">
        <v>651</v>
      </c>
      <c r="K133" t="s">
        <v>626</v>
      </c>
      <c r="L133" t="str">
        <f>"Q"&amp;ROUNDUP(MONTH(Sheet1[[#This Row],[Date]])/3,0)&amp;"-"&amp;YEAR(Sheet1[[#This Row],[Date]])</f>
        <v>Q4-2023</v>
      </c>
      <c r="M133" s="6">
        <f>Sheet1[[#This Row],[Purchase Amount]]*0.115</f>
        <v>36.225000000000001</v>
      </c>
      <c r="N133" s="12" t="s">
        <v>754</v>
      </c>
    </row>
    <row r="134" spans="1:14" x14ac:dyDescent="0.3">
      <c r="A134" t="s">
        <v>281</v>
      </c>
      <c r="B134" t="s">
        <v>658</v>
      </c>
      <c r="C134" t="s">
        <v>108</v>
      </c>
      <c r="D134" t="s">
        <v>59</v>
      </c>
      <c r="E134" t="s">
        <v>118</v>
      </c>
      <c r="F134" t="s">
        <v>11</v>
      </c>
      <c r="G134" s="1">
        <v>45286</v>
      </c>
      <c r="H134" s="2">
        <v>1365</v>
      </c>
      <c r="I134" t="str">
        <f>IF(Sheet1[[#This Row],[Purchase Amount]]&gt;0,"Placed","Not Placed")</f>
        <v>Placed</v>
      </c>
      <c r="J134" t="s">
        <v>651</v>
      </c>
      <c r="K134" t="s">
        <v>626</v>
      </c>
      <c r="L134" t="str">
        <f>"Q"&amp;ROUNDUP(MONTH(Sheet1[[#This Row],[Date]])/3,0)&amp;"-"&amp;YEAR(Sheet1[[#This Row],[Date]])</f>
        <v>Q4-2023</v>
      </c>
      <c r="M134" s="6">
        <f>Sheet1[[#This Row],[Purchase Amount]]*0.115</f>
        <v>156.97499999999999</v>
      </c>
      <c r="N134" s="12" t="s">
        <v>754</v>
      </c>
    </row>
    <row r="135" spans="1:14" x14ac:dyDescent="0.3">
      <c r="A135" t="s">
        <v>282</v>
      </c>
      <c r="B135" t="s">
        <v>661</v>
      </c>
      <c r="C135" t="s">
        <v>120</v>
      </c>
      <c r="D135" t="s">
        <v>14</v>
      </c>
      <c r="E135" t="s">
        <v>283</v>
      </c>
      <c r="F135" t="s">
        <v>16</v>
      </c>
      <c r="G135" s="1">
        <v>45286</v>
      </c>
      <c r="H135" s="2">
        <v>225</v>
      </c>
      <c r="I135" t="str">
        <f>IF(Sheet1[[#This Row],[Purchase Amount]]&gt;0,"Placed","Not Placed")</f>
        <v>Placed</v>
      </c>
      <c r="J135" t="s">
        <v>651</v>
      </c>
      <c r="K135" t="s">
        <v>626</v>
      </c>
      <c r="L135" t="str">
        <f>"Q"&amp;ROUNDUP(MONTH(Sheet1[[#This Row],[Date]])/3,0)&amp;"-"&amp;YEAR(Sheet1[[#This Row],[Date]])</f>
        <v>Q4-2023</v>
      </c>
      <c r="M135" s="6">
        <f>Sheet1[[#This Row],[Purchase Amount]]*0.115</f>
        <v>25.875</v>
      </c>
      <c r="N135" s="12" t="s">
        <v>754</v>
      </c>
    </row>
    <row r="136" spans="1:14" x14ac:dyDescent="0.3">
      <c r="A136" t="s">
        <v>284</v>
      </c>
      <c r="B136" t="s">
        <v>704</v>
      </c>
      <c r="C136" t="s">
        <v>285</v>
      </c>
      <c r="D136" t="s">
        <v>14</v>
      </c>
      <c r="E136" t="s">
        <v>106</v>
      </c>
      <c r="F136" t="s">
        <v>25</v>
      </c>
      <c r="G136" s="1">
        <v>45286</v>
      </c>
      <c r="H136" s="2">
        <v>780</v>
      </c>
      <c r="I136" t="str">
        <f>IF(Sheet1[[#This Row],[Purchase Amount]]&gt;0,"Placed","Not Placed")</f>
        <v>Placed</v>
      </c>
      <c r="J136" t="s">
        <v>651</v>
      </c>
      <c r="K136" t="s">
        <v>626</v>
      </c>
      <c r="L136" t="str">
        <f>"Q"&amp;ROUNDUP(MONTH(Sheet1[[#This Row],[Date]])/3,0)&amp;"-"&amp;YEAR(Sheet1[[#This Row],[Date]])</f>
        <v>Q4-2023</v>
      </c>
      <c r="M136" s="6">
        <f>Sheet1[[#This Row],[Purchase Amount]]*0.115</f>
        <v>89.7</v>
      </c>
      <c r="N136" s="12" t="s">
        <v>754</v>
      </c>
    </row>
    <row r="137" spans="1:14" x14ac:dyDescent="0.3">
      <c r="A137" t="s">
        <v>286</v>
      </c>
      <c r="B137" t="s">
        <v>693</v>
      </c>
      <c r="C137" t="s">
        <v>232</v>
      </c>
      <c r="D137" t="s">
        <v>19</v>
      </c>
      <c r="E137" t="s">
        <v>126</v>
      </c>
      <c r="F137" t="s">
        <v>16</v>
      </c>
      <c r="G137" s="1">
        <v>45287</v>
      </c>
      <c r="I137" t="str">
        <f>IF(Sheet1[[#This Row],[Purchase Amount]]&gt;0,"Placed","Not Placed")</f>
        <v>Not Placed</v>
      </c>
      <c r="J137" t="s">
        <v>654</v>
      </c>
      <c r="K137" t="s">
        <v>626</v>
      </c>
      <c r="L137" t="str">
        <f>"Q"&amp;ROUNDUP(MONTH(Sheet1[[#This Row],[Date]])/3,0)&amp;"-"&amp;YEAR(Sheet1[[#This Row],[Date]])</f>
        <v>Q4-2023</v>
      </c>
      <c r="M137" s="6">
        <f>Sheet1[[#This Row],[Purchase Amount]]*0.115</f>
        <v>0</v>
      </c>
      <c r="N137" s="12" t="s">
        <v>754</v>
      </c>
    </row>
    <row r="138" spans="1:14" x14ac:dyDescent="0.3">
      <c r="A138" t="s">
        <v>287</v>
      </c>
      <c r="B138" t="s">
        <v>633</v>
      </c>
      <c r="C138" t="s">
        <v>33</v>
      </c>
      <c r="D138" t="s">
        <v>34</v>
      </c>
      <c r="E138" t="s">
        <v>288</v>
      </c>
      <c r="F138" t="s">
        <v>16</v>
      </c>
      <c r="G138" s="1">
        <v>45287</v>
      </c>
      <c r="I138" t="str">
        <f>IF(Sheet1[[#This Row],[Purchase Amount]]&gt;0,"Placed","Not Placed")</f>
        <v>Not Placed</v>
      </c>
      <c r="J138" t="s">
        <v>654</v>
      </c>
      <c r="K138" t="s">
        <v>626</v>
      </c>
      <c r="L138" t="str">
        <f>"Q"&amp;ROUNDUP(MONTH(Sheet1[[#This Row],[Date]])/3,0)&amp;"-"&amp;YEAR(Sheet1[[#This Row],[Date]])</f>
        <v>Q4-2023</v>
      </c>
      <c r="M138" s="6">
        <f>Sheet1[[#This Row],[Purchase Amount]]*0.115</f>
        <v>0</v>
      </c>
      <c r="N138" s="12" t="s">
        <v>754</v>
      </c>
    </row>
    <row r="139" spans="1:14" x14ac:dyDescent="0.3">
      <c r="A139" t="s">
        <v>289</v>
      </c>
      <c r="B139" t="s">
        <v>705</v>
      </c>
      <c r="C139" t="s">
        <v>290</v>
      </c>
      <c r="D139" t="s">
        <v>9</v>
      </c>
      <c r="E139" t="s">
        <v>104</v>
      </c>
      <c r="F139" t="s">
        <v>61</v>
      </c>
      <c r="G139" s="1">
        <v>45287</v>
      </c>
      <c r="I139" t="str">
        <f>IF(Sheet1[[#This Row],[Purchase Amount]]&gt;0,"Placed","Not Placed")</f>
        <v>Not Placed</v>
      </c>
      <c r="J139" t="s">
        <v>654</v>
      </c>
      <c r="K139" t="s">
        <v>626</v>
      </c>
      <c r="L139" t="str">
        <f>"Q"&amp;ROUNDUP(MONTH(Sheet1[[#This Row],[Date]])/3,0)&amp;"-"&amp;YEAR(Sheet1[[#This Row],[Date]])</f>
        <v>Q4-2023</v>
      </c>
      <c r="M139" s="6">
        <f>Sheet1[[#This Row],[Purchase Amount]]*0.115</f>
        <v>0</v>
      </c>
      <c r="N139" s="12" t="s">
        <v>754</v>
      </c>
    </row>
    <row r="140" spans="1:14" x14ac:dyDescent="0.3">
      <c r="A140" t="s">
        <v>291</v>
      </c>
      <c r="B140" t="s">
        <v>706</v>
      </c>
      <c r="C140" t="s">
        <v>292</v>
      </c>
      <c r="D140" t="s">
        <v>174</v>
      </c>
      <c r="E140" t="s">
        <v>211</v>
      </c>
      <c r="F140" t="s">
        <v>11</v>
      </c>
      <c r="G140" s="1">
        <v>45287</v>
      </c>
      <c r="H140" s="2">
        <v>450</v>
      </c>
      <c r="I140" t="str">
        <f>IF(Sheet1[[#This Row],[Purchase Amount]]&gt;0,"Placed","Not Placed")</f>
        <v>Placed</v>
      </c>
      <c r="J140" t="s">
        <v>654</v>
      </c>
      <c r="K140" t="s">
        <v>626</v>
      </c>
      <c r="L140" t="str">
        <f>"Q"&amp;ROUNDUP(MONTH(Sheet1[[#This Row],[Date]])/3,0)&amp;"-"&amp;YEAR(Sheet1[[#This Row],[Date]])</f>
        <v>Q4-2023</v>
      </c>
      <c r="M140" s="6">
        <f>Sheet1[[#This Row],[Purchase Amount]]*0.115</f>
        <v>51.75</v>
      </c>
      <c r="N140" s="12" t="s">
        <v>754</v>
      </c>
    </row>
    <row r="141" spans="1:14" x14ac:dyDescent="0.3">
      <c r="A141" t="s">
        <v>293</v>
      </c>
      <c r="B141" t="s">
        <v>674</v>
      </c>
      <c r="C141" t="s">
        <v>161</v>
      </c>
      <c r="D141" t="s">
        <v>23</v>
      </c>
      <c r="E141" t="s">
        <v>41</v>
      </c>
      <c r="F141" t="s">
        <v>11</v>
      </c>
      <c r="G141" s="1">
        <v>45287</v>
      </c>
      <c r="H141" s="2">
        <v>765</v>
      </c>
      <c r="I141" t="str">
        <f>IF(Sheet1[[#This Row],[Purchase Amount]]&gt;0,"Placed","Not Placed")</f>
        <v>Placed</v>
      </c>
      <c r="J141" t="s">
        <v>654</v>
      </c>
      <c r="K141" t="s">
        <v>626</v>
      </c>
      <c r="L141" t="str">
        <f>"Q"&amp;ROUNDUP(MONTH(Sheet1[[#This Row],[Date]])/3,0)&amp;"-"&amp;YEAR(Sheet1[[#This Row],[Date]])</f>
        <v>Q4-2023</v>
      </c>
      <c r="M141" s="6">
        <f>Sheet1[[#This Row],[Purchase Amount]]*0.115</f>
        <v>87.975000000000009</v>
      </c>
      <c r="N141" s="12" t="s">
        <v>754</v>
      </c>
    </row>
    <row r="142" spans="1:14" x14ac:dyDescent="0.3">
      <c r="A142" t="s">
        <v>294</v>
      </c>
      <c r="B142" t="s">
        <v>688</v>
      </c>
      <c r="C142" t="s">
        <v>205</v>
      </c>
      <c r="D142" t="s">
        <v>94</v>
      </c>
      <c r="E142" t="s">
        <v>24</v>
      </c>
      <c r="F142" t="s">
        <v>25</v>
      </c>
      <c r="G142" s="1">
        <v>45288</v>
      </c>
      <c r="I142" t="str">
        <f>IF(Sheet1[[#This Row],[Purchase Amount]]&gt;0,"Placed","Not Placed")</f>
        <v>Not Placed</v>
      </c>
      <c r="J142" t="s">
        <v>685</v>
      </c>
      <c r="K142" t="s">
        <v>626</v>
      </c>
      <c r="L142" t="str">
        <f>"Q"&amp;ROUNDUP(MONTH(Sheet1[[#This Row],[Date]])/3,0)&amp;"-"&amp;YEAR(Sheet1[[#This Row],[Date]])</f>
        <v>Q4-2023</v>
      </c>
      <c r="M142" s="6">
        <f>Sheet1[[#This Row],[Purchase Amount]]*0.115</f>
        <v>0</v>
      </c>
      <c r="N142" s="12" t="s">
        <v>754</v>
      </c>
    </row>
    <row r="143" spans="1:14" x14ac:dyDescent="0.3">
      <c r="A143" t="s">
        <v>295</v>
      </c>
      <c r="B143" t="s">
        <v>645</v>
      </c>
      <c r="C143" t="s">
        <v>68</v>
      </c>
      <c r="D143" t="s">
        <v>47</v>
      </c>
      <c r="E143" t="s">
        <v>142</v>
      </c>
      <c r="F143" t="s">
        <v>16</v>
      </c>
      <c r="G143" s="1">
        <v>45288</v>
      </c>
      <c r="I143" t="str">
        <f>IF(Sheet1[[#This Row],[Purchase Amount]]&gt;0,"Placed","Not Placed")</f>
        <v>Not Placed</v>
      </c>
      <c r="J143" t="s">
        <v>685</v>
      </c>
      <c r="K143" t="s">
        <v>626</v>
      </c>
      <c r="L143" t="str">
        <f>"Q"&amp;ROUNDUP(MONTH(Sheet1[[#This Row],[Date]])/3,0)&amp;"-"&amp;YEAR(Sheet1[[#This Row],[Date]])</f>
        <v>Q4-2023</v>
      </c>
      <c r="M143" s="6">
        <f>Sheet1[[#This Row],[Purchase Amount]]*0.115</f>
        <v>0</v>
      </c>
      <c r="N143" s="12" t="s">
        <v>754</v>
      </c>
    </row>
    <row r="144" spans="1:14" x14ac:dyDescent="0.3">
      <c r="A144" t="s">
        <v>296</v>
      </c>
      <c r="B144" t="s">
        <v>642</v>
      </c>
      <c r="C144" t="s">
        <v>58</v>
      </c>
      <c r="D144" t="s">
        <v>59</v>
      </c>
      <c r="E144" t="s">
        <v>297</v>
      </c>
      <c r="F144" t="s">
        <v>16</v>
      </c>
      <c r="G144" s="1">
        <v>45288</v>
      </c>
      <c r="I144" t="str">
        <f>IF(Sheet1[[#This Row],[Purchase Amount]]&gt;0,"Placed","Not Placed")</f>
        <v>Not Placed</v>
      </c>
      <c r="J144" t="s">
        <v>685</v>
      </c>
      <c r="K144" t="s">
        <v>626</v>
      </c>
      <c r="L144" t="str">
        <f>"Q"&amp;ROUNDUP(MONTH(Sheet1[[#This Row],[Date]])/3,0)&amp;"-"&amp;YEAR(Sheet1[[#This Row],[Date]])</f>
        <v>Q4-2023</v>
      </c>
      <c r="M144" s="6">
        <f>Sheet1[[#This Row],[Purchase Amount]]*0.115</f>
        <v>0</v>
      </c>
      <c r="N144" s="12" t="s">
        <v>754</v>
      </c>
    </row>
    <row r="145" spans="1:14" x14ac:dyDescent="0.3">
      <c r="A145" t="s">
        <v>298</v>
      </c>
      <c r="B145" t="s">
        <v>641</v>
      </c>
      <c r="C145" t="s">
        <v>56</v>
      </c>
      <c r="D145" t="s">
        <v>34</v>
      </c>
      <c r="E145" t="s">
        <v>182</v>
      </c>
      <c r="F145" t="s">
        <v>25</v>
      </c>
      <c r="G145" s="1">
        <v>45288</v>
      </c>
      <c r="H145" s="2">
        <v>1290</v>
      </c>
      <c r="I145" t="str">
        <f>IF(Sheet1[[#This Row],[Purchase Amount]]&gt;0,"Placed","Not Placed")</f>
        <v>Placed</v>
      </c>
      <c r="J145" t="s">
        <v>685</v>
      </c>
      <c r="K145" t="s">
        <v>626</v>
      </c>
      <c r="L145" t="str">
        <f>"Q"&amp;ROUNDUP(MONTH(Sheet1[[#This Row],[Date]])/3,0)&amp;"-"&amp;YEAR(Sheet1[[#This Row],[Date]])</f>
        <v>Q4-2023</v>
      </c>
      <c r="M145" s="6">
        <f>Sheet1[[#This Row],[Purchase Amount]]*0.115</f>
        <v>148.35</v>
      </c>
      <c r="N145" s="12" t="s">
        <v>754</v>
      </c>
    </row>
    <row r="146" spans="1:14" x14ac:dyDescent="0.3">
      <c r="A146" t="s">
        <v>299</v>
      </c>
      <c r="B146" t="s">
        <v>662</v>
      </c>
      <c r="C146" t="s">
        <v>123</v>
      </c>
      <c r="D146" t="s">
        <v>34</v>
      </c>
      <c r="E146" t="s">
        <v>148</v>
      </c>
      <c r="F146" t="s">
        <v>61</v>
      </c>
      <c r="G146" s="1">
        <v>45289</v>
      </c>
      <c r="I146" t="str">
        <f>IF(Sheet1[[#This Row],[Purchase Amount]]&gt;0,"Placed","Not Placed")</f>
        <v>Not Placed</v>
      </c>
      <c r="J146" t="s">
        <v>625</v>
      </c>
      <c r="K146" t="s">
        <v>626</v>
      </c>
      <c r="L146" t="str">
        <f>"Q"&amp;ROUNDUP(MONTH(Sheet1[[#This Row],[Date]])/3,0)&amp;"-"&amp;YEAR(Sheet1[[#This Row],[Date]])</f>
        <v>Q4-2023</v>
      </c>
      <c r="M146" s="6">
        <f>Sheet1[[#This Row],[Purchase Amount]]*0.115</f>
        <v>0</v>
      </c>
      <c r="N146" s="12" t="s">
        <v>754</v>
      </c>
    </row>
    <row r="147" spans="1:14" x14ac:dyDescent="0.3">
      <c r="A147" t="s">
        <v>300</v>
      </c>
      <c r="B147" t="s">
        <v>670</v>
      </c>
      <c r="C147" t="s">
        <v>147</v>
      </c>
      <c r="D147" t="s">
        <v>23</v>
      </c>
      <c r="E147" t="s">
        <v>301</v>
      </c>
      <c r="F147" t="s">
        <v>25</v>
      </c>
      <c r="G147" s="1">
        <v>45289</v>
      </c>
      <c r="I147" t="str">
        <f>IF(Sheet1[[#This Row],[Purchase Amount]]&gt;0,"Placed","Not Placed")</f>
        <v>Not Placed</v>
      </c>
      <c r="J147" t="s">
        <v>625</v>
      </c>
      <c r="K147" t="s">
        <v>626</v>
      </c>
      <c r="L147" t="str">
        <f>"Q"&amp;ROUNDUP(MONTH(Sheet1[[#This Row],[Date]])/3,0)&amp;"-"&amp;YEAR(Sheet1[[#This Row],[Date]])</f>
        <v>Q4-2023</v>
      </c>
      <c r="M147" s="6">
        <f>Sheet1[[#This Row],[Purchase Amount]]*0.115</f>
        <v>0</v>
      </c>
      <c r="N147" s="12" t="s">
        <v>754</v>
      </c>
    </row>
    <row r="148" spans="1:14" x14ac:dyDescent="0.3">
      <c r="A148" t="s">
        <v>302</v>
      </c>
      <c r="B148" t="s">
        <v>707</v>
      </c>
      <c r="C148" t="s">
        <v>303</v>
      </c>
      <c r="D148" t="s">
        <v>47</v>
      </c>
      <c r="E148" t="s">
        <v>48</v>
      </c>
      <c r="F148" t="s">
        <v>11</v>
      </c>
      <c r="G148" s="1">
        <v>45289</v>
      </c>
      <c r="H148" s="2">
        <v>1275</v>
      </c>
      <c r="I148" t="str">
        <f>IF(Sheet1[[#This Row],[Purchase Amount]]&gt;0,"Placed","Not Placed")</f>
        <v>Placed</v>
      </c>
      <c r="J148" t="s">
        <v>625</v>
      </c>
      <c r="K148" t="s">
        <v>626</v>
      </c>
      <c r="L148" t="str">
        <f>"Q"&amp;ROUNDUP(MONTH(Sheet1[[#This Row],[Date]])/3,0)&amp;"-"&amp;YEAR(Sheet1[[#This Row],[Date]])</f>
        <v>Q4-2023</v>
      </c>
      <c r="M148" s="6">
        <f>Sheet1[[#This Row],[Purchase Amount]]*0.115</f>
        <v>146.625</v>
      </c>
      <c r="N148" s="12" t="s">
        <v>754</v>
      </c>
    </row>
    <row r="149" spans="1:14" x14ac:dyDescent="0.3">
      <c r="A149" t="s">
        <v>304</v>
      </c>
      <c r="B149" t="s">
        <v>665</v>
      </c>
      <c r="C149" t="s">
        <v>130</v>
      </c>
      <c r="D149" t="s">
        <v>64</v>
      </c>
      <c r="E149" t="s">
        <v>41</v>
      </c>
      <c r="F149" t="s">
        <v>11</v>
      </c>
      <c r="G149" s="1">
        <v>45289</v>
      </c>
      <c r="H149" s="2">
        <v>690</v>
      </c>
      <c r="I149" t="str">
        <f>IF(Sheet1[[#This Row],[Purchase Amount]]&gt;0,"Placed","Not Placed")</f>
        <v>Placed</v>
      </c>
      <c r="J149" t="s">
        <v>625</v>
      </c>
      <c r="K149" t="s">
        <v>626</v>
      </c>
      <c r="L149" t="str">
        <f>"Q"&amp;ROUNDUP(MONTH(Sheet1[[#This Row],[Date]])/3,0)&amp;"-"&amp;YEAR(Sheet1[[#This Row],[Date]])</f>
        <v>Q4-2023</v>
      </c>
      <c r="M149" s="6">
        <f>Sheet1[[#This Row],[Purchase Amount]]*0.115</f>
        <v>79.350000000000009</v>
      </c>
      <c r="N149" s="12" t="s">
        <v>754</v>
      </c>
    </row>
    <row r="150" spans="1:14" x14ac:dyDescent="0.3">
      <c r="A150" t="s">
        <v>305</v>
      </c>
      <c r="B150" t="s">
        <v>663</v>
      </c>
      <c r="C150" t="s">
        <v>125</v>
      </c>
      <c r="D150" t="s">
        <v>72</v>
      </c>
      <c r="E150" t="s">
        <v>48</v>
      </c>
      <c r="F150" t="s">
        <v>61</v>
      </c>
      <c r="G150" s="1">
        <v>45289</v>
      </c>
      <c r="H150" s="2">
        <v>2075</v>
      </c>
      <c r="I150" t="str">
        <f>IF(Sheet1[[#This Row],[Purchase Amount]]&gt;0,"Placed","Not Placed")</f>
        <v>Placed</v>
      </c>
      <c r="J150" t="s">
        <v>625</v>
      </c>
      <c r="K150" t="s">
        <v>626</v>
      </c>
      <c r="L150" t="str">
        <f>"Q"&amp;ROUNDUP(MONTH(Sheet1[[#This Row],[Date]])/3,0)&amp;"-"&amp;YEAR(Sheet1[[#This Row],[Date]])</f>
        <v>Q4-2023</v>
      </c>
      <c r="M150" s="6">
        <f>Sheet1[[#This Row],[Purchase Amount]]*0.115</f>
        <v>238.625</v>
      </c>
      <c r="N150" s="12" t="s">
        <v>754</v>
      </c>
    </row>
    <row r="151" spans="1:14" x14ac:dyDescent="0.3">
      <c r="A151" t="s">
        <v>306</v>
      </c>
      <c r="B151" t="s">
        <v>708</v>
      </c>
      <c r="C151" t="s">
        <v>307</v>
      </c>
      <c r="D151" t="s">
        <v>9</v>
      </c>
      <c r="E151" t="s">
        <v>155</v>
      </c>
      <c r="F151" t="s">
        <v>16</v>
      </c>
      <c r="G151" s="1">
        <v>45289</v>
      </c>
      <c r="H151" s="2">
        <v>295</v>
      </c>
      <c r="I151" t="str">
        <f>IF(Sheet1[[#This Row],[Purchase Amount]]&gt;0,"Placed","Not Placed")</f>
        <v>Placed</v>
      </c>
      <c r="J151" t="s">
        <v>625</v>
      </c>
      <c r="K151" t="s">
        <v>626</v>
      </c>
      <c r="L151" t="str">
        <f>"Q"&amp;ROUNDUP(MONTH(Sheet1[[#This Row],[Date]])/3,0)&amp;"-"&amp;YEAR(Sheet1[[#This Row],[Date]])</f>
        <v>Q4-2023</v>
      </c>
      <c r="M151" s="6">
        <f>Sheet1[[#This Row],[Purchase Amount]]*0.115</f>
        <v>33.925000000000004</v>
      </c>
      <c r="N151" s="12" t="s">
        <v>754</v>
      </c>
    </row>
    <row r="152" spans="1:14" x14ac:dyDescent="0.3">
      <c r="A152" t="s">
        <v>308</v>
      </c>
      <c r="B152" t="s">
        <v>700</v>
      </c>
      <c r="C152" t="s">
        <v>254</v>
      </c>
      <c r="D152" t="s">
        <v>19</v>
      </c>
      <c r="E152" t="s">
        <v>41</v>
      </c>
      <c r="F152" t="s">
        <v>16</v>
      </c>
      <c r="G152" s="1">
        <v>45289</v>
      </c>
      <c r="H152" s="2">
        <v>120</v>
      </c>
      <c r="I152" t="str">
        <f>IF(Sheet1[[#This Row],[Purchase Amount]]&gt;0,"Placed","Not Placed")</f>
        <v>Placed</v>
      </c>
      <c r="J152" t="s">
        <v>625</v>
      </c>
      <c r="K152" t="s">
        <v>626</v>
      </c>
      <c r="L152" t="str">
        <f>"Q"&amp;ROUNDUP(MONTH(Sheet1[[#This Row],[Date]])/3,0)&amp;"-"&amp;YEAR(Sheet1[[#This Row],[Date]])</f>
        <v>Q4-2023</v>
      </c>
      <c r="M152" s="6">
        <f>Sheet1[[#This Row],[Purchase Amount]]*0.115</f>
        <v>13.8</v>
      </c>
      <c r="N152" s="12" t="s">
        <v>754</v>
      </c>
    </row>
    <row r="153" spans="1:14" x14ac:dyDescent="0.3">
      <c r="A153" t="s">
        <v>309</v>
      </c>
      <c r="B153" t="s">
        <v>687</v>
      </c>
      <c r="C153" t="s">
        <v>202</v>
      </c>
      <c r="D153" t="s">
        <v>9</v>
      </c>
      <c r="E153" t="s">
        <v>225</v>
      </c>
      <c r="F153" t="s">
        <v>16</v>
      </c>
      <c r="G153" s="1">
        <v>45289</v>
      </c>
      <c r="H153" s="2">
        <v>755</v>
      </c>
      <c r="I153" t="str">
        <f>IF(Sheet1[[#This Row],[Purchase Amount]]&gt;0,"Placed","Not Placed")</f>
        <v>Placed</v>
      </c>
      <c r="J153" t="s">
        <v>625</v>
      </c>
      <c r="K153" t="s">
        <v>626</v>
      </c>
      <c r="L153" t="str">
        <f>"Q"&amp;ROUNDUP(MONTH(Sheet1[[#This Row],[Date]])/3,0)&amp;"-"&amp;YEAR(Sheet1[[#This Row],[Date]])</f>
        <v>Q4-2023</v>
      </c>
      <c r="M153" s="6">
        <f>Sheet1[[#This Row],[Purchase Amount]]*0.115</f>
        <v>86.825000000000003</v>
      </c>
      <c r="N153" s="12" t="s">
        <v>754</v>
      </c>
    </row>
    <row r="154" spans="1:14" x14ac:dyDescent="0.3">
      <c r="A154" t="s">
        <v>310</v>
      </c>
      <c r="B154" t="s">
        <v>664</v>
      </c>
      <c r="C154" t="s">
        <v>128</v>
      </c>
      <c r="D154" t="s">
        <v>23</v>
      </c>
      <c r="E154" t="s">
        <v>20</v>
      </c>
      <c r="F154" t="s">
        <v>16</v>
      </c>
      <c r="G154" s="1">
        <v>45289</v>
      </c>
      <c r="H154" s="2">
        <v>525</v>
      </c>
      <c r="I154" t="str">
        <f>IF(Sheet1[[#This Row],[Purchase Amount]]&gt;0,"Placed","Not Placed")</f>
        <v>Placed</v>
      </c>
      <c r="J154" t="s">
        <v>625</v>
      </c>
      <c r="K154" t="s">
        <v>626</v>
      </c>
      <c r="L154" t="str">
        <f>"Q"&amp;ROUNDUP(MONTH(Sheet1[[#This Row],[Date]])/3,0)&amp;"-"&amp;YEAR(Sheet1[[#This Row],[Date]])</f>
        <v>Q4-2023</v>
      </c>
      <c r="M154" s="6">
        <f>Sheet1[[#This Row],[Purchase Amount]]*0.115</f>
        <v>60.375</v>
      </c>
      <c r="N154" s="12" t="s">
        <v>754</v>
      </c>
    </row>
    <row r="155" spans="1:14" x14ac:dyDescent="0.3">
      <c r="A155" t="s">
        <v>311</v>
      </c>
      <c r="B155" t="s">
        <v>697</v>
      </c>
      <c r="C155" t="s">
        <v>246</v>
      </c>
      <c r="D155" t="s">
        <v>14</v>
      </c>
      <c r="E155" t="s">
        <v>145</v>
      </c>
      <c r="F155" t="s">
        <v>61</v>
      </c>
      <c r="G155" s="1">
        <v>45290</v>
      </c>
      <c r="H155" s="2">
        <v>300</v>
      </c>
      <c r="I155" t="str">
        <f>IF(Sheet1[[#This Row],[Purchase Amount]]&gt;0,"Placed","Not Placed")</f>
        <v>Placed</v>
      </c>
      <c r="J155" t="s">
        <v>630</v>
      </c>
      <c r="K155" t="s">
        <v>626</v>
      </c>
      <c r="L155" t="str">
        <f>"Q"&amp;ROUNDUP(MONTH(Sheet1[[#This Row],[Date]])/3,0)&amp;"-"&amp;YEAR(Sheet1[[#This Row],[Date]])</f>
        <v>Q4-2023</v>
      </c>
      <c r="M155" s="6">
        <f>Sheet1[[#This Row],[Purchase Amount]]*0.115</f>
        <v>34.5</v>
      </c>
      <c r="N155" s="12" t="s">
        <v>754</v>
      </c>
    </row>
    <row r="156" spans="1:14" x14ac:dyDescent="0.3">
      <c r="A156" t="s">
        <v>312</v>
      </c>
      <c r="B156" t="s">
        <v>666</v>
      </c>
      <c r="C156" t="s">
        <v>133</v>
      </c>
      <c r="D156" t="s">
        <v>19</v>
      </c>
      <c r="E156" t="s">
        <v>95</v>
      </c>
      <c r="F156" t="s">
        <v>16</v>
      </c>
      <c r="G156" s="1">
        <v>45290</v>
      </c>
      <c r="H156" s="2">
        <v>1540</v>
      </c>
      <c r="I156" t="str">
        <f>IF(Sheet1[[#This Row],[Purchase Amount]]&gt;0,"Placed","Not Placed")</f>
        <v>Placed</v>
      </c>
      <c r="J156" t="s">
        <v>630</v>
      </c>
      <c r="K156" t="s">
        <v>626</v>
      </c>
      <c r="L156" t="str">
        <f>"Q"&amp;ROUNDUP(MONTH(Sheet1[[#This Row],[Date]])/3,0)&amp;"-"&amp;YEAR(Sheet1[[#This Row],[Date]])</f>
        <v>Q4-2023</v>
      </c>
      <c r="M156" s="6">
        <f>Sheet1[[#This Row],[Purchase Amount]]*0.115</f>
        <v>177.1</v>
      </c>
      <c r="N156" s="12" t="s">
        <v>754</v>
      </c>
    </row>
    <row r="157" spans="1:14" x14ac:dyDescent="0.3">
      <c r="A157" t="s">
        <v>313</v>
      </c>
      <c r="B157" t="s">
        <v>636</v>
      </c>
      <c r="C157" t="s">
        <v>43</v>
      </c>
      <c r="D157" t="s">
        <v>19</v>
      </c>
      <c r="E157" t="s">
        <v>211</v>
      </c>
      <c r="F157" t="s">
        <v>11</v>
      </c>
      <c r="G157" s="1">
        <v>45290</v>
      </c>
      <c r="H157" s="2">
        <v>400</v>
      </c>
      <c r="I157" t="str">
        <f>IF(Sheet1[[#This Row],[Purchase Amount]]&gt;0,"Placed","Not Placed")</f>
        <v>Placed</v>
      </c>
      <c r="J157" t="s">
        <v>630</v>
      </c>
      <c r="K157" t="s">
        <v>626</v>
      </c>
      <c r="L157" t="str">
        <f>"Q"&amp;ROUNDUP(MONTH(Sheet1[[#This Row],[Date]])/3,0)&amp;"-"&amp;YEAR(Sheet1[[#This Row],[Date]])</f>
        <v>Q4-2023</v>
      </c>
      <c r="M157" s="6">
        <f>Sheet1[[#This Row],[Purchase Amount]]*0.115</f>
        <v>46</v>
      </c>
      <c r="N157" s="12" t="s">
        <v>754</v>
      </c>
    </row>
    <row r="158" spans="1:14" x14ac:dyDescent="0.3">
      <c r="A158" t="s">
        <v>314</v>
      </c>
      <c r="B158" t="s">
        <v>695</v>
      </c>
      <c r="C158" t="s">
        <v>239</v>
      </c>
      <c r="D158" t="s">
        <v>9</v>
      </c>
      <c r="E158" t="s">
        <v>194</v>
      </c>
      <c r="F158" t="s">
        <v>16</v>
      </c>
      <c r="G158" s="1">
        <v>45290</v>
      </c>
      <c r="H158" s="2">
        <v>375</v>
      </c>
      <c r="I158" t="str">
        <f>IF(Sheet1[[#This Row],[Purchase Amount]]&gt;0,"Placed","Not Placed")</f>
        <v>Placed</v>
      </c>
      <c r="J158" t="s">
        <v>630</v>
      </c>
      <c r="K158" t="s">
        <v>626</v>
      </c>
      <c r="L158" t="str">
        <f>"Q"&amp;ROUNDUP(MONTH(Sheet1[[#This Row],[Date]])/3,0)&amp;"-"&amp;YEAR(Sheet1[[#This Row],[Date]])</f>
        <v>Q4-2023</v>
      </c>
      <c r="M158" s="6">
        <f>Sheet1[[#This Row],[Purchase Amount]]*0.115</f>
        <v>43.125</v>
      </c>
      <c r="N158" s="12" t="s">
        <v>754</v>
      </c>
    </row>
    <row r="159" spans="1:14" x14ac:dyDescent="0.3">
      <c r="A159" t="s">
        <v>315</v>
      </c>
      <c r="B159" t="s">
        <v>677</v>
      </c>
      <c r="C159" t="s">
        <v>168</v>
      </c>
      <c r="D159" t="s">
        <v>19</v>
      </c>
      <c r="E159" t="s">
        <v>101</v>
      </c>
      <c r="F159" t="s">
        <v>11</v>
      </c>
      <c r="G159" s="1">
        <v>45291</v>
      </c>
      <c r="I159" t="str">
        <f>IF(Sheet1[[#This Row],[Purchase Amount]]&gt;0,"Placed","Not Placed")</f>
        <v>Not Placed</v>
      </c>
      <c r="J159" t="s">
        <v>640</v>
      </c>
      <c r="K159" t="s">
        <v>626</v>
      </c>
      <c r="L159" t="str">
        <f>"Q"&amp;ROUNDUP(MONTH(Sheet1[[#This Row],[Date]])/3,0)&amp;"-"&amp;YEAR(Sheet1[[#This Row],[Date]])</f>
        <v>Q4-2023</v>
      </c>
      <c r="M159" s="6">
        <f>Sheet1[[#This Row],[Purchase Amount]]*0.115</f>
        <v>0</v>
      </c>
      <c r="N159" s="12" t="s">
        <v>754</v>
      </c>
    </row>
    <row r="160" spans="1:14" x14ac:dyDescent="0.3">
      <c r="A160" t="s">
        <v>316</v>
      </c>
      <c r="B160" t="s">
        <v>629</v>
      </c>
      <c r="C160" t="s">
        <v>22</v>
      </c>
      <c r="D160" t="s">
        <v>23</v>
      </c>
      <c r="E160" t="s">
        <v>98</v>
      </c>
      <c r="F160" t="s">
        <v>25</v>
      </c>
      <c r="G160" s="1">
        <v>45291</v>
      </c>
      <c r="H160" s="2">
        <v>190</v>
      </c>
      <c r="I160" t="str">
        <f>IF(Sheet1[[#This Row],[Purchase Amount]]&gt;0,"Placed","Not Placed")</f>
        <v>Placed</v>
      </c>
      <c r="J160" t="s">
        <v>640</v>
      </c>
      <c r="K160" t="s">
        <v>626</v>
      </c>
      <c r="L160" t="str">
        <f>"Q"&amp;ROUNDUP(MONTH(Sheet1[[#This Row],[Date]])/3,0)&amp;"-"&amp;YEAR(Sheet1[[#This Row],[Date]])</f>
        <v>Q4-2023</v>
      </c>
      <c r="M160" s="6">
        <f>Sheet1[[#This Row],[Purchase Amount]]*0.115</f>
        <v>21.85</v>
      </c>
      <c r="N160" s="12" t="s">
        <v>754</v>
      </c>
    </row>
    <row r="161" spans="1:14" x14ac:dyDescent="0.3">
      <c r="A161" t="s">
        <v>317</v>
      </c>
      <c r="B161" t="s">
        <v>703</v>
      </c>
      <c r="C161" t="s">
        <v>279</v>
      </c>
      <c r="D161" t="s">
        <v>14</v>
      </c>
      <c r="E161" t="s">
        <v>98</v>
      </c>
      <c r="F161" t="s">
        <v>16</v>
      </c>
      <c r="G161" s="1">
        <v>45291</v>
      </c>
      <c r="H161" s="2">
        <v>515</v>
      </c>
      <c r="I161" t="str">
        <f>IF(Sheet1[[#This Row],[Purchase Amount]]&gt;0,"Placed","Not Placed")</f>
        <v>Placed</v>
      </c>
      <c r="J161" t="s">
        <v>640</v>
      </c>
      <c r="K161" t="s">
        <v>626</v>
      </c>
      <c r="L161" t="str">
        <f>"Q"&amp;ROUNDUP(MONTH(Sheet1[[#This Row],[Date]])/3,0)&amp;"-"&amp;YEAR(Sheet1[[#This Row],[Date]])</f>
        <v>Q4-2023</v>
      </c>
      <c r="M161" s="6">
        <f>Sheet1[[#This Row],[Purchase Amount]]*0.115</f>
        <v>59.225000000000001</v>
      </c>
      <c r="N161" s="12" t="s">
        <v>754</v>
      </c>
    </row>
    <row r="162" spans="1:14" x14ac:dyDescent="0.3">
      <c r="A162" t="s">
        <v>318</v>
      </c>
      <c r="B162" t="s">
        <v>655</v>
      </c>
      <c r="C162" t="s">
        <v>97</v>
      </c>
      <c r="D162" t="s">
        <v>9</v>
      </c>
      <c r="E162" t="s">
        <v>20</v>
      </c>
      <c r="F162" t="s">
        <v>25</v>
      </c>
      <c r="G162" s="1">
        <v>45292</v>
      </c>
      <c r="I162" t="str">
        <f>IF(Sheet1[[#This Row],[Purchase Amount]]&gt;0,"Placed","Not Placed")</f>
        <v>Not Placed</v>
      </c>
      <c r="J162" t="s">
        <v>644</v>
      </c>
      <c r="K162" t="s">
        <v>709</v>
      </c>
      <c r="L162" t="str">
        <f>"Q"&amp;ROUNDUP(MONTH(Sheet1[[#This Row],[Date]])/3,0)&amp;"-"&amp;YEAR(Sheet1[[#This Row],[Date]])</f>
        <v>Q1-2024</v>
      </c>
      <c r="M162" s="6">
        <f>Sheet1[[#This Row],[Purchase Amount]]*0.115</f>
        <v>0</v>
      </c>
      <c r="N162" s="12" t="s">
        <v>754</v>
      </c>
    </row>
    <row r="163" spans="1:14" x14ac:dyDescent="0.3">
      <c r="A163" t="s">
        <v>319</v>
      </c>
      <c r="B163" t="s">
        <v>710</v>
      </c>
      <c r="C163" t="s">
        <v>320</v>
      </c>
      <c r="D163" t="s">
        <v>72</v>
      </c>
      <c r="E163" t="s">
        <v>91</v>
      </c>
      <c r="F163" t="s">
        <v>11</v>
      </c>
      <c r="G163" s="1">
        <v>45292</v>
      </c>
      <c r="H163" s="2">
        <v>85</v>
      </c>
      <c r="I163" t="str">
        <f>IF(Sheet1[[#This Row],[Purchase Amount]]&gt;0,"Placed","Not Placed")</f>
        <v>Placed</v>
      </c>
      <c r="J163" t="s">
        <v>644</v>
      </c>
      <c r="K163" t="s">
        <v>709</v>
      </c>
      <c r="L163" t="str">
        <f>"Q"&amp;ROUNDUP(MONTH(Sheet1[[#This Row],[Date]])/3,0)&amp;"-"&amp;YEAR(Sheet1[[#This Row],[Date]])</f>
        <v>Q1-2024</v>
      </c>
      <c r="M163" s="6">
        <f>Sheet1[[#This Row],[Purchase Amount]]*0.115</f>
        <v>9.7750000000000004</v>
      </c>
      <c r="N163" s="12" t="s">
        <v>754</v>
      </c>
    </row>
    <row r="164" spans="1:14" x14ac:dyDescent="0.3">
      <c r="A164" t="s">
        <v>321</v>
      </c>
      <c r="B164" t="s">
        <v>708</v>
      </c>
      <c r="C164" t="s">
        <v>307</v>
      </c>
      <c r="D164" t="s">
        <v>9</v>
      </c>
      <c r="E164" t="s">
        <v>48</v>
      </c>
      <c r="F164" t="s">
        <v>16</v>
      </c>
      <c r="G164" s="1">
        <v>45292</v>
      </c>
      <c r="H164" s="2">
        <v>125</v>
      </c>
      <c r="I164" t="str">
        <f>IF(Sheet1[[#This Row],[Purchase Amount]]&gt;0,"Placed","Not Placed")</f>
        <v>Placed</v>
      </c>
      <c r="J164" t="s">
        <v>644</v>
      </c>
      <c r="K164" t="s">
        <v>709</v>
      </c>
      <c r="L164" t="str">
        <f>"Q"&amp;ROUNDUP(MONTH(Sheet1[[#This Row],[Date]])/3,0)&amp;"-"&amp;YEAR(Sheet1[[#This Row],[Date]])</f>
        <v>Q1-2024</v>
      </c>
      <c r="M164" s="6">
        <f>Sheet1[[#This Row],[Purchase Amount]]*0.115</f>
        <v>14.375</v>
      </c>
      <c r="N164" s="12" t="s">
        <v>754</v>
      </c>
    </row>
    <row r="165" spans="1:14" x14ac:dyDescent="0.3">
      <c r="A165" t="s">
        <v>322</v>
      </c>
      <c r="B165" t="s">
        <v>694</v>
      </c>
      <c r="C165" t="s">
        <v>236</v>
      </c>
      <c r="D165" t="s">
        <v>64</v>
      </c>
      <c r="E165" t="s">
        <v>38</v>
      </c>
      <c r="F165" t="s">
        <v>11</v>
      </c>
      <c r="G165" s="1">
        <v>45293</v>
      </c>
      <c r="I165" t="str">
        <f>IF(Sheet1[[#This Row],[Purchase Amount]]&gt;0,"Placed","Not Placed")</f>
        <v>Not Placed</v>
      </c>
      <c r="J165" t="s">
        <v>651</v>
      </c>
      <c r="K165" t="s">
        <v>709</v>
      </c>
      <c r="L165" t="str">
        <f>"Q"&amp;ROUNDUP(MONTH(Sheet1[[#This Row],[Date]])/3,0)&amp;"-"&amp;YEAR(Sheet1[[#This Row],[Date]])</f>
        <v>Q1-2024</v>
      </c>
      <c r="M165" s="6">
        <f>Sheet1[[#This Row],[Purchase Amount]]*0.115</f>
        <v>0</v>
      </c>
      <c r="N165" s="12" t="s">
        <v>754</v>
      </c>
    </row>
    <row r="166" spans="1:14" x14ac:dyDescent="0.3">
      <c r="A166" t="s">
        <v>323</v>
      </c>
      <c r="B166" t="s">
        <v>633</v>
      </c>
      <c r="C166" t="s">
        <v>33</v>
      </c>
      <c r="D166" t="s">
        <v>34</v>
      </c>
      <c r="E166" t="s">
        <v>169</v>
      </c>
      <c r="F166" t="s">
        <v>16</v>
      </c>
      <c r="G166" s="1">
        <v>45293</v>
      </c>
      <c r="H166" s="2">
        <v>565</v>
      </c>
      <c r="I166" t="str">
        <f>IF(Sheet1[[#This Row],[Purchase Amount]]&gt;0,"Placed","Not Placed")</f>
        <v>Placed</v>
      </c>
      <c r="J166" t="s">
        <v>651</v>
      </c>
      <c r="K166" t="s">
        <v>709</v>
      </c>
      <c r="L166" t="str">
        <f>"Q"&amp;ROUNDUP(MONTH(Sheet1[[#This Row],[Date]])/3,0)&amp;"-"&amp;YEAR(Sheet1[[#This Row],[Date]])</f>
        <v>Q1-2024</v>
      </c>
      <c r="M166" s="6">
        <f>Sheet1[[#This Row],[Purchase Amount]]*0.115</f>
        <v>64.975000000000009</v>
      </c>
      <c r="N166" s="12" t="s">
        <v>754</v>
      </c>
    </row>
    <row r="167" spans="1:14" x14ac:dyDescent="0.3">
      <c r="A167" t="s">
        <v>324</v>
      </c>
      <c r="B167" t="s">
        <v>629</v>
      </c>
      <c r="C167" t="s">
        <v>22</v>
      </c>
      <c r="D167" t="s">
        <v>23</v>
      </c>
      <c r="E167" t="s">
        <v>325</v>
      </c>
      <c r="F167" t="s">
        <v>16</v>
      </c>
      <c r="G167" s="1">
        <v>45293</v>
      </c>
      <c r="H167" s="2">
        <v>835</v>
      </c>
      <c r="I167" t="str">
        <f>IF(Sheet1[[#This Row],[Purchase Amount]]&gt;0,"Placed","Not Placed")</f>
        <v>Placed</v>
      </c>
      <c r="J167" t="s">
        <v>651</v>
      </c>
      <c r="K167" t="s">
        <v>709</v>
      </c>
      <c r="L167" t="str">
        <f>"Q"&amp;ROUNDUP(MONTH(Sheet1[[#This Row],[Date]])/3,0)&amp;"-"&amp;YEAR(Sheet1[[#This Row],[Date]])</f>
        <v>Q1-2024</v>
      </c>
      <c r="M167" s="6">
        <f>Sheet1[[#This Row],[Purchase Amount]]*0.115</f>
        <v>96.025000000000006</v>
      </c>
      <c r="N167" s="12" t="s">
        <v>754</v>
      </c>
    </row>
    <row r="168" spans="1:14" x14ac:dyDescent="0.3">
      <c r="A168" t="s">
        <v>326</v>
      </c>
      <c r="B168" t="s">
        <v>672</v>
      </c>
      <c r="C168" t="s">
        <v>154</v>
      </c>
      <c r="D168" t="s">
        <v>47</v>
      </c>
      <c r="E168" t="s">
        <v>115</v>
      </c>
      <c r="F168" t="s">
        <v>11</v>
      </c>
      <c r="G168" s="1">
        <v>45293</v>
      </c>
      <c r="H168" s="2">
        <v>175</v>
      </c>
      <c r="I168" t="str">
        <f>IF(Sheet1[[#This Row],[Purchase Amount]]&gt;0,"Placed","Not Placed")</f>
        <v>Placed</v>
      </c>
      <c r="J168" t="s">
        <v>651</v>
      </c>
      <c r="K168" t="s">
        <v>709</v>
      </c>
      <c r="L168" t="str">
        <f>"Q"&amp;ROUNDUP(MONTH(Sheet1[[#This Row],[Date]])/3,0)&amp;"-"&amp;YEAR(Sheet1[[#This Row],[Date]])</f>
        <v>Q1-2024</v>
      </c>
      <c r="M168" s="6">
        <f>Sheet1[[#This Row],[Purchase Amount]]*0.115</f>
        <v>20.125</v>
      </c>
      <c r="N168" s="12" t="s">
        <v>754</v>
      </c>
    </row>
    <row r="169" spans="1:14" x14ac:dyDescent="0.3">
      <c r="A169" t="s">
        <v>327</v>
      </c>
      <c r="B169" t="s">
        <v>673</v>
      </c>
      <c r="C169" t="s">
        <v>157</v>
      </c>
      <c r="D169" t="s">
        <v>14</v>
      </c>
      <c r="E169" t="s">
        <v>78</v>
      </c>
      <c r="F169" t="s">
        <v>11</v>
      </c>
      <c r="G169" s="1">
        <v>45293</v>
      </c>
      <c r="H169" s="2">
        <v>260</v>
      </c>
      <c r="I169" t="str">
        <f>IF(Sheet1[[#This Row],[Purchase Amount]]&gt;0,"Placed","Not Placed")</f>
        <v>Placed</v>
      </c>
      <c r="J169" t="s">
        <v>651</v>
      </c>
      <c r="K169" t="s">
        <v>709</v>
      </c>
      <c r="L169" t="str">
        <f>"Q"&amp;ROUNDUP(MONTH(Sheet1[[#This Row],[Date]])/3,0)&amp;"-"&amp;YEAR(Sheet1[[#This Row],[Date]])</f>
        <v>Q1-2024</v>
      </c>
      <c r="M169" s="6">
        <f>Sheet1[[#This Row],[Purchase Amount]]*0.115</f>
        <v>29.900000000000002</v>
      </c>
      <c r="N169" s="12" t="s">
        <v>754</v>
      </c>
    </row>
    <row r="170" spans="1:14" x14ac:dyDescent="0.3">
      <c r="A170" t="s">
        <v>328</v>
      </c>
      <c r="B170" t="s">
        <v>680</v>
      </c>
      <c r="C170" t="s">
        <v>177</v>
      </c>
      <c r="D170" t="s">
        <v>34</v>
      </c>
      <c r="E170" t="s">
        <v>121</v>
      </c>
      <c r="F170" t="s">
        <v>25</v>
      </c>
      <c r="G170" s="1">
        <v>45293</v>
      </c>
      <c r="H170" s="2">
        <v>1175</v>
      </c>
      <c r="I170" t="str">
        <f>IF(Sheet1[[#This Row],[Purchase Amount]]&gt;0,"Placed","Not Placed")</f>
        <v>Placed</v>
      </c>
      <c r="J170" t="s">
        <v>651</v>
      </c>
      <c r="K170" t="s">
        <v>709</v>
      </c>
      <c r="L170" t="str">
        <f>"Q"&amp;ROUNDUP(MONTH(Sheet1[[#This Row],[Date]])/3,0)&amp;"-"&amp;YEAR(Sheet1[[#This Row],[Date]])</f>
        <v>Q1-2024</v>
      </c>
      <c r="M170" s="6">
        <f>Sheet1[[#This Row],[Purchase Amount]]*0.115</f>
        <v>135.125</v>
      </c>
      <c r="N170" s="12" t="s">
        <v>754</v>
      </c>
    </row>
    <row r="171" spans="1:14" x14ac:dyDescent="0.3">
      <c r="A171" t="s">
        <v>329</v>
      </c>
      <c r="B171" t="s">
        <v>653</v>
      </c>
      <c r="C171" t="s">
        <v>93</v>
      </c>
      <c r="D171" t="s">
        <v>94</v>
      </c>
      <c r="E171" t="s">
        <v>211</v>
      </c>
      <c r="F171" t="s">
        <v>16</v>
      </c>
      <c r="G171" s="1">
        <v>45293</v>
      </c>
      <c r="H171" s="2">
        <v>770</v>
      </c>
      <c r="I171" t="str">
        <f>IF(Sheet1[[#This Row],[Purchase Amount]]&gt;0,"Placed","Not Placed")</f>
        <v>Placed</v>
      </c>
      <c r="J171" t="s">
        <v>651</v>
      </c>
      <c r="K171" t="s">
        <v>709</v>
      </c>
      <c r="L171" t="str">
        <f>"Q"&amp;ROUNDUP(MONTH(Sheet1[[#This Row],[Date]])/3,0)&amp;"-"&amp;YEAR(Sheet1[[#This Row],[Date]])</f>
        <v>Q1-2024</v>
      </c>
      <c r="M171" s="6">
        <f>Sheet1[[#This Row],[Purchase Amount]]*0.115</f>
        <v>88.55</v>
      </c>
      <c r="N171" s="12" t="s">
        <v>754</v>
      </c>
    </row>
    <row r="172" spans="1:14" x14ac:dyDescent="0.3">
      <c r="A172" t="s">
        <v>330</v>
      </c>
      <c r="B172" t="s">
        <v>670</v>
      </c>
      <c r="C172" t="s">
        <v>147</v>
      </c>
      <c r="D172" t="s">
        <v>23</v>
      </c>
      <c r="E172" t="s">
        <v>98</v>
      </c>
      <c r="F172" t="s">
        <v>61</v>
      </c>
      <c r="G172" s="1">
        <v>45294</v>
      </c>
      <c r="I172" t="str">
        <f>IF(Sheet1[[#This Row],[Purchase Amount]]&gt;0,"Placed","Not Placed")</f>
        <v>Not Placed</v>
      </c>
      <c r="J172" t="s">
        <v>654</v>
      </c>
      <c r="K172" t="s">
        <v>709</v>
      </c>
      <c r="L172" t="str">
        <f>"Q"&amp;ROUNDUP(MONTH(Sheet1[[#This Row],[Date]])/3,0)&amp;"-"&amp;YEAR(Sheet1[[#This Row],[Date]])</f>
        <v>Q1-2024</v>
      </c>
      <c r="M172" s="6">
        <f>Sheet1[[#This Row],[Purchase Amount]]*0.115</f>
        <v>0</v>
      </c>
      <c r="N172" s="12" t="s">
        <v>754</v>
      </c>
    </row>
    <row r="173" spans="1:14" x14ac:dyDescent="0.3">
      <c r="A173" t="s">
        <v>331</v>
      </c>
      <c r="B173" t="s">
        <v>642</v>
      </c>
      <c r="C173" t="s">
        <v>58</v>
      </c>
      <c r="D173" t="s">
        <v>59</v>
      </c>
      <c r="E173" t="s">
        <v>113</v>
      </c>
      <c r="F173" t="s">
        <v>11</v>
      </c>
      <c r="G173" s="1">
        <v>45294</v>
      </c>
      <c r="I173" t="str">
        <f>IF(Sheet1[[#This Row],[Purchase Amount]]&gt;0,"Placed","Not Placed")</f>
        <v>Not Placed</v>
      </c>
      <c r="J173" t="s">
        <v>654</v>
      </c>
      <c r="K173" t="s">
        <v>709</v>
      </c>
      <c r="L173" t="str">
        <f>"Q"&amp;ROUNDUP(MONTH(Sheet1[[#This Row],[Date]])/3,0)&amp;"-"&amp;YEAR(Sheet1[[#This Row],[Date]])</f>
        <v>Q1-2024</v>
      </c>
      <c r="M173" s="6">
        <f>Sheet1[[#This Row],[Purchase Amount]]*0.115</f>
        <v>0</v>
      </c>
      <c r="N173" s="12" t="s">
        <v>754</v>
      </c>
    </row>
    <row r="174" spans="1:14" x14ac:dyDescent="0.3">
      <c r="A174" t="s">
        <v>332</v>
      </c>
      <c r="B174" t="s">
        <v>631</v>
      </c>
      <c r="C174" t="s">
        <v>27</v>
      </c>
      <c r="D174" t="s">
        <v>23</v>
      </c>
      <c r="E174" t="s">
        <v>196</v>
      </c>
      <c r="F174" t="s">
        <v>11</v>
      </c>
      <c r="G174" s="1">
        <v>45294</v>
      </c>
      <c r="H174" s="2">
        <v>425</v>
      </c>
      <c r="I174" t="str">
        <f>IF(Sheet1[[#This Row],[Purchase Amount]]&gt;0,"Placed","Not Placed")</f>
        <v>Placed</v>
      </c>
      <c r="J174" t="s">
        <v>654</v>
      </c>
      <c r="K174" t="s">
        <v>709</v>
      </c>
      <c r="L174" t="str">
        <f>"Q"&amp;ROUNDUP(MONTH(Sheet1[[#This Row],[Date]])/3,0)&amp;"-"&amp;YEAR(Sheet1[[#This Row],[Date]])</f>
        <v>Q1-2024</v>
      </c>
      <c r="M174" s="6">
        <f>Sheet1[[#This Row],[Purchase Amount]]*0.115</f>
        <v>48.875</v>
      </c>
      <c r="N174" s="12" t="s">
        <v>754</v>
      </c>
    </row>
    <row r="175" spans="1:14" x14ac:dyDescent="0.3">
      <c r="A175" t="s">
        <v>333</v>
      </c>
      <c r="B175" t="s">
        <v>634</v>
      </c>
      <c r="C175" t="s">
        <v>37</v>
      </c>
      <c r="D175" t="s">
        <v>19</v>
      </c>
      <c r="E175" t="s">
        <v>283</v>
      </c>
      <c r="F175" t="s">
        <v>11</v>
      </c>
      <c r="G175" s="1">
        <v>45294</v>
      </c>
      <c r="H175" s="2">
        <v>205</v>
      </c>
      <c r="I175" t="str">
        <f>IF(Sheet1[[#This Row],[Purchase Amount]]&gt;0,"Placed","Not Placed")</f>
        <v>Placed</v>
      </c>
      <c r="J175" t="s">
        <v>654</v>
      </c>
      <c r="K175" t="s">
        <v>709</v>
      </c>
      <c r="L175" t="str">
        <f>"Q"&amp;ROUNDUP(MONTH(Sheet1[[#This Row],[Date]])/3,0)&amp;"-"&amp;YEAR(Sheet1[[#This Row],[Date]])</f>
        <v>Q1-2024</v>
      </c>
      <c r="M175" s="6">
        <f>Sheet1[[#This Row],[Purchase Amount]]*0.115</f>
        <v>23.574999999999999</v>
      </c>
      <c r="N175" s="12" t="s">
        <v>754</v>
      </c>
    </row>
    <row r="176" spans="1:14" x14ac:dyDescent="0.3">
      <c r="A176" t="s">
        <v>334</v>
      </c>
      <c r="B176" t="s">
        <v>657</v>
      </c>
      <c r="C176" t="s">
        <v>103</v>
      </c>
      <c r="D176" t="s">
        <v>94</v>
      </c>
      <c r="E176" t="s">
        <v>51</v>
      </c>
      <c r="F176" t="s">
        <v>11</v>
      </c>
      <c r="G176" s="1">
        <v>45295</v>
      </c>
      <c r="I176" t="str">
        <f>IF(Sheet1[[#This Row],[Purchase Amount]]&gt;0,"Placed","Not Placed")</f>
        <v>Not Placed</v>
      </c>
      <c r="J176" t="s">
        <v>685</v>
      </c>
      <c r="K176" t="s">
        <v>709</v>
      </c>
      <c r="L176" t="str">
        <f>"Q"&amp;ROUNDUP(MONTH(Sheet1[[#This Row],[Date]])/3,0)&amp;"-"&amp;YEAR(Sheet1[[#This Row],[Date]])</f>
        <v>Q1-2024</v>
      </c>
      <c r="M176" s="6">
        <f>Sheet1[[#This Row],[Purchase Amount]]*0.115</f>
        <v>0</v>
      </c>
      <c r="N176" s="12" t="s">
        <v>754</v>
      </c>
    </row>
    <row r="177" spans="1:14" x14ac:dyDescent="0.3">
      <c r="A177" t="s">
        <v>335</v>
      </c>
      <c r="B177" t="s">
        <v>691</v>
      </c>
      <c r="C177" t="s">
        <v>216</v>
      </c>
      <c r="D177" t="s">
        <v>23</v>
      </c>
      <c r="E177" t="s">
        <v>121</v>
      </c>
      <c r="F177" t="s">
        <v>11</v>
      </c>
      <c r="G177" s="1">
        <v>45295</v>
      </c>
      <c r="H177" s="2">
        <v>1155</v>
      </c>
      <c r="I177" t="str">
        <f>IF(Sheet1[[#This Row],[Purchase Amount]]&gt;0,"Placed","Not Placed")</f>
        <v>Placed</v>
      </c>
      <c r="J177" t="s">
        <v>685</v>
      </c>
      <c r="K177" t="s">
        <v>709</v>
      </c>
      <c r="L177" t="str">
        <f>"Q"&amp;ROUNDUP(MONTH(Sheet1[[#This Row],[Date]])/3,0)&amp;"-"&amp;YEAR(Sheet1[[#This Row],[Date]])</f>
        <v>Q1-2024</v>
      </c>
      <c r="M177" s="6">
        <f>Sheet1[[#This Row],[Purchase Amount]]*0.115</f>
        <v>132.82500000000002</v>
      </c>
      <c r="N177" s="12" t="s">
        <v>754</v>
      </c>
    </row>
    <row r="178" spans="1:14" x14ac:dyDescent="0.3">
      <c r="A178" t="s">
        <v>336</v>
      </c>
      <c r="B178" t="s">
        <v>672</v>
      </c>
      <c r="C178" t="s">
        <v>154</v>
      </c>
      <c r="D178" t="s">
        <v>47</v>
      </c>
      <c r="E178" t="s">
        <v>164</v>
      </c>
      <c r="F178" t="s">
        <v>11</v>
      </c>
      <c r="G178" s="1">
        <v>45295</v>
      </c>
      <c r="H178" s="2">
        <v>195</v>
      </c>
      <c r="I178" t="str">
        <f>IF(Sheet1[[#This Row],[Purchase Amount]]&gt;0,"Placed","Not Placed")</f>
        <v>Placed</v>
      </c>
      <c r="J178" t="s">
        <v>685</v>
      </c>
      <c r="K178" t="s">
        <v>709</v>
      </c>
      <c r="L178" t="str">
        <f>"Q"&amp;ROUNDUP(MONTH(Sheet1[[#This Row],[Date]])/3,0)&amp;"-"&amp;YEAR(Sheet1[[#This Row],[Date]])</f>
        <v>Q1-2024</v>
      </c>
      <c r="M178" s="6">
        <f>Sheet1[[#This Row],[Purchase Amount]]*0.115</f>
        <v>22.425000000000001</v>
      </c>
      <c r="N178" s="12" t="s">
        <v>754</v>
      </c>
    </row>
    <row r="179" spans="1:14" x14ac:dyDescent="0.3">
      <c r="A179" t="s">
        <v>337</v>
      </c>
      <c r="B179" t="s">
        <v>673</v>
      </c>
      <c r="C179" t="s">
        <v>157</v>
      </c>
      <c r="D179" t="s">
        <v>14</v>
      </c>
      <c r="E179" t="s">
        <v>301</v>
      </c>
      <c r="F179" t="s">
        <v>25</v>
      </c>
      <c r="G179" s="1">
        <v>45295</v>
      </c>
      <c r="H179" s="2">
        <v>1265</v>
      </c>
      <c r="I179" t="str">
        <f>IF(Sheet1[[#This Row],[Purchase Amount]]&gt;0,"Placed","Not Placed")</f>
        <v>Placed</v>
      </c>
      <c r="J179" t="s">
        <v>685</v>
      </c>
      <c r="K179" t="s">
        <v>709</v>
      </c>
      <c r="L179" t="str">
        <f>"Q"&amp;ROUNDUP(MONTH(Sheet1[[#This Row],[Date]])/3,0)&amp;"-"&amp;YEAR(Sheet1[[#This Row],[Date]])</f>
        <v>Q1-2024</v>
      </c>
      <c r="M179" s="6">
        <f>Sheet1[[#This Row],[Purchase Amount]]*0.115</f>
        <v>145.47499999999999</v>
      </c>
      <c r="N179" s="12" t="s">
        <v>754</v>
      </c>
    </row>
    <row r="180" spans="1:14" x14ac:dyDescent="0.3">
      <c r="A180" t="s">
        <v>338</v>
      </c>
      <c r="B180" t="s">
        <v>670</v>
      </c>
      <c r="C180" t="s">
        <v>147</v>
      </c>
      <c r="D180" t="s">
        <v>23</v>
      </c>
      <c r="E180" t="s">
        <v>60</v>
      </c>
      <c r="F180" t="s">
        <v>11</v>
      </c>
      <c r="G180" s="1">
        <v>45296</v>
      </c>
      <c r="H180" s="2">
        <v>1350</v>
      </c>
      <c r="I180" t="str">
        <f>IF(Sheet1[[#This Row],[Purchase Amount]]&gt;0,"Placed","Not Placed")</f>
        <v>Placed</v>
      </c>
      <c r="J180" t="s">
        <v>625</v>
      </c>
      <c r="K180" t="s">
        <v>709</v>
      </c>
      <c r="L180" t="str">
        <f>"Q"&amp;ROUNDUP(MONTH(Sheet1[[#This Row],[Date]])/3,0)&amp;"-"&amp;YEAR(Sheet1[[#This Row],[Date]])</f>
        <v>Q1-2024</v>
      </c>
      <c r="M180" s="6">
        <f>Sheet1[[#This Row],[Purchase Amount]]*0.115</f>
        <v>155.25</v>
      </c>
      <c r="N180" s="12" t="s">
        <v>754</v>
      </c>
    </row>
    <row r="181" spans="1:14" x14ac:dyDescent="0.3">
      <c r="A181" t="s">
        <v>339</v>
      </c>
      <c r="B181" t="s">
        <v>711</v>
      </c>
      <c r="C181" t="s">
        <v>340</v>
      </c>
      <c r="D181" t="s">
        <v>94</v>
      </c>
      <c r="E181" t="s">
        <v>95</v>
      </c>
      <c r="F181" t="s">
        <v>16</v>
      </c>
      <c r="G181" s="1">
        <v>45296</v>
      </c>
      <c r="H181" s="2">
        <v>560</v>
      </c>
      <c r="I181" t="str">
        <f>IF(Sheet1[[#This Row],[Purchase Amount]]&gt;0,"Placed","Not Placed")</f>
        <v>Placed</v>
      </c>
      <c r="J181" t="s">
        <v>625</v>
      </c>
      <c r="K181" t="s">
        <v>709</v>
      </c>
      <c r="L181" t="str">
        <f>"Q"&amp;ROUNDUP(MONTH(Sheet1[[#This Row],[Date]])/3,0)&amp;"-"&amp;YEAR(Sheet1[[#This Row],[Date]])</f>
        <v>Q1-2024</v>
      </c>
      <c r="M181" s="6">
        <f>Sheet1[[#This Row],[Purchase Amount]]*0.115</f>
        <v>64.400000000000006</v>
      </c>
      <c r="N181" s="12" t="s">
        <v>754</v>
      </c>
    </row>
    <row r="182" spans="1:14" x14ac:dyDescent="0.3">
      <c r="A182" t="s">
        <v>341</v>
      </c>
      <c r="B182" t="s">
        <v>676</v>
      </c>
      <c r="C182" t="s">
        <v>166</v>
      </c>
      <c r="D182" t="s">
        <v>151</v>
      </c>
      <c r="E182" t="s">
        <v>109</v>
      </c>
      <c r="F182" t="s">
        <v>16</v>
      </c>
      <c r="G182" s="1">
        <v>45297</v>
      </c>
      <c r="I182" t="str">
        <f>IF(Sheet1[[#This Row],[Purchase Amount]]&gt;0,"Placed","Not Placed")</f>
        <v>Not Placed</v>
      </c>
      <c r="J182" t="s">
        <v>630</v>
      </c>
      <c r="K182" t="s">
        <v>709</v>
      </c>
      <c r="L182" t="str">
        <f>"Q"&amp;ROUNDUP(MONTH(Sheet1[[#This Row],[Date]])/3,0)&amp;"-"&amp;YEAR(Sheet1[[#This Row],[Date]])</f>
        <v>Q1-2024</v>
      </c>
      <c r="M182" s="6">
        <f>Sheet1[[#This Row],[Purchase Amount]]*0.115</f>
        <v>0</v>
      </c>
      <c r="N182" s="12" t="s">
        <v>754</v>
      </c>
    </row>
    <row r="183" spans="1:14" x14ac:dyDescent="0.3">
      <c r="A183" t="s">
        <v>342</v>
      </c>
      <c r="B183" t="s">
        <v>666</v>
      </c>
      <c r="C183" t="s">
        <v>133</v>
      </c>
      <c r="D183" t="s">
        <v>19</v>
      </c>
      <c r="E183" t="s">
        <v>24</v>
      </c>
      <c r="F183" t="s">
        <v>11</v>
      </c>
      <c r="G183" s="1">
        <v>45297</v>
      </c>
      <c r="I183" t="str">
        <f>IF(Sheet1[[#This Row],[Purchase Amount]]&gt;0,"Placed","Not Placed")</f>
        <v>Not Placed</v>
      </c>
      <c r="J183" t="s">
        <v>630</v>
      </c>
      <c r="K183" t="s">
        <v>709</v>
      </c>
      <c r="L183" t="str">
        <f>"Q"&amp;ROUNDUP(MONTH(Sheet1[[#This Row],[Date]])/3,0)&amp;"-"&amp;YEAR(Sheet1[[#This Row],[Date]])</f>
        <v>Q1-2024</v>
      </c>
      <c r="M183" s="6">
        <f>Sheet1[[#This Row],[Purchase Amount]]*0.115</f>
        <v>0</v>
      </c>
      <c r="N183" s="12" t="s">
        <v>754</v>
      </c>
    </row>
    <row r="184" spans="1:14" x14ac:dyDescent="0.3">
      <c r="A184" t="s">
        <v>343</v>
      </c>
      <c r="B184" t="s">
        <v>704</v>
      </c>
      <c r="C184" t="s">
        <v>285</v>
      </c>
      <c r="D184" t="s">
        <v>14</v>
      </c>
      <c r="E184" t="s">
        <v>344</v>
      </c>
      <c r="F184" t="s">
        <v>16</v>
      </c>
      <c r="G184" s="1">
        <v>45297</v>
      </c>
      <c r="H184" s="2">
        <v>1040</v>
      </c>
      <c r="I184" t="str">
        <f>IF(Sheet1[[#This Row],[Purchase Amount]]&gt;0,"Placed","Not Placed")</f>
        <v>Placed</v>
      </c>
      <c r="J184" t="s">
        <v>630</v>
      </c>
      <c r="K184" t="s">
        <v>709</v>
      </c>
      <c r="L184" t="str">
        <f>"Q"&amp;ROUNDUP(MONTH(Sheet1[[#This Row],[Date]])/3,0)&amp;"-"&amp;YEAR(Sheet1[[#This Row],[Date]])</f>
        <v>Q1-2024</v>
      </c>
      <c r="M184" s="6">
        <f>Sheet1[[#This Row],[Purchase Amount]]*0.115</f>
        <v>119.60000000000001</v>
      </c>
      <c r="N184" s="12" t="s">
        <v>754</v>
      </c>
    </row>
    <row r="185" spans="1:14" x14ac:dyDescent="0.3">
      <c r="A185" t="s">
        <v>345</v>
      </c>
      <c r="B185" t="s">
        <v>688</v>
      </c>
      <c r="C185" t="s">
        <v>205</v>
      </c>
      <c r="D185" t="s">
        <v>94</v>
      </c>
      <c r="E185" t="s">
        <v>142</v>
      </c>
      <c r="F185" t="s">
        <v>25</v>
      </c>
      <c r="G185" s="1">
        <v>45297</v>
      </c>
      <c r="H185" s="2">
        <v>405</v>
      </c>
      <c r="I185" t="str">
        <f>IF(Sheet1[[#This Row],[Purchase Amount]]&gt;0,"Placed","Not Placed")</f>
        <v>Placed</v>
      </c>
      <c r="J185" t="s">
        <v>630</v>
      </c>
      <c r="K185" t="s">
        <v>709</v>
      </c>
      <c r="L185" t="str">
        <f>"Q"&amp;ROUNDUP(MONTH(Sheet1[[#This Row],[Date]])/3,0)&amp;"-"&amp;YEAR(Sheet1[[#This Row],[Date]])</f>
        <v>Q1-2024</v>
      </c>
      <c r="M185" s="6">
        <f>Sheet1[[#This Row],[Purchase Amount]]*0.115</f>
        <v>46.575000000000003</v>
      </c>
      <c r="N185" s="12" t="s">
        <v>754</v>
      </c>
    </row>
    <row r="186" spans="1:14" x14ac:dyDescent="0.3">
      <c r="A186" t="s">
        <v>346</v>
      </c>
      <c r="B186" t="s">
        <v>647</v>
      </c>
      <c r="C186" t="s">
        <v>75</v>
      </c>
      <c r="D186" t="s">
        <v>14</v>
      </c>
      <c r="E186" t="s">
        <v>60</v>
      </c>
      <c r="F186" t="s">
        <v>11</v>
      </c>
      <c r="G186" s="1">
        <v>45297</v>
      </c>
      <c r="H186" s="2">
        <v>1475</v>
      </c>
      <c r="I186" t="str">
        <f>IF(Sheet1[[#This Row],[Purchase Amount]]&gt;0,"Placed","Not Placed")</f>
        <v>Placed</v>
      </c>
      <c r="J186" t="s">
        <v>630</v>
      </c>
      <c r="K186" t="s">
        <v>709</v>
      </c>
      <c r="L186" t="str">
        <f>"Q"&amp;ROUNDUP(MONTH(Sheet1[[#This Row],[Date]])/3,0)&amp;"-"&amp;YEAR(Sheet1[[#This Row],[Date]])</f>
        <v>Q1-2024</v>
      </c>
      <c r="M186" s="6">
        <f>Sheet1[[#This Row],[Purchase Amount]]*0.115</f>
        <v>169.625</v>
      </c>
      <c r="N186" s="12" t="s">
        <v>754</v>
      </c>
    </row>
    <row r="187" spans="1:14" x14ac:dyDescent="0.3">
      <c r="A187" t="s">
        <v>347</v>
      </c>
      <c r="B187" t="s">
        <v>687</v>
      </c>
      <c r="C187" t="s">
        <v>202</v>
      </c>
      <c r="D187" t="s">
        <v>9</v>
      </c>
      <c r="E187" t="s">
        <v>113</v>
      </c>
      <c r="F187" t="s">
        <v>25</v>
      </c>
      <c r="G187" s="1">
        <v>45297</v>
      </c>
      <c r="H187" s="2">
        <v>800</v>
      </c>
      <c r="I187" t="str">
        <f>IF(Sheet1[[#This Row],[Purchase Amount]]&gt;0,"Placed","Not Placed")</f>
        <v>Placed</v>
      </c>
      <c r="J187" t="s">
        <v>630</v>
      </c>
      <c r="K187" t="s">
        <v>709</v>
      </c>
      <c r="L187" t="str">
        <f>"Q"&amp;ROUNDUP(MONTH(Sheet1[[#This Row],[Date]])/3,0)&amp;"-"&amp;YEAR(Sheet1[[#This Row],[Date]])</f>
        <v>Q1-2024</v>
      </c>
      <c r="M187" s="6">
        <f>Sheet1[[#This Row],[Purchase Amount]]*0.115</f>
        <v>92</v>
      </c>
      <c r="N187" s="12" t="s">
        <v>754</v>
      </c>
    </row>
    <row r="188" spans="1:14" x14ac:dyDescent="0.3">
      <c r="A188" t="s">
        <v>348</v>
      </c>
      <c r="B188" t="s">
        <v>668</v>
      </c>
      <c r="C188" t="s">
        <v>140</v>
      </c>
      <c r="D188" t="s">
        <v>141</v>
      </c>
      <c r="E188" t="s">
        <v>51</v>
      </c>
      <c r="F188" t="s">
        <v>11</v>
      </c>
      <c r="G188" s="1">
        <v>45297</v>
      </c>
      <c r="H188" s="2">
        <v>1755</v>
      </c>
      <c r="I188" t="str">
        <f>IF(Sheet1[[#This Row],[Purchase Amount]]&gt;0,"Placed","Not Placed")</f>
        <v>Placed</v>
      </c>
      <c r="J188" t="s">
        <v>630</v>
      </c>
      <c r="K188" t="s">
        <v>709</v>
      </c>
      <c r="L188" t="str">
        <f>"Q"&amp;ROUNDUP(MONTH(Sheet1[[#This Row],[Date]])/3,0)&amp;"-"&amp;YEAR(Sheet1[[#This Row],[Date]])</f>
        <v>Q1-2024</v>
      </c>
      <c r="M188" s="6">
        <f>Sheet1[[#This Row],[Purchase Amount]]*0.115</f>
        <v>201.82500000000002</v>
      </c>
      <c r="N188" s="12" t="s">
        <v>754</v>
      </c>
    </row>
    <row r="189" spans="1:14" x14ac:dyDescent="0.3">
      <c r="A189" t="s">
        <v>349</v>
      </c>
      <c r="B189" t="s">
        <v>642</v>
      </c>
      <c r="C189" t="s">
        <v>58</v>
      </c>
      <c r="D189" t="s">
        <v>59</v>
      </c>
      <c r="E189" t="s">
        <v>126</v>
      </c>
      <c r="F189" t="s">
        <v>61</v>
      </c>
      <c r="G189" s="1">
        <v>45297</v>
      </c>
      <c r="H189" s="2">
        <v>705</v>
      </c>
      <c r="I189" t="str">
        <f>IF(Sheet1[[#This Row],[Purchase Amount]]&gt;0,"Placed","Not Placed")</f>
        <v>Placed</v>
      </c>
      <c r="J189" t="s">
        <v>630</v>
      </c>
      <c r="K189" t="s">
        <v>709</v>
      </c>
      <c r="L189" t="str">
        <f>"Q"&amp;ROUNDUP(MONTH(Sheet1[[#This Row],[Date]])/3,0)&amp;"-"&amp;YEAR(Sheet1[[#This Row],[Date]])</f>
        <v>Q1-2024</v>
      </c>
      <c r="M189" s="6">
        <f>Sheet1[[#This Row],[Purchase Amount]]*0.115</f>
        <v>81.075000000000003</v>
      </c>
      <c r="N189" s="12" t="s">
        <v>754</v>
      </c>
    </row>
    <row r="190" spans="1:14" x14ac:dyDescent="0.3">
      <c r="A190" t="s">
        <v>350</v>
      </c>
      <c r="B190" t="s">
        <v>698</v>
      </c>
      <c r="C190" t="s">
        <v>249</v>
      </c>
      <c r="D190" t="s">
        <v>23</v>
      </c>
      <c r="E190" t="s">
        <v>351</v>
      </c>
      <c r="F190" t="s">
        <v>61</v>
      </c>
      <c r="G190" s="1">
        <v>45297</v>
      </c>
      <c r="H190" s="2">
        <v>190</v>
      </c>
      <c r="I190" t="str">
        <f>IF(Sheet1[[#This Row],[Purchase Amount]]&gt;0,"Placed","Not Placed")</f>
        <v>Placed</v>
      </c>
      <c r="J190" t="s">
        <v>630</v>
      </c>
      <c r="K190" t="s">
        <v>709</v>
      </c>
      <c r="L190" t="str">
        <f>"Q"&amp;ROUNDUP(MONTH(Sheet1[[#This Row],[Date]])/3,0)&amp;"-"&amp;YEAR(Sheet1[[#This Row],[Date]])</f>
        <v>Q1-2024</v>
      </c>
      <c r="M190" s="6">
        <f>Sheet1[[#This Row],[Purchase Amount]]*0.115</f>
        <v>21.85</v>
      </c>
      <c r="N190" s="12" t="s">
        <v>754</v>
      </c>
    </row>
    <row r="191" spans="1:14" x14ac:dyDescent="0.3">
      <c r="A191" t="s">
        <v>352</v>
      </c>
      <c r="B191" t="s">
        <v>673</v>
      </c>
      <c r="C191" t="s">
        <v>157</v>
      </c>
      <c r="D191" t="s">
        <v>14</v>
      </c>
      <c r="E191" t="s">
        <v>73</v>
      </c>
      <c r="F191" t="s">
        <v>16</v>
      </c>
      <c r="G191" s="1">
        <v>45297</v>
      </c>
      <c r="H191" s="2">
        <v>965</v>
      </c>
      <c r="I191" t="str">
        <f>IF(Sheet1[[#This Row],[Purchase Amount]]&gt;0,"Placed","Not Placed")</f>
        <v>Placed</v>
      </c>
      <c r="J191" t="s">
        <v>630</v>
      </c>
      <c r="K191" t="s">
        <v>709</v>
      </c>
      <c r="L191" t="str">
        <f>"Q"&amp;ROUNDUP(MONTH(Sheet1[[#This Row],[Date]])/3,0)&amp;"-"&amp;YEAR(Sheet1[[#This Row],[Date]])</f>
        <v>Q1-2024</v>
      </c>
      <c r="M191" s="6">
        <f>Sheet1[[#This Row],[Purchase Amount]]*0.115</f>
        <v>110.97500000000001</v>
      </c>
      <c r="N191" s="12" t="s">
        <v>754</v>
      </c>
    </row>
    <row r="192" spans="1:14" x14ac:dyDescent="0.3">
      <c r="A192" t="s">
        <v>353</v>
      </c>
      <c r="B192" t="s">
        <v>702</v>
      </c>
      <c r="C192" t="s">
        <v>277</v>
      </c>
      <c r="D192" t="s">
        <v>9</v>
      </c>
      <c r="E192" t="s">
        <v>101</v>
      </c>
      <c r="F192" t="s">
        <v>11</v>
      </c>
      <c r="G192" s="1">
        <v>45298</v>
      </c>
      <c r="H192" s="2">
        <v>1360</v>
      </c>
      <c r="I192" t="str">
        <f>IF(Sheet1[[#This Row],[Purchase Amount]]&gt;0,"Placed","Not Placed")</f>
        <v>Placed</v>
      </c>
      <c r="J192" t="s">
        <v>640</v>
      </c>
      <c r="K192" t="s">
        <v>709</v>
      </c>
      <c r="L192" t="str">
        <f>"Q"&amp;ROUNDUP(MONTH(Sheet1[[#This Row],[Date]])/3,0)&amp;"-"&amp;YEAR(Sheet1[[#This Row],[Date]])</f>
        <v>Q1-2024</v>
      </c>
      <c r="M192" s="6">
        <f>Sheet1[[#This Row],[Purchase Amount]]*0.115</f>
        <v>156.4</v>
      </c>
      <c r="N192" s="12" t="s">
        <v>754</v>
      </c>
    </row>
    <row r="193" spans="1:14" x14ac:dyDescent="0.3">
      <c r="A193" t="s">
        <v>354</v>
      </c>
      <c r="B193" t="s">
        <v>670</v>
      </c>
      <c r="C193" t="s">
        <v>147</v>
      </c>
      <c r="D193" t="s">
        <v>23</v>
      </c>
      <c r="E193" t="s">
        <v>101</v>
      </c>
      <c r="F193" t="s">
        <v>11</v>
      </c>
      <c r="G193" s="1">
        <v>45298</v>
      </c>
      <c r="H193" s="2">
        <v>605</v>
      </c>
      <c r="I193" t="str">
        <f>IF(Sheet1[[#This Row],[Purchase Amount]]&gt;0,"Placed","Not Placed")</f>
        <v>Placed</v>
      </c>
      <c r="J193" t="s">
        <v>640</v>
      </c>
      <c r="K193" t="s">
        <v>709</v>
      </c>
      <c r="L193" t="str">
        <f>"Q"&amp;ROUNDUP(MONTH(Sheet1[[#This Row],[Date]])/3,0)&amp;"-"&amp;YEAR(Sheet1[[#This Row],[Date]])</f>
        <v>Q1-2024</v>
      </c>
      <c r="M193" s="6">
        <f>Sheet1[[#This Row],[Purchase Amount]]*0.115</f>
        <v>69.575000000000003</v>
      </c>
      <c r="N193" s="12" t="s">
        <v>754</v>
      </c>
    </row>
    <row r="194" spans="1:14" x14ac:dyDescent="0.3">
      <c r="A194" t="s">
        <v>355</v>
      </c>
      <c r="B194" t="s">
        <v>678</v>
      </c>
      <c r="C194" t="s">
        <v>171</v>
      </c>
      <c r="D194" t="s">
        <v>23</v>
      </c>
      <c r="E194" t="s">
        <v>44</v>
      </c>
      <c r="F194" t="s">
        <v>11</v>
      </c>
      <c r="G194" s="1">
        <v>45298</v>
      </c>
      <c r="H194" s="2">
        <v>540</v>
      </c>
      <c r="I194" t="str">
        <f>IF(Sheet1[[#This Row],[Purchase Amount]]&gt;0,"Placed","Not Placed")</f>
        <v>Placed</v>
      </c>
      <c r="J194" t="s">
        <v>640</v>
      </c>
      <c r="K194" t="s">
        <v>709</v>
      </c>
      <c r="L194" t="str">
        <f>"Q"&amp;ROUNDUP(MONTH(Sheet1[[#This Row],[Date]])/3,0)&amp;"-"&amp;YEAR(Sheet1[[#This Row],[Date]])</f>
        <v>Q1-2024</v>
      </c>
      <c r="M194" s="6">
        <f>Sheet1[[#This Row],[Purchase Amount]]*0.115</f>
        <v>62.1</v>
      </c>
      <c r="N194" s="12" t="s">
        <v>754</v>
      </c>
    </row>
    <row r="195" spans="1:14" x14ac:dyDescent="0.3">
      <c r="A195" t="s">
        <v>356</v>
      </c>
      <c r="B195" t="s">
        <v>657</v>
      </c>
      <c r="C195" t="s">
        <v>103</v>
      </c>
      <c r="D195" t="s">
        <v>94</v>
      </c>
      <c r="E195" t="s">
        <v>169</v>
      </c>
      <c r="F195" t="s">
        <v>16</v>
      </c>
      <c r="G195" s="1">
        <v>45299</v>
      </c>
      <c r="H195" s="2">
        <v>355</v>
      </c>
      <c r="I195" t="str">
        <f>IF(Sheet1[[#This Row],[Purchase Amount]]&gt;0,"Placed","Not Placed")</f>
        <v>Placed</v>
      </c>
      <c r="J195" t="s">
        <v>644</v>
      </c>
      <c r="K195" t="s">
        <v>709</v>
      </c>
      <c r="L195" t="str">
        <f>"Q"&amp;ROUNDUP(MONTH(Sheet1[[#This Row],[Date]])/3,0)&amp;"-"&amp;YEAR(Sheet1[[#This Row],[Date]])</f>
        <v>Q1-2024</v>
      </c>
      <c r="M195" s="6">
        <f>Sheet1[[#This Row],[Purchase Amount]]*0.115</f>
        <v>40.825000000000003</v>
      </c>
      <c r="N195" s="12" t="s">
        <v>754</v>
      </c>
    </row>
    <row r="196" spans="1:14" x14ac:dyDescent="0.3">
      <c r="A196" t="s">
        <v>357</v>
      </c>
      <c r="B196" t="s">
        <v>699</v>
      </c>
      <c r="C196" t="s">
        <v>252</v>
      </c>
      <c r="D196" t="s">
        <v>72</v>
      </c>
      <c r="E196" t="s">
        <v>199</v>
      </c>
      <c r="F196" t="s">
        <v>11</v>
      </c>
      <c r="G196" s="1">
        <v>45299</v>
      </c>
      <c r="H196" s="2">
        <v>860</v>
      </c>
      <c r="I196" t="str">
        <f>IF(Sheet1[[#This Row],[Purchase Amount]]&gt;0,"Placed","Not Placed")</f>
        <v>Placed</v>
      </c>
      <c r="J196" t="s">
        <v>644</v>
      </c>
      <c r="K196" t="s">
        <v>709</v>
      </c>
      <c r="L196" t="str">
        <f>"Q"&amp;ROUNDUP(MONTH(Sheet1[[#This Row],[Date]])/3,0)&amp;"-"&amp;YEAR(Sheet1[[#This Row],[Date]])</f>
        <v>Q1-2024</v>
      </c>
      <c r="M196" s="6">
        <f>Sheet1[[#This Row],[Purchase Amount]]*0.115</f>
        <v>98.9</v>
      </c>
      <c r="N196" s="12" t="s">
        <v>754</v>
      </c>
    </row>
    <row r="197" spans="1:14" x14ac:dyDescent="0.3">
      <c r="A197" t="s">
        <v>358</v>
      </c>
      <c r="B197" t="s">
        <v>637</v>
      </c>
      <c r="C197" t="s">
        <v>46</v>
      </c>
      <c r="D197" t="s">
        <v>47</v>
      </c>
      <c r="E197" t="s">
        <v>297</v>
      </c>
      <c r="F197" t="s">
        <v>11</v>
      </c>
      <c r="G197" s="1">
        <v>45300</v>
      </c>
      <c r="I197" t="str">
        <f>IF(Sheet1[[#This Row],[Purchase Amount]]&gt;0,"Placed","Not Placed")</f>
        <v>Not Placed</v>
      </c>
      <c r="J197" t="s">
        <v>651</v>
      </c>
      <c r="K197" t="s">
        <v>709</v>
      </c>
      <c r="L197" t="str">
        <f>"Q"&amp;ROUNDUP(MONTH(Sheet1[[#This Row],[Date]])/3,0)&amp;"-"&amp;YEAR(Sheet1[[#This Row],[Date]])</f>
        <v>Q1-2024</v>
      </c>
      <c r="M197" s="6">
        <f>Sheet1[[#This Row],[Purchase Amount]]*0.115</f>
        <v>0</v>
      </c>
      <c r="N197" s="12" t="s">
        <v>754</v>
      </c>
    </row>
    <row r="198" spans="1:14" x14ac:dyDescent="0.3">
      <c r="A198" t="s">
        <v>359</v>
      </c>
      <c r="B198" t="s">
        <v>647</v>
      </c>
      <c r="C198" t="s">
        <v>75</v>
      </c>
      <c r="D198" t="s">
        <v>14</v>
      </c>
      <c r="E198" t="s">
        <v>126</v>
      </c>
      <c r="F198" t="s">
        <v>16</v>
      </c>
      <c r="G198" s="1">
        <v>45300</v>
      </c>
      <c r="I198" t="str">
        <f>IF(Sheet1[[#This Row],[Purchase Amount]]&gt;0,"Placed","Not Placed")</f>
        <v>Not Placed</v>
      </c>
      <c r="J198" t="s">
        <v>651</v>
      </c>
      <c r="K198" t="s">
        <v>709</v>
      </c>
      <c r="L198" t="str">
        <f>"Q"&amp;ROUNDUP(MONTH(Sheet1[[#This Row],[Date]])/3,0)&amp;"-"&amp;YEAR(Sheet1[[#This Row],[Date]])</f>
        <v>Q1-2024</v>
      </c>
      <c r="M198" s="6">
        <f>Sheet1[[#This Row],[Purchase Amount]]*0.115</f>
        <v>0</v>
      </c>
      <c r="N198" s="12" t="s">
        <v>754</v>
      </c>
    </row>
    <row r="199" spans="1:14" x14ac:dyDescent="0.3">
      <c r="A199" t="s">
        <v>360</v>
      </c>
      <c r="B199" t="s">
        <v>711</v>
      </c>
      <c r="C199" t="s">
        <v>340</v>
      </c>
      <c r="D199" t="s">
        <v>94</v>
      </c>
      <c r="E199" t="s">
        <v>24</v>
      </c>
      <c r="F199" t="s">
        <v>11</v>
      </c>
      <c r="G199" s="1">
        <v>45300</v>
      </c>
      <c r="H199" s="2">
        <v>435</v>
      </c>
      <c r="I199" t="str">
        <f>IF(Sheet1[[#This Row],[Purchase Amount]]&gt;0,"Placed","Not Placed")</f>
        <v>Placed</v>
      </c>
      <c r="J199" t="s">
        <v>651</v>
      </c>
      <c r="K199" t="s">
        <v>709</v>
      </c>
      <c r="L199" t="str">
        <f>"Q"&amp;ROUNDUP(MONTH(Sheet1[[#This Row],[Date]])/3,0)&amp;"-"&amp;YEAR(Sheet1[[#This Row],[Date]])</f>
        <v>Q1-2024</v>
      </c>
      <c r="M199" s="6">
        <f>Sheet1[[#This Row],[Purchase Amount]]*0.115</f>
        <v>50.025000000000006</v>
      </c>
      <c r="N199" s="12" t="s">
        <v>754</v>
      </c>
    </row>
    <row r="200" spans="1:14" x14ac:dyDescent="0.3">
      <c r="A200" t="s">
        <v>361</v>
      </c>
      <c r="B200" t="s">
        <v>679</v>
      </c>
      <c r="C200" t="s">
        <v>173</v>
      </c>
      <c r="D200" t="s">
        <v>174</v>
      </c>
      <c r="E200" t="s">
        <v>48</v>
      </c>
      <c r="F200" t="s">
        <v>16</v>
      </c>
      <c r="G200" s="1">
        <v>45300</v>
      </c>
      <c r="H200" s="2">
        <v>2125</v>
      </c>
      <c r="I200" t="str">
        <f>IF(Sheet1[[#This Row],[Purchase Amount]]&gt;0,"Placed","Not Placed")</f>
        <v>Placed</v>
      </c>
      <c r="J200" t="s">
        <v>651</v>
      </c>
      <c r="K200" t="s">
        <v>709</v>
      </c>
      <c r="L200" t="str">
        <f>"Q"&amp;ROUNDUP(MONTH(Sheet1[[#This Row],[Date]])/3,0)&amp;"-"&amp;YEAR(Sheet1[[#This Row],[Date]])</f>
        <v>Q1-2024</v>
      </c>
      <c r="M200" s="6">
        <f>Sheet1[[#This Row],[Purchase Amount]]*0.115</f>
        <v>244.375</v>
      </c>
      <c r="N200" s="12" t="s">
        <v>754</v>
      </c>
    </row>
    <row r="201" spans="1:14" x14ac:dyDescent="0.3">
      <c r="A201" t="s">
        <v>362</v>
      </c>
      <c r="B201" t="s">
        <v>658</v>
      </c>
      <c r="C201" t="s">
        <v>108</v>
      </c>
      <c r="D201" t="s">
        <v>59</v>
      </c>
      <c r="E201" t="s">
        <v>297</v>
      </c>
      <c r="F201" t="s">
        <v>25</v>
      </c>
      <c r="G201" s="1">
        <v>45301</v>
      </c>
      <c r="H201" s="2">
        <v>400</v>
      </c>
      <c r="I201" t="str">
        <f>IF(Sheet1[[#This Row],[Purchase Amount]]&gt;0,"Placed","Not Placed")</f>
        <v>Placed</v>
      </c>
      <c r="J201" t="s">
        <v>654</v>
      </c>
      <c r="K201" t="s">
        <v>709</v>
      </c>
      <c r="L201" t="str">
        <f>"Q"&amp;ROUNDUP(MONTH(Sheet1[[#This Row],[Date]])/3,0)&amp;"-"&amp;YEAR(Sheet1[[#This Row],[Date]])</f>
        <v>Q1-2024</v>
      </c>
      <c r="M201" s="6">
        <f>Sheet1[[#This Row],[Purchase Amount]]*0.115</f>
        <v>46</v>
      </c>
      <c r="N201" s="12" t="s">
        <v>754</v>
      </c>
    </row>
    <row r="202" spans="1:14" x14ac:dyDescent="0.3">
      <c r="A202" t="s">
        <v>363</v>
      </c>
      <c r="B202" t="s">
        <v>627</v>
      </c>
      <c r="C202" t="s">
        <v>13</v>
      </c>
      <c r="D202" t="s">
        <v>14</v>
      </c>
      <c r="E202" t="s">
        <v>48</v>
      </c>
      <c r="F202" t="s">
        <v>11</v>
      </c>
      <c r="G202" s="1">
        <v>45301</v>
      </c>
      <c r="H202" s="2">
        <v>1490</v>
      </c>
      <c r="I202" t="str">
        <f>IF(Sheet1[[#This Row],[Purchase Amount]]&gt;0,"Placed","Not Placed")</f>
        <v>Placed</v>
      </c>
      <c r="J202" t="s">
        <v>654</v>
      </c>
      <c r="K202" t="s">
        <v>709</v>
      </c>
      <c r="L202" t="str">
        <f>"Q"&amp;ROUNDUP(MONTH(Sheet1[[#This Row],[Date]])/3,0)&amp;"-"&amp;YEAR(Sheet1[[#This Row],[Date]])</f>
        <v>Q1-2024</v>
      </c>
      <c r="M202" s="6">
        <f>Sheet1[[#This Row],[Purchase Amount]]*0.115</f>
        <v>171.35</v>
      </c>
      <c r="N202" s="12" t="s">
        <v>754</v>
      </c>
    </row>
    <row r="203" spans="1:14" x14ac:dyDescent="0.3">
      <c r="A203" t="s">
        <v>364</v>
      </c>
      <c r="B203" t="s">
        <v>698</v>
      </c>
      <c r="C203" t="s">
        <v>249</v>
      </c>
      <c r="D203" t="s">
        <v>23</v>
      </c>
      <c r="E203" t="s">
        <v>69</v>
      </c>
      <c r="F203" t="s">
        <v>11</v>
      </c>
      <c r="G203" s="1">
        <v>45302</v>
      </c>
      <c r="I203" t="str">
        <f>IF(Sheet1[[#This Row],[Purchase Amount]]&gt;0,"Placed","Not Placed")</f>
        <v>Not Placed</v>
      </c>
      <c r="J203" t="s">
        <v>685</v>
      </c>
      <c r="K203" t="s">
        <v>709</v>
      </c>
      <c r="L203" t="str">
        <f>"Q"&amp;ROUNDUP(MONTH(Sheet1[[#This Row],[Date]])/3,0)&amp;"-"&amp;YEAR(Sheet1[[#This Row],[Date]])</f>
        <v>Q1-2024</v>
      </c>
      <c r="M203" s="6">
        <f>Sheet1[[#This Row],[Purchase Amount]]*0.115</f>
        <v>0</v>
      </c>
      <c r="N203" s="12" t="s">
        <v>754</v>
      </c>
    </row>
    <row r="204" spans="1:14" x14ac:dyDescent="0.3">
      <c r="A204" t="s">
        <v>365</v>
      </c>
      <c r="B204" t="s">
        <v>628</v>
      </c>
      <c r="C204" t="s">
        <v>18</v>
      </c>
      <c r="D204" t="s">
        <v>19</v>
      </c>
      <c r="E204" t="s">
        <v>85</v>
      </c>
      <c r="F204" t="s">
        <v>16</v>
      </c>
      <c r="G204" s="1">
        <v>45302</v>
      </c>
      <c r="H204" s="2">
        <v>1045</v>
      </c>
      <c r="I204" t="str">
        <f>IF(Sheet1[[#This Row],[Purchase Amount]]&gt;0,"Placed","Not Placed")</f>
        <v>Placed</v>
      </c>
      <c r="J204" t="s">
        <v>685</v>
      </c>
      <c r="K204" t="s">
        <v>709</v>
      </c>
      <c r="L204" t="str">
        <f>"Q"&amp;ROUNDUP(MONTH(Sheet1[[#This Row],[Date]])/3,0)&amp;"-"&amp;YEAR(Sheet1[[#This Row],[Date]])</f>
        <v>Q1-2024</v>
      </c>
      <c r="M204" s="6">
        <f>Sheet1[[#This Row],[Purchase Amount]]*0.115</f>
        <v>120.17500000000001</v>
      </c>
      <c r="N204" s="12" t="s">
        <v>754</v>
      </c>
    </row>
    <row r="205" spans="1:14" x14ac:dyDescent="0.3">
      <c r="A205" t="s">
        <v>366</v>
      </c>
      <c r="B205" t="s">
        <v>650</v>
      </c>
      <c r="C205" t="s">
        <v>83</v>
      </c>
      <c r="D205" t="s">
        <v>34</v>
      </c>
      <c r="E205" t="s">
        <v>81</v>
      </c>
      <c r="F205" t="s">
        <v>25</v>
      </c>
      <c r="G205" s="1">
        <v>45302</v>
      </c>
      <c r="H205" s="2">
        <v>575</v>
      </c>
      <c r="I205" t="str">
        <f>IF(Sheet1[[#This Row],[Purchase Amount]]&gt;0,"Placed","Not Placed")</f>
        <v>Placed</v>
      </c>
      <c r="J205" t="s">
        <v>685</v>
      </c>
      <c r="K205" t="s">
        <v>709</v>
      </c>
      <c r="L205" t="str">
        <f>"Q"&amp;ROUNDUP(MONTH(Sheet1[[#This Row],[Date]])/3,0)&amp;"-"&amp;YEAR(Sheet1[[#This Row],[Date]])</f>
        <v>Q1-2024</v>
      </c>
      <c r="M205" s="6">
        <f>Sheet1[[#This Row],[Purchase Amount]]*0.115</f>
        <v>66.125</v>
      </c>
      <c r="N205" s="12" t="s">
        <v>754</v>
      </c>
    </row>
    <row r="206" spans="1:14" x14ac:dyDescent="0.3">
      <c r="A206" t="s">
        <v>367</v>
      </c>
      <c r="B206" t="s">
        <v>661</v>
      </c>
      <c r="C206" t="s">
        <v>120</v>
      </c>
      <c r="D206" t="s">
        <v>14</v>
      </c>
      <c r="E206" t="s">
        <v>225</v>
      </c>
      <c r="F206" t="s">
        <v>11</v>
      </c>
      <c r="G206" s="1">
        <v>45302</v>
      </c>
      <c r="H206" s="2">
        <v>525</v>
      </c>
      <c r="I206" t="str">
        <f>IF(Sheet1[[#This Row],[Purchase Amount]]&gt;0,"Placed","Not Placed")</f>
        <v>Placed</v>
      </c>
      <c r="J206" t="s">
        <v>685</v>
      </c>
      <c r="K206" t="s">
        <v>709</v>
      </c>
      <c r="L206" t="str">
        <f>"Q"&amp;ROUNDUP(MONTH(Sheet1[[#This Row],[Date]])/3,0)&amp;"-"&amp;YEAR(Sheet1[[#This Row],[Date]])</f>
        <v>Q1-2024</v>
      </c>
      <c r="M206" s="6">
        <f>Sheet1[[#This Row],[Purchase Amount]]*0.115</f>
        <v>60.375</v>
      </c>
      <c r="N206" s="12" t="s">
        <v>754</v>
      </c>
    </row>
    <row r="207" spans="1:14" x14ac:dyDescent="0.3">
      <c r="A207" t="s">
        <v>368</v>
      </c>
      <c r="B207" t="s">
        <v>636</v>
      </c>
      <c r="C207" t="s">
        <v>43</v>
      </c>
      <c r="D207" t="s">
        <v>19</v>
      </c>
      <c r="E207" t="s">
        <v>10</v>
      </c>
      <c r="F207" t="s">
        <v>25</v>
      </c>
      <c r="G207" s="1">
        <v>45303</v>
      </c>
      <c r="I207" t="str">
        <f>IF(Sheet1[[#This Row],[Purchase Amount]]&gt;0,"Placed","Not Placed")</f>
        <v>Not Placed</v>
      </c>
      <c r="J207" t="s">
        <v>625</v>
      </c>
      <c r="K207" t="s">
        <v>709</v>
      </c>
      <c r="L207" t="str">
        <f>"Q"&amp;ROUNDUP(MONTH(Sheet1[[#This Row],[Date]])/3,0)&amp;"-"&amp;YEAR(Sheet1[[#This Row],[Date]])</f>
        <v>Q1-2024</v>
      </c>
      <c r="M207" s="6">
        <f>Sheet1[[#This Row],[Purchase Amount]]*0.115</f>
        <v>0</v>
      </c>
      <c r="N207" s="12" t="s">
        <v>754</v>
      </c>
    </row>
    <row r="208" spans="1:14" x14ac:dyDescent="0.3">
      <c r="A208" t="s">
        <v>369</v>
      </c>
      <c r="B208" t="s">
        <v>687</v>
      </c>
      <c r="C208" t="s">
        <v>202</v>
      </c>
      <c r="D208" t="s">
        <v>9</v>
      </c>
      <c r="E208" t="s">
        <v>115</v>
      </c>
      <c r="F208" t="s">
        <v>16</v>
      </c>
      <c r="G208" s="1">
        <v>45303</v>
      </c>
      <c r="I208" t="str">
        <f>IF(Sheet1[[#This Row],[Purchase Amount]]&gt;0,"Placed","Not Placed")</f>
        <v>Not Placed</v>
      </c>
      <c r="J208" t="s">
        <v>625</v>
      </c>
      <c r="K208" t="s">
        <v>709</v>
      </c>
      <c r="L208" t="str">
        <f>"Q"&amp;ROUNDUP(MONTH(Sheet1[[#This Row],[Date]])/3,0)&amp;"-"&amp;YEAR(Sheet1[[#This Row],[Date]])</f>
        <v>Q1-2024</v>
      </c>
      <c r="M208" s="6">
        <f>Sheet1[[#This Row],[Purchase Amount]]*0.115</f>
        <v>0</v>
      </c>
      <c r="N208" s="12" t="s">
        <v>754</v>
      </c>
    </row>
    <row r="209" spans="1:14" x14ac:dyDescent="0.3">
      <c r="A209" t="s">
        <v>370</v>
      </c>
      <c r="B209" t="s">
        <v>680</v>
      </c>
      <c r="C209" t="s">
        <v>177</v>
      </c>
      <c r="D209" t="s">
        <v>34</v>
      </c>
      <c r="E209" t="s">
        <v>325</v>
      </c>
      <c r="F209" t="s">
        <v>25</v>
      </c>
      <c r="G209" s="1">
        <v>45303</v>
      </c>
      <c r="H209" s="2">
        <v>1365</v>
      </c>
      <c r="I209" t="str">
        <f>IF(Sheet1[[#This Row],[Purchase Amount]]&gt;0,"Placed","Not Placed")</f>
        <v>Placed</v>
      </c>
      <c r="J209" t="s">
        <v>625</v>
      </c>
      <c r="K209" t="s">
        <v>709</v>
      </c>
      <c r="L209" t="str">
        <f>"Q"&amp;ROUNDUP(MONTH(Sheet1[[#This Row],[Date]])/3,0)&amp;"-"&amp;YEAR(Sheet1[[#This Row],[Date]])</f>
        <v>Q1-2024</v>
      </c>
      <c r="M209" s="6">
        <f>Sheet1[[#This Row],[Purchase Amount]]*0.115</f>
        <v>156.97499999999999</v>
      </c>
      <c r="N209" s="12" t="s">
        <v>754</v>
      </c>
    </row>
    <row r="210" spans="1:14" x14ac:dyDescent="0.3">
      <c r="A210" t="s">
        <v>371</v>
      </c>
      <c r="B210" t="s">
        <v>637</v>
      </c>
      <c r="C210" t="s">
        <v>46</v>
      </c>
      <c r="D210" t="s">
        <v>47</v>
      </c>
      <c r="E210" t="s">
        <v>24</v>
      </c>
      <c r="F210" t="s">
        <v>16</v>
      </c>
      <c r="G210" s="1">
        <v>45303</v>
      </c>
      <c r="H210" s="2">
        <v>135</v>
      </c>
      <c r="I210" t="str">
        <f>IF(Sheet1[[#This Row],[Purchase Amount]]&gt;0,"Placed","Not Placed")</f>
        <v>Placed</v>
      </c>
      <c r="J210" t="s">
        <v>625</v>
      </c>
      <c r="K210" t="s">
        <v>709</v>
      </c>
      <c r="L210" t="str">
        <f>"Q"&amp;ROUNDUP(MONTH(Sheet1[[#This Row],[Date]])/3,0)&amp;"-"&amp;YEAR(Sheet1[[#This Row],[Date]])</f>
        <v>Q1-2024</v>
      </c>
      <c r="M210" s="6">
        <f>Sheet1[[#This Row],[Purchase Amount]]*0.115</f>
        <v>15.525</v>
      </c>
      <c r="N210" s="12" t="s">
        <v>754</v>
      </c>
    </row>
    <row r="211" spans="1:14" x14ac:dyDescent="0.3">
      <c r="A211" t="s">
        <v>372</v>
      </c>
      <c r="B211" t="s">
        <v>701</v>
      </c>
      <c r="C211" t="s">
        <v>259</v>
      </c>
      <c r="D211" t="s">
        <v>47</v>
      </c>
      <c r="E211" t="s">
        <v>194</v>
      </c>
      <c r="F211" t="s">
        <v>16</v>
      </c>
      <c r="G211" s="1">
        <v>45303</v>
      </c>
      <c r="H211" s="2">
        <v>655</v>
      </c>
      <c r="I211" t="str">
        <f>IF(Sheet1[[#This Row],[Purchase Amount]]&gt;0,"Placed","Not Placed")</f>
        <v>Placed</v>
      </c>
      <c r="J211" t="s">
        <v>625</v>
      </c>
      <c r="K211" t="s">
        <v>709</v>
      </c>
      <c r="L211" t="str">
        <f>"Q"&amp;ROUNDUP(MONTH(Sheet1[[#This Row],[Date]])/3,0)&amp;"-"&amp;YEAR(Sheet1[[#This Row],[Date]])</f>
        <v>Q1-2024</v>
      </c>
      <c r="M211" s="6">
        <f>Sheet1[[#This Row],[Purchase Amount]]*0.115</f>
        <v>75.325000000000003</v>
      </c>
      <c r="N211" s="12" t="s">
        <v>754</v>
      </c>
    </row>
    <row r="212" spans="1:14" x14ac:dyDescent="0.3">
      <c r="A212" t="s">
        <v>373</v>
      </c>
      <c r="B212" t="s">
        <v>682</v>
      </c>
      <c r="C212" t="s">
        <v>181</v>
      </c>
      <c r="D212" t="s">
        <v>72</v>
      </c>
      <c r="E212" t="s">
        <v>155</v>
      </c>
      <c r="F212" t="s">
        <v>11</v>
      </c>
      <c r="G212" s="1">
        <v>45304</v>
      </c>
      <c r="I212" t="str">
        <f>IF(Sheet1[[#This Row],[Purchase Amount]]&gt;0,"Placed","Not Placed")</f>
        <v>Not Placed</v>
      </c>
      <c r="J212" t="s">
        <v>630</v>
      </c>
      <c r="K212" t="s">
        <v>709</v>
      </c>
      <c r="L212" t="str">
        <f>"Q"&amp;ROUNDUP(MONTH(Sheet1[[#This Row],[Date]])/3,0)&amp;"-"&amp;YEAR(Sheet1[[#This Row],[Date]])</f>
        <v>Q1-2024</v>
      </c>
      <c r="M212" s="6">
        <f>Sheet1[[#This Row],[Purchase Amount]]*0.115</f>
        <v>0</v>
      </c>
      <c r="N212" s="12" t="s">
        <v>754</v>
      </c>
    </row>
    <row r="213" spans="1:14" x14ac:dyDescent="0.3">
      <c r="A213" t="s">
        <v>374</v>
      </c>
      <c r="B213" t="s">
        <v>706</v>
      </c>
      <c r="C213" t="s">
        <v>292</v>
      </c>
      <c r="D213" t="s">
        <v>174</v>
      </c>
      <c r="E213" t="s">
        <v>113</v>
      </c>
      <c r="F213" t="s">
        <v>11</v>
      </c>
      <c r="G213" s="1">
        <v>45304</v>
      </c>
      <c r="H213" s="2">
        <v>785</v>
      </c>
      <c r="I213" t="str">
        <f>IF(Sheet1[[#This Row],[Purchase Amount]]&gt;0,"Placed","Not Placed")</f>
        <v>Placed</v>
      </c>
      <c r="J213" t="s">
        <v>630</v>
      </c>
      <c r="K213" t="s">
        <v>709</v>
      </c>
      <c r="L213" t="str">
        <f>"Q"&amp;ROUNDUP(MONTH(Sheet1[[#This Row],[Date]])/3,0)&amp;"-"&amp;YEAR(Sheet1[[#This Row],[Date]])</f>
        <v>Q1-2024</v>
      </c>
      <c r="M213" s="6">
        <f>Sheet1[[#This Row],[Purchase Amount]]*0.115</f>
        <v>90.275000000000006</v>
      </c>
      <c r="N213" s="12" t="s">
        <v>754</v>
      </c>
    </row>
    <row r="214" spans="1:14" x14ac:dyDescent="0.3">
      <c r="A214" t="s">
        <v>375</v>
      </c>
      <c r="B214" t="s">
        <v>641</v>
      </c>
      <c r="C214" t="s">
        <v>56</v>
      </c>
      <c r="D214" t="s">
        <v>34</v>
      </c>
      <c r="E214" t="s">
        <v>60</v>
      </c>
      <c r="F214" t="s">
        <v>16</v>
      </c>
      <c r="G214" s="1">
        <v>45304</v>
      </c>
      <c r="H214" s="2">
        <v>75</v>
      </c>
      <c r="I214" t="str">
        <f>IF(Sheet1[[#This Row],[Purchase Amount]]&gt;0,"Placed","Not Placed")</f>
        <v>Placed</v>
      </c>
      <c r="J214" t="s">
        <v>630</v>
      </c>
      <c r="K214" t="s">
        <v>709</v>
      </c>
      <c r="L214" t="str">
        <f>"Q"&amp;ROUNDUP(MONTH(Sheet1[[#This Row],[Date]])/3,0)&amp;"-"&amp;YEAR(Sheet1[[#This Row],[Date]])</f>
        <v>Q1-2024</v>
      </c>
      <c r="M214" s="6">
        <f>Sheet1[[#This Row],[Purchase Amount]]*0.115</f>
        <v>8.625</v>
      </c>
      <c r="N214" s="12" t="s">
        <v>754</v>
      </c>
    </row>
    <row r="215" spans="1:14" x14ac:dyDescent="0.3">
      <c r="A215" t="s">
        <v>376</v>
      </c>
      <c r="B215" t="s">
        <v>656</v>
      </c>
      <c r="C215" t="s">
        <v>100</v>
      </c>
      <c r="D215" t="s">
        <v>72</v>
      </c>
      <c r="E215" t="s">
        <v>20</v>
      </c>
      <c r="F215" t="s">
        <v>25</v>
      </c>
      <c r="G215" s="1">
        <v>45305</v>
      </c>
      <c r="H215" s="2">
        <v>880</v>
      </c>
      <c r="I215" t="str">
        <f>IF(Sheet1[[#This Row],[Purchase Amount]]&gt;0,"Placed","Not Placed")</f>
        <v>Placed</v>
      </c>
      <c r="J215" t="s">
        <v>640</v>
      </c>
      <c r="K215" t="s">
        <v>709</v>
      </c>
      <c r="L215" t="str">
        <f>"Q"&amp;ROUNDUP(MONTH(Sheet1[[#This Row],[Date]])/3,0)&amp;"-"&amp;YEAR(Sheet1[[#This Row],[Date]])</f>
        <v>Q1-2024</v>
      </c>
      <c r="M215" s="6">
        <f>Sheet1[[#This Row],[Purchase Amount]]*0.115</f>
        <v>101.2</v>
      </c>
      <c r="N215" s="12" t="s">
        <v>754</v>
      </c>
    </row>
    <row r="216" spans="1:14" x14ac:dyDescent="0.3">
      <c r="A216" t="s">
        <v>377</v>
      </c>
      <c r="B216" t="s">
        <v>712</v>
      </c>
      <c r="C216" t="s">
        <v>378</v>
      </c>
      <c r="D216" t="s">
        <v>23</v>
      </c>
      <c r="E216" t="s">
        <v>237</v>
      </c>
      <c r="F216" t="s">
        <v>11</v>
      </c>
      <c r="G216" s="1">
        <v>45305</v>
      </c>
      <c r="H216" s="2">
        <v>90</v>
      </c>
      <c r="I216" t="str">
        <f>IF(Sheet1[[#This Row],[Purchase Amount]]&gt;0,"Placed","Not Placed")</f>
        <v>Placed</v>
      </c>
      <c r="J216" t="s">
        <v>640</v>
      </c>
      <c r="K216" t="s">
        <v>709</v>
      </c>
      <c r="L216" t="str">
        <f>"Q"&amp;ROUNDUP(MONTH(Sheet1[[#This Row],[Date]])/3,0)&amp;"-"&amp;YEAR(Sheet1[[#This Row],[Date]])</f>
        <v>Q1-2024</v>
      </c>
      <c r="M216" s="6">
        <f>Sheet1[[#This Row],[Purchase Amount]]*0.115</f>
        <v>10.35</v>
      </c>
      <c r="N216" s="12" t="s">
        <v>754</v>
      </c>
    </row>
    <row r="217" spans="1:14" x14ac:dyDescent="0.3">
      <c r="A217" t="s">
        <v>379</v>
      </c>
      <c r="B217" t="s">
        <v>678</v>
      </c>
      <c r="C217" t="s">
        <v>171</v>
      </c>
      <c r="D217" t="s">
        <v>23</v>
      </c>
      <c r="E217" t="s">
        <v>301</v>
      </c>
      <c r="F217" t="s">
        <v>16</v>
      </c>
      <c r="G217" s="1">
        <v>45305</v>
      </c>
      <c r="H217" s="2">
        <v>940</v>
      </c>
      <c r="I217" t="str">
        <f>IF(Sheet1[[#This Row],[Purchase Amount]]&gt;0,"Placed","Not Placed")</f>
        <v>Placed</v>
      </c>
      <c r="J217" t="s">
        <v>640</v>
      </c>
      <c r="K217" t="s">
        <v>709</v>
      </c>
      <c r="L217" t="str">
        <f>"Q"&amp;ROUNDUP(MONTH(Sheet1[[#This Row],[Date]])/3,0)&amp;"-"&amp;YEAR(Sheet1[[#This Row],[Date]])</f>
        <v>Q1-2024</v>
      </c>
      <c r="M217" s="6">
        <f>Sheet1[[#This Row],[Purchase Amount]]*0.115</f>
        <v>108.10000000000001</v>
      </c>
      <c r="N217" s="12" t="s">
        <v>754</v>
      </c>
    </row>
    <row r="218" spans="1:14" x14ac:dyDescent="0.3">
      <c r="A218" t="s">
        <v>380</v>
      </c>
      <c r="B218" t="s">
        <v>639</v>
      </c>
      <c r="C218" t="s">
        <v>53</v>
      </c>
      <c r="D218" t="s">
        <v>14</v>
      </c>
      <c r="E218" t="s">
        <v>199</v>
      </c>
      <c r="F218" t="s">
        <v>11</v>
      </c>
      <c r="G218" s="1">
        <v>45305</v>
      </c>
      <c r="H218" s="2">
        <v>65</v>
      </c>
      <c r="I218" t="str">
        <f>IF(Sheet1[[#This Row],[Purchase Amount]]&gt;0,"Placed","Not Placed")</f>
        <v>Placed</v>
      </c>
      <c r="J218" t="s">
        <v>640</v>
      </c>
      <c r="K218" t="s">
        <v>709</v>
      </c>
      <c r="L218" t="str">
        <f>"Q"&amp;ROUNDUP(MONTH(Sheet1[[#This Row],[Date]])/3,0)&amp;"-"&amp;YEAR(Sheet1[[#This Row],[Date]])</f>
        <v>Q1-2024</v>
      </c>
      <c r="M218" s="6">
        <f>Sheet1[[#This Row],[Purchase Amount]]*0.115</f>
        <v>7.4750000000000005</v>
      </c>
      <c r="N218" s="12" t="s">
        <v>754</v>
      </c>
    </row>
    <row r="219" spans="1:14" x14ac:dyDescent="0.3">
      <c r="A219" t="s">
        <v>381</v>
      </c>
      <c r="B219" t="s">
        <v>672</v>
      </c>
      <c r="C219" t="s">
        <v>154</v>
      </c>
      <c r="D219" t="s">
        <v>47</v>
      </c>
      <c r="E219" t="s">
        <v>351</v>
      </c>
      <c r="F219" t="s">
        <v>11</v>
      </c>
      <c r="G219" s="1">
        <v>45305</v>
      </c>
      <c r="H219" s="2">
        <v>15</v>
      </c>
      <c r="I219" t="str">
        <f>IF(Sheet1[[#This Row],[Purchase Amount]]&gt;0,"Placed","Not Placed")</f>
        <v>Placed</v>
      </c>
      <c r="J219" t="s">
        <v>640</v>
      </c>
      <c r="K219" t="s">
        <v>709</v>
      </c>
      <c r="L219" t="str">
        <f>"Q"&amp;ROUNDUP(MONTH(Sheet1[[#This Row],[Date]])/3,0)&amp;"-"&amp;YEAR(Sheet1[[#This Row],[Date]])</f>
        <v>Q1-2024</v>
      </c>
      <c r="M219" s="6">
        <f>Sheet1[[#This Row],[Purchase Amount]]*0.115</f>
        <v>1.7250000000000001</v>
      </c>
      <c r="N219" s="12" t="s">
        <v>754</v>
      </c>
    </row>
    <row r="220" spans="1:14" x14ac:dyDescent="0.3">
      <c r="A220" t="s">
        <v>382</v>
      </c>
      <c r="B220" t="s">
        <v>645</v>
      </c>
      <c r="C220" t="s">
        <v>68</v>
      </c>
      <c r="D220" t="s">
        <v>47</v>
      </c>
      <c r="E220" t="s">
        <v>91</v>
      </c>
      <c r="F220" t="s">
        <v>16</v>
      </c>
      <c r="G220" s="1">
        <v>45305</v>
      </c>
      <c r="H220" s="2">
        <v>945</v>
      </c>
      <c r="I220" t="str">
        <f>IF(Sheet1[[#This Row],[Purchase Amount]]&gt;0,"Placed","Not Placed")</f>
        <v>Placed</v>
      </c>
      <c r="J220" t="s">
        <v>640</v>
      </c>
      <c r="K220" t="s">
        <v>709</v>
      </c>
      <c r="L220" t="str">
        <f>"Q"&amp;ROUNDUP(MONTH(Sheet1[[#This Row],[Date]])/3,0)&amp;"-"&amp;YEAR(Sheet1[[#This Row],[Date]])</f>
        <v>Q1-2024</v>
      </c>
      <c r="M220" s="6">
        <f>Sheet1[[#This Row],[Purchase Amount]]*0.115</f>
        <v>108.67500000000001</v>
      </c>
      <c r="N220" s="12" t="s">
        <v>754</v>
      </c>
    </row>
    <row r="221" spans="1:14" x14ac:dyDescent="0.3">
      <c r="A221" t="s">
        <v>383</v>
      </c>
      <c r="B221" t="s">
        <v>701</v>
      </c>
      <c r="C221" t="s">
        <v>259</v>
      </c>
      <c r="D221" t="s">
        <v>47</v>
      </c>
      <c r="E221" t="s">
        <v>101</v>
      </c>
      <c r="F221" t="s">
        <v>25</v>
      </c>
      <c r="G221" s="1">
        <v>45306</v>
      </c>
      <c r="H221" s="2">
        <v>395</v>
      </c>
      <c r="I221" t="str">
        <f>IF(Sheet1[[#This Row],[Purchase Amount]]&gt;0,"Placed","Not Placed")</f>
        <v>Placed</v>
      </c>
      <c r="J221" t="s">
        <v>644</v>
      </c>
      <c r="K221" t="s">
        <v>709</v>
      </c>
      <c r="L221" t="str">
        <f>"Q"&amp;ROUNDUP(MONTH(Sheet1[[#This Row],[Date]])/3,0)&amp;"-"&amp;YEAR(Sheet1[[#This Row],[Date]])</f>
        <v>Q1-2024</v>
      </c>
      <c r="M221" s="6">
        <f>Sheet1[[#This Row],[Purchase Amount]]*0.115</f>
        <v>45.425000000000004</v>
      </c>
      <c r="N221" s="12" t="s">
        <v>754</v>
      </c>
    </row>
    <row r="222" spans="1:14" x14ac:dyDescent="0.3">
      <c r="A222" t="s">
        <v>384</v>
      </c>
      <c r="B222" t="s">
        <v>642</v>
      </c>
      <c r="C222" t="s">
        <v>58</v>
      </c>
      <c r="D222" t="s">
        <v>59</v>
      </c>
      <c r="E222" t="s">
        <v>227</v>
      </c>
      <c r="F222" t="s">
        <v>25</v>
      </c>
      <c r="G222" s="1">
        <v>45307</v>
      </c>
      <c r="I222" t="str">
        <f>IF(Sheet1[[#This Row],[Purchase Amount]]&gt;0,"Placed","Not Placed")</f>
        <v>Not Placed</v>
      </c>
      <c r="J222" t="s">
        <v>651</v>
      </c>
      <c r="K222" t="s">
        <v>709</v>
      </c>
      <c r="L222" t="str">
        <f>"Q"&amp;ROUNDUP(MONTH(Sheet1[[#This Row],[Date]])/3,0)&amp;"-"&amp;YEAR(Sheet1[[#This Row],[Date]])</f>
        <v>Q1-2024</v>
      </c>
      <c r="M222" s="6">
        <f>Sheet1[[#This Row],[Purchase Amount]]*0.115</f>
        <v>0</v>
      </c>
      <c r="N222" s="12" t="s">
        <v>754</v>
      </c>
    </row>
    <row r="223" spans="1:14" x14ac:dyDescent="0.3">
      <c r="A223" t="s">
        <v>385</v>
      </c>
      <c r="B223" t="s">
        <v>663</v>
      </c>
      <c r="C223" t="s">
        <v>125</v>
      </c>
      <c r="D223" t="s">
        <v>72</v>
      </c>
      <c r="E223" t="s">
        <v>73</v>
      </c>
      <c r="F223" t="s">
        <v>11</v>
      </c>
      <c r="G223" s="1">
        <v>45307</v>
      </c>
      <c r="I223" t="str">
        <f>IF(Sheet1[[#This Row],[Purchase Amount]]&gt;0,"Placed","Not Placed")</f>
        <v>Not Placed</v>
      </c>
      <c r="J223" t="s">
        <v>651</v>
      </c>
      <c r="K223" t="s">
        <v>709</v>
      </c>
      <c r="L223" t="str">
        <f>"Q"&amp;ROUNDUP(MONTH(Sheet1[[#This Row],[Date]])/3,0)&amp;"-"&amp;YEAR(Sheet1[[#This Row],[Date]])</f>
        <v>Q1-2024</v>
      </c>
      <c r="M223" s="6">
        <f>Sheet1[[#This Row],[Purchase Amount]]*0.115</f>
        <v>0</v>
      </c>
      <c r="N223" s="12" t="s">
        <v>754</v>
      </c>
    </row>
    <row r="224" spans="1:14" x14ac:dyDescent="0.3">
      <c r="A224" t="s">
        <v>386</v>
      </c>
      <c r="B224" t="s">
        <v>648</v>
      </c>
      <c r="C224" t="s">
        <v>77</v>
      </c>
      <c r="D224" t="s">
        <v>23</v>
      </c>
      <c r="E224" t="s">
        <v>106</v>
      </c>
      <c r="F224" t="s">
        <v>16</v>
      </c>
      <c r="G224" s="1">
        <v>45307</v>
      </c>
      <c r="I224" t="str">
        <f>IF(Sheet1[[#This Row],[Purchase Amount]]&gt;0,"Placed","Not Placed")</f>
        <v>Not Placed</v>
      </c>
      <c r="J224" t="s">
        <v>651</v>
      </c>
      <c r="K224" t="s">
        <v>709</v>
      </c>
      <c r="L224" t="str">
        <f>"Q"&amp;ROUNDUP(MONTH(Sheet1[[#This Row],[Date]])/3,0)&amp;"-"&amp;YEAR(Sheet1[[#This Row],[Date]])</f>
        <v>Q1-2024</v>
      </c>
      <c r="M224" s="6">
        <f>Sheet1[[#This Row],[Purchase Amount]]*0.115</f>
        <v>0</v>
      </c>
      <c r="N224" s="12" t="s">
        <v>754</v>
      </c>
    </row>
    <row r="225" spans="1:14" x14ac:dyDescent="0.3">
      <c r="A225" t="s">
        <v>387</v>
      </c>
      <c r="B225" t="s">
        <v>698</v>
      </c>
      <c r="C225" t="s">
        <v>249</v>
      </c>
      <c r="D225" t="s">
        <v>23</v>
      </c>
      <c r="E225" t="s">
        <v>388</v>
      </c>
      <c r="F225" t="s">
        <v>16</v>
      </c>
      <c r="G225" s="1">
        <v>45307</v>
      </c>
      <c r="H225" s="2">
        <v>945</v>
      </c>
      <c r="I225" t="str">
        <f>IF(Sheet1[[#This Row],[Purchase Amount]]&gt;0,"Placed","Not Placed")</f>
        <v>Placed</v>
      </c>
      <c r="J225" t="s">
        <v>651</v>
      </c>
      <c r="K225" t="s">
        <v>709</v>
      </c>
      <c r="L225" t="str">
        <f>"Q"&amp;ROUNDUP(MONTH(Sheet1[[#This Row],[Date]])/3,0)&amp;"-"&amp;YEAR(Sheet1[[#This Row],[Date]])</f>
        <v>Q1-2024</v>
      </c>
      <c r="M225" s="6">
        <f>Sheet1[[#This Row],[Purchase Amount]]*0.115</f>
        <v>108.67500000000001</v>
      </c>
      <c r="N225" s="12" t="s">
        <v>754</v>
      </c>
    </row>
    <row r="226" spans="1:14" x14ac:dyDescent="0.3">
      <c r="A226" t="s">
        <v>389</v>
      </c>
      <c r="B226" t="s">
        <v>655</v>
      </c>
      <c r="C226" t="s">
        <v>97</v>
      </c>
      <c r="D226" t="s">
        <v>9</v>
      </c>
      <c r="E226" t="s">
        <v>297</v>
      </c>
      <c r="F226" t="s">
        <v>16</v>
      </c>
      <c r="G226" s="1">
        <v>45307</v>
      </c>
      <c r="H226" s="2">
        <v>595</v>
      </c>
      <c r="I226" t="str">
        <f>IF(Sheet1[[#This Row],[Purchase Amount]]&gt;0,"Placed","Not Placed")</f>
        <v>Placed</v>
      </c>
      <c r="J226" t="s">
        <v>651</v>
      </c>
      <c r="K226" t="s">
        <v>709</v>
      </c>
      <c r="L226" t="str">
        <f>"Q"&amp;ROUNDUP(MONTH(Sheet1[[#This Row],[Date]])/3,0)&amp;"-"&amp;YEAR(Sheet1[[#This Row],[Date]])</f>
        <v>Q1-2024</v>
      </c>
      <c r="M226" s="6">
        <f>Sheet1[[#This Row],[Purchase Amount]]*0.115</f>
        <v>68.424999999999997</v>
      </c>
      <c r="N226" s="12" t="s">
        <v>754</v>
      </c>
    </row>
    <row r="227" spans="1:14" x14ac:dyDescent="0.3">
      <c r="A227" t="s">
        <v>390</v>
      </c>
      <c r="B227" t="s">
        <v>641</v>
      </c>
      <c r="C227" t="s">
        <v>56</v>
      </c>
      <c r="D227" t="s">
        <v>34</v>
      </c>
      <c r="E227" t="s">
        <v>69</v>
      </c>
      <c r="F227" t="s">
        <v>16</v>
      </c>
      <c r="G227" s="1">
        <v>45308</v>
      </c>
      <c r="I227" t="str">
        <f>IF(Sheet1[[#This Row],[Purchase Amount]]&gt;0,"Placed","Not Placed")</f>
        <v>Not Placed</v>
      </c>
      <c r="J227" t="s">
        <v>654</v>
      </c>
      <c r="K227" t="s">
        <v>709</v>
      </c>
      <c r="L227" t="str">
        <f>"Q"&amp;ROUNDUP(MONTH(Sheet1[[#This Row],[Date]])/3,0)&amp;"-"&amp;YEAR(Sheet1[[#This Row],[Date]])</f>
        <v>Q1-2024</v>
      </c>
      <c r="M227" s="6">
        <f>Sheet1[[#This Row],[Purchase Amount]]*0.115</f>
        <v>0</v>
      </c>
      <c r="N227" s="12" t="s">
        <v>754</v>
      </c>
    </row>
    <row r="228" spans="1:14" x14ac:dyDescent="0.3">
      <c r="A228" t="s">
        <v>391</v>
      </c>
      <c r="B228" t="s">
        <v>701</v>
      </c>
      <c r="C228" t="s">
        <v>259</v>
      </c>
      <c r="D228" t="s">
        <v>47</v>
      </c>
      <c r="E228" t="s">
        <v>227</v>
      </c>
      <c r="F228" t="s">
        <v>11</v>
      </c>
      <c r="G228" s="1">
        <v>45308</v>
      </c>
      <c r="I228" t="str">
        <f>IF(Sheet1[[#This Row],[Purchase Amount]]&gt;0,"Placed","Not Placed")</f>
        <v>Not Placed</v>
      </c>
      <c r="J228" t="s">
        <v>654</v>
      </c>
      <c r="K228" t="s">
        <v>709</v>
      </c>
      <c r="L228" t="str">
        <f>"Q"&amp;ROUNDUP(MONTH(Sheet1[[#This Row],[Date]])/3,0)&amp;"-"&amp;YEAR(Sheet1[[#This Row],[Date]])</f>
        <v>Q1-2024</v>
      </c>
      <c r="M228" s="6">
        <f>Sheet1[[#This Row],[Purchase Amount]]*0.115</f>
        <v>0</v>
      </c>
      <c r="N228" s="12" t="s">
        <v>754</v>
      </c>
    </row>
    <row r="229" spans="1:14" x14ac:dyDescent="0.3">
      <c r="A229" t="s">
        <v>392</v>
      </c>
      <c r="B229" t="s">
        <v>667</v>
      </c>
      <c r="C229" t="s">
        <v>138</v>
      </c>
      <c r="D229" t="s">
        <v>23</v>
      </c>
      <c r="E229" t="s">
        <v>10</v>
      </c>
      <c r="F229" t="s">
        <v>25</v>
      </c>
      <c r="G229" s="1">
        <v>45308</v>
      </c>
      <c r="H229" s="2">
        <v>365</v>
      </c>
      <c r="I229" t="str">
        <f>IF(Sheet1[[#This Row],[Purchase Amount]]&gt;0,"Placed","Not Placed")</f>
        <v>Placed</v>
      </c>
      <c r="J229" t="s">
        <v>654</v>
      </c>
      <c r="K229" t="s">
        <v>709</v>
      </c>
      <c r="L229" t="str">
        <f>"Q"&amp;ROUNDUP(MONTH(Sheet1[[#This Row],[Date]])/3,0)&amp;"-"&amp;YEAR(Sheet1[[#This Row],[Date]])</f>
        <v>Q1-2024</v>
      </c>
      <c r="M229" s="6">
        <f>Sheet1[[#This Row],[Purchase Amount]]*0.115</f>
        <v>41.975000000000001</v>
      </c>
      <c r="N229" s="12" t="s">
        <v>754</v>
      </c>
    </row>
    <row r="230" spans="1:14" x14ac:dyDescent="0.3">
      <c r="A230" t="s">
        <v>393</v>
      </c>
      <c r="B230" t="s">
        <v>661</v>
      </c>
      <c r="C230" t="s">
        <v>120</v>
      </c>
      <c r="D230" t="s">
        <v>14</v>
      </c>
      <c r="E230" t="s">
        <v>121</v>
      </c>
      <c r="F230" t="s">
        <v>11</v>
      </c>
      <c r="G230" s="1">
        <v>45308</v>
      </c>
      <c r="H230" s="2">
        <v>1680</v>
      </c>
      <c r="I230" t="str">
        <f>IF(Sheet1[[#This Row],[Purchase Amount]]&gt;0,"Placed","Not Placed")</f>
        <v>Placed</v>
      </c>
      <c r="J230" t="s">
        <v>654</v>
      </c>
      <c r="K230" t="s">
        <v>709</v>
      </c>
      <c r="L230" t="str">
        <f>"Q"&amp;ROUNDUP(MONTH(Sheet1[[#This Row],[Date]])/3,0)&amp;"-"&amp;YEAR(Sheet1[[#This Row],[Date]])</f>
        <v>Q1-2024</v>
      </c>
      <c r="M230" s="6">
        <f>Sheet1[[#This Row],[Purchase Amount]]*0.115</f>
        <v>193.20000000000002</v>
      </c>
      <c r="N230" s="12" t="s">
        <v>754</v>
      </c>
    </row>
    <row r="231" spans="1:14" x14ac:dyDescent="0.3">
      <c r="A231" t="s">
        <v>394</v>
      </c>
      <c r="B231" t="s">
        <v>671</v>
      </c>
      <c r="C231" t="s">
        <v>150</v>
      </c>
      <c r="D231" t="s">
        <v>151</v>
      </c>
      <c r="E231" t="s">
        <v>28</v>
      </c>
      <c r="F231" t="s">
        <v>25</v>
      </c>
      <c r="G231" s="1">
        <v>45308</v>
      </c>
      <c r="H231" s="2">
        <v>835</v>
      </c>
      <c r="I231" t="str">
        <f>IF(Sheet1[[#This Row],[Purchase Amount]]&gt;0,"Placed","Not Placed")</f>
        <v>Placed</v>
      </c>
      <c r="J231" t="s">
        <v>654</v>
      </c>
      <c r="K231" t="s">
        <v>709</v>
      </c>
      <c r="L231" t="str">
        <f>"Q"&amp;ROUNDUP(MONTH(Sheet1[[#This Row],[Date]])/3,0)&amp;"-"&amp;YEAR(Sheet1[[#This Row],[Date]])</f>
        <v>Q1-2024</v>
      </c>
      <c r="M231" s="6">
        <f>Sheet1[[#This Row],[Purchase Amount]]*0.115</f>
        <v>96.025000000000006</v>
      </c>
      <c r="N231" s="12" t="s">
        <v>754</v>
      </c>
    </row>
    <row r="232" spans="1:14" x14ac:dyDescent="0.3">
      <c r="A232" t="s">
        <v>395</v>
      </c>
      <c r="B232" t="s">
        <v>675</v>
      </c>
      <c r="C232" t="s">
        <v>163</v>
      </c>
      <c r="D232" t="s">
        <v>34</v>
      </c>
      <c r="E232" t="s">
        <v>38</v>
      </c>
      <c r="F232" t="s">
        <v>16</v>
      </c>
      <c r="G232" s="1">
        <v>45308</v>
      </c>
      <c r="H232" s="2">
        <v>190</v>
      </c>
      <c r="I232" t="str">
        <f>IF(Sheet1[[#This Row],[Purchase Amount]]&gt;0,"Placed","Not Placed")</f>
        <v>Placed</v>
      </c>
      <c r="J232" t="s">
        <v>654</v>
      </c>
      <c r="K232" t="s">
        <v>709</v>
      </c>
      <c r="L232" t="str">
        <f>"Q"&amp;ROUNDUP(MONTH(Sheet1[[#This Row],[Date]])/3,0)&amp;"-"&amp;YEAR(Sheet1[[#This Row],[Date]])</f>
        <v>Q1-2024</v>
      </c>
      <c r="M232" s="6">
        <f>Sheet1[[#This Row],[Purchase Amount]]*0.115</f>
        <v>21.85</v>
      </c>
      <c r="N232" s="12" t="s">
        <v>754</v>
      </c>
    </row>
    <row r="233" spans="1:14" x14ac:dyDescent="0.3">
      <c r="A233" t="s">
        <v>396</v>
      </c>
      <c r="B233" t="s">
        <v>705</v>
      </c>
      <c r="C233" t="s">
        <v>290</v>
      </c>
      <c r="D233" t="s">
        <v>9</v>
      </c>
      <c r="E233" t="s">
        <v>148</v>
      </c>
      <c r="F233" t="s">
        <v>11</v>
      </c>
      <c r="G233" s="1">
        <v>45309</v>
      </c>
      <c r="I233" t="str">
        <f>IF(Sheet1[[#This Row],[Purchase Amount]]&gt;0,"Placed","Not Placed")</f>
        <v>Not Placed</v>
      </c>
      <c r="J233" t="s">
        <v>685</v>
      </c>
      <c r="K233" t="s">
        <v>709</v>
      </c>
      <c r="L233" t="str">
        <f>"Q"&amp;ROUNDUP(MONTH(Sheet1[[#This Row],[Date]])/3,0)&amp;"-"&amp;YEAR(Sheet1[[#This Row],[Date]])</f>
        <v>Q1-2024</v>
      </c>
      <c r="M233" s="6">
        <f>Sheet1[[#This Row],[Purchase Amount]]*0.115</f>
        <v>0</v>
      </c>
      <c r="N233" s="12" t="s">
        <v>754</v>
      </c>
    </row>
    <row r="234" spans="1:14" x14ac:dyDescent="0.3">
      <c r="A234" t="s">
        <v>397</v>
      </c>
      <c r="B234" t="s">
        <v>676</v>
      </c>
      <c r="C234" t="s">
        <v>166</v>
      </c>
      <c r="D234" t="s">
        <v>151</v>
      </c>
      <c r="E234" t="s">
        <v>95</v>
      </c>
      <c r="F234" t="s">
        <v>16</v>
      </c>
      <c r="G234" s="1">
        <v>45309</v>
      </c>
      <c r="I234" t="str">
        <f>IF(Sheet1[[#This Row],[Purchase Amount]]&gt;0,"Placed","Not Placed")</f>
        <v>Not Placed</v>
      </c>
      <c r="J234" t="s">
        <v>685</v>
      </c>
      <c r="K234" t="s">
        <v>709</v>
      </c>
      <c r="L234" t="str">
        <f>"Q"&amp;ROUNDUP(MONTH(Sheet1[[#This Row],[Date]])/3,0)&amp;"-"&amp;YEAR(Sheet1[[#This Row],[Date]])</f>
        <v>Q1-2024</v>
      </c>
      <c r="M234" s="6">
        <f>Sheet1[[#This Row],[Purchase Amount]]*0.115</f>
        <v>0</v>
      </c>
      <c r="N234" s="12" t="s">
        <v>754</v>
      </c>
    </row>
    <row r="235" spans="1:14" x14ac:dyDescent="0.3">
      <c r="A235" t="s">
        <v>398</v>
      </c>
      <c r="B235" t="s">
        <v>665</v>
      </c>
      <c r="C235" t="s">
        <v>130</v>
      </c>
      <c r="D235" t="s">
        <v>64</v>
      </c>
      <c r="E235" t="s">
        <v>73</v>
      </c>
      <c r="F235" t="s">
        <v>61</v>
      </c>
      <c r="G235" s="1">
        <v>45309</v>
      </c>
      <c r="H235" s="2">
        <v>1815</v>
      </c>
      <c r="I235" t="str">
        <f>IF(Sheet1[[#This Row],[Purchase Amount]]&gt;0,"Placed","Not Placed")</f>
        <v>Placed</v>
      </c>
      <c r="J235" t="s">
        <v>685</v>
      </c>
      <c r="K235" t="s">
        <v>709</v>
      </c>
      <c r="L235" t="str">
        <f>"Q"&amp;ROUNDUP(MONTH(Sheet1[[#This Row],[Date]])/3,0)&amp;"-"&amp;YEAR(Sheet1[[#This Row],[Date]])</f>
        <v>Q1-2024</v>
      </c>
      <c r="M235" s="6">
        <f>Sheet1[[#This Row],[Purchase Amount]]*0.115</f>
        <v>208.72500000000002</v>
      </c>
      <c r="N235" s="12" t="s">
        <v>754</v>
      </c>
    </row>
    <row r="236" spans="1:14" x14ac:dyDescent="0.3">
      <c r="A236" t="s">
        <v>399</v>
      </c>
      <c r="B236" t="s">
        <v>684</v>
      </c>
      <c r="C236" t="s">
        <v>186</v>
      </c>
      <c r="D236" t="s">
        <v>9</v>
      </c>
      <c r="E236" t="s">
        <v>38</v>
      </c>
      <c r="F236" t="s">
        <v>16</v>
      </c>
      <c r="G236" s="1">
        <v>45309</v>
      </c>
      <c r="H236" s="2">
        <v>720</v>
      </c>
      <c r="I236" t="str">
        <f>IF(Sheet1[[#This Row],[Purchase Amount]]&gt;0,"Placed","Not Placed")</f>
        <v>Placed</v>
      </c>
      <c r="J236" t="s">
        <v>685</v>
      </c>
      <c r="K236" t="s">
        <v>709</v>
      </c>
      <c r="L236" t="str">
        <f>"Q"&amp;ROUNDUP(MONTH(Sheet1[[#This Row],[Date]])/3,0)&amp;"-"&amp;YEAR(Sheet1[[#This Row],[Date]])</f>
        <v>Q1-2024</v>
      </c>
      <c r="M236" s="6">
        <f>Sheet1[[#This Row],[Purchase Amount]]*0.115</f>
        <v>82.8</v>
      </c>
      <c r="N236" s="12" t="s">
        <v>754</v>
      </c>
    </row>
    <row r="237" spans="1:14" x14ac:dyDescent="0.3">
      <c r="A237" t="s">
        <v>400</v>
      </c>
      <c r="B237" t="s">
        <v>707</v>
      </c>
      <c r="C237" t="s">
        <v>303</v>
      </c>
      <c r="D237" t="s">
        <v>47</v>
      </c>
      <c r="E237" t="s">
        <v>270</v>
      </c>
      <c r="F237" t="s">
        <v>11</v>
      </c>
      <c r="G237" s="1">
        <v>45309</v>
      </c>
      <c r="H237" s="2">
        <v>75</v>
      </c>
      <c r="I237" t="str">
        <f>IF(Sheet1[[#This Row],[Purchase Amount]]&gt;0,"Placed","Not Placed")</f>
        <v>Placed</v>
      </c>
      <c r="J237" t="s">
        <v>685</v>
      </c>
      <c r="K237" t="s">
        <v>709</v>
      </c>
      <c r="L237" t="str">
        <f>"Q"&amp;ROUNDUP(MONTH(Sheet1[[#This Row],[Date]])/3,0)&amp;"-"&amp;YEAR(Sheet1[[#This Row],[Date]])</f>
        <v>Q1-2024</v>
      </c>
      <c r="M237" s="6">
        <f>Sheet1[[#This Row],[Purchase Amount]]*0.115</f>
        <v>8.625</v>
      </c>
      <c r="N237" s="12" t="s">
        <v>754</v>
      </c>
    </row>
    <row r="238" spans="1:14" x14ac:dyDescent="0.3">
      <c r="A238" t="s">
        <v>401</v>
      </c>
      <c r="B238" t="s">
        <v>667</v>
      </c>
      <c r="C238" t="s">
        <v>138</v>
      </c>
      <c r="D238" t="s">
        <v>23</v>
      </c>
      <c r="E238" t="s">
        <v>402</v>
      </c>
      <c r="F238" t="s">
        <v>25</v>
      </c>
      <c r="G238" s="1">
        <v>45310</v>
      </c>
      <c r="I238" t="str">
        <f>IF(Sheet1[[#This Row],[Purchase Amount]]&gt;0,"Placed","Not Placed")</f>
        <v>Not Placed</v>
      </c>
      <c r="J238" t="s">
        <v>625</v>
      </c>
      <c r="K238" t="s">
        <v>709</v>
      </c>
      <c r="L238" t="str">
        <f>"Q"&amp;ROUNDUP(MONTH(Sheet1[[#This Row],[Date]])/3,0)&amp;"-"&amp;YEAR(Sheet1[[#This Row],[Date]])</f>
        <v>Q1-2024</v>
      </c>
      <c r="M238" s="6">
        <f>Sheet1[[#This Row],[Purchase Amount]]*0.115</f>
        <v>0</v>
      </c>
      <c r="N238" s="12" t="s">
        <v>754</v>
      </c>
    </row>
    <row r="239" spans="1:14" x14ac:dyDescent="0.3">
      <c r="A239" t="s">
        <v>403</v>
      </c>
      <c r="B239" t="s">
        <v>697</v>
      </c>
      <c r="C239" t="s">
        <v>246</v>
      </c>
      <c r="D239" t="s">
        <v>14</v>
      </c>
      <c r="E239" t="s">
        <v>31</v>
      </c>
      <c r="F239" t="s">
        <v>11</v>
      </c>
      <c r="G239" s="1">
        <v>45310</v>
      </c>
      <c r="I239" t="str">
        <f>IF(Sheet1[[#This Row],[Purchase Amount]]&gt;0,"Placed","Not Placed")</f>
        <v>Not Placed</v>
      </c>
      <c r="J239" t="s">
        <v>625</v>
      </c>
      <c r="K239" t="s">
        <v>709</v>
      </c>
      <c r="L239" t="str">
        <f>"Q"&amp;ROUNDUP(MONTH(Sheet1[[#This Row],[Date]])/3,0)&amp;"-"&amp;YEAR(Sheet1[[#This Row],[Date]])</f>
        <v>Q1-2024</v>
      </c>
      <c r="M239" s="6">
        <f>Sheet1[[#This Row],[Purchase Amount]]*0.115</f>
        <v>0</v>
      </c>
      <c r="N239" s="12" t="s">
        <v>754</v>
      </c>
    </row>
    <row r="240" spans="1:14" x14ac:dyDescent="0.3">
      <c r="A240" t="s">
        <v>404</v>
      </c>
      <c r="B240" t="s">
        <v>713</v>
      </c>
      <c r="C240" t="s">
        <v>405</v>
      </c>
      <c r="D240" t="s">
        <v>34</v>
      </c>
      <c r="E240" t="s">
        <v>182</v>
      </c>
      <c r="F240" t="s">
        <v>16</v>
      </c>
      <c r="G240" s="1">
        <v>45310</v>
      </c>
      <c r="H240" s="2">
        <v>485</v>
      </c>
      <c r="I240" t="str">
        <f>IF(Sheet1[[#This Row],[Purchase Amount]]&gt;0,"Placed","Not Placed")</f>
        <v>Placed</v>
      </c>
      <c r="J240" t="s">
        <v>625</v>
      </c>
      <c r="K240" t="s">
        <v>709</v>
      </c>
      <c r="L240" t="str">
        <f>"Q"&amp;ROUNDUP(MONTH(Sheet1[[#This Row],[Date]])/3,0)&amp;"-"&amp;YEAR(Sheet1[[#This Row],[Date]])</f>
        <v>Q1-2024</v>
      </c>
      <c r="M240" s="6">
        <f>Sheet1[[#This Row],[Purchase Amount]]*0.115</f>
        <v>55.775000000000006</v>
      </c>
      <c r="N240" s="12" t="s">
        <v>754</v>
      </c>
    </row>
    <row r="241" spans="1:14" x14ac:dyDescent="0.3">
      <c r="A241" t="s">
        <v>406</v>
      </c>
      <c r="B241" t="s">
        <v>714</v>
      </c>
      <c r="C241" t="s">
        <v>407</v>
      </c>
      <c r="D241" t="s">
        <v>23</v>
      </c>
      <c r="E241" t="s">
        <v>148</v>
      </c>
      <c r="F241" t="s">
        <v>25</v>
      </c>
      <c r="G241" s="1">
        <v>45310</v>
      </c>
      <c r="H241" s="2">
        <v>5</v>
      </c>
      <c r="I241" t="str">
        <f>IF(Sheet1[[#This Row],[Purchase Amount]]&gt;0,"Placed","Not Placed")</f>
        <v>Placed</v>
      </c>
      <c r="J241" t="s">
        <v>625</v>
      </c>
      <c r="K241" t="s">
        <v>709</v>
      </c>
      <c r="L241" t="str">
        <f>"Q"&amp;ROUNDUP(MONTH(Sheet1[[#This Row],[Date]])/3,0)&amp;"-"&amp;YEAR(Sheet1[[#This Row],[Date]])</f>
        <v>Q1-2024</v>
      </c>
      <c r="M241" s="6">
        <f>Sheet1[[#This Row],[Purchase Amount]]*0.115</f>
        <v>0.57500000000000007</v>
      </c>
      <c r="N241" s="12" t="s">
        <v>754</v>
      </c>
    </row>
    <row r="242" spans="1:14" x14ac:dyDescent="0.3">
      <c r="A242" t="s">
        <v>408</v>
      </c>
      <c r="B242" t="s">
        <v>684</v>
      </c>
      <c r="C242" t="s">
        <v>186</v>
      </c>
      <c r="D242" t="s">
        <v>9</v>
      </c>
      <c r="E242" t="s">
        <v>69</v>
      </c>
      <c r="F242" t="s">
        <v>25</v>
      </c>
      <c r="G242" s="1">
        <v>45310</v>
      </c>
      <c r="H242" s="2">
        <v>530</v>
      </c>
      <c r="I242" t="str">
        <f>IF(Sheet1[[#This Row],[Purchase Amount]]&gt;0,"Placed","Not Placed")</f>
        <v>Placed</v>
      </c>
      <c r="J242" t="s">
        <v>625</v>
      </c>
      <c r="K242" t="s">
        <v>709</v>
      </c>
      <c r="L242" t="str">
        <f>"Q"&amp;ROUNDUP(MONTH(Sheet1[[#This Row],[Date]])/3,0)&amp;"-"&amp;YEAR(Sheet1[[#This Row],[Date]])</f>
        <v>Q1-2024</v>
      </c>
      <c r="M242" s="6">
        <f>Sheet1[[#This Row],[Purchase Amount]]*0.115</f>
        <v>60.95</v>
      </c>
      <c r="N242" s="12" t="s">
        <v>754</v>
      </c>
    </row>
    <row r="243" spans="1:14" x14ac:dyDescent="0.3">
      <c r="A243" t="s">
        <v>409</v>
      </c>
      <c r="B243" t="s">
        <v>678</v>
      </c>
      <c r="C243" t="s">
        <v>171</v>
      </c>
      <c r="D243" t="s">
        <v>23</v>
      </c>
      <c r="E243" t="s">
        <v>104</v>
      </c>
      <c r="F243" t="s">
        <v>16</v>
      </c>
      <c r="G243" s="1">
        <v>45310</v>
      </c>
      <c r="H243" s="2">
        <v>1500</v>
      </c>
      <c r="I243" t="str">
        <f>IF(Sheet1[[#This Row],[Purchase Amount]]&gt;0,"Placed","Not Placed")</f>
        <v>Placed</v>
      </c>
      <c r="J243" t="s">
        <v>625</v>
      </c>
      <c r="K243" t="s">
        <v>709</v>
      </c>
      <c r="L243" t="str">
        <f>"Q"&amp;ROUNDUP(MONTH(Sheet1[[#This Row],[Date]])/3,0)&amp;"-"&amp;YEAR(Sheet1[[#This Row],[Date]])</f>
        <v>Q1-2024</v>
      </c>
      <c r="M243" s="6">
        <f>Sheet1[[#This Row],[Purchase Amount]]*0.115</f>
        <v>172.5</v>
      </c>
      <c r="N243" s="12" t="s">
        <v>754</v>
      </c>
    </row>
    <row r="244" spans="1:14" x14ac:dyDescent="0.3">
      <c r="A244" t="s">
        <v>410</v>
      </c>
      <c r="B244" t="s">
        <v>703</v>
      </c>
      <c r="C244" t="s">
        <v>279</v>
      </c>
      <c r="D244" t="s">
        <v>14</v>
      </c>
      <c r="E244" t="s">
        <v>247</v>
      </c>
      <c r="F244" t="s">
        <v>11</v>
      </c>
      <c r="G244" s="1">
        <v>45311</v>
      </c>
      <c r="H244" s="2">
        <v>630</v>
      </c>
      <c r="I244" t="str">
        <f>IF(Sheet1[[#This Row],[Purchase Amount]]&gt;0,"Placed","Not Placed")</f>
        <v>Placed</v>
      </c>
      <c r="J244" t="s">
        <v>630</v>
      </c>
      <c r="K244" t="s">
        <v>709</v>
      </c>
      <c r="L244" t="str">
        <f>"Q"&amp;ROUNDUP(MONTH(Sheet1[[#This Row],[Date]])/3,0)&amp;"-"&amp;YEAR(Sheet1[[#This Row],[Date]])</f>
        <v>Q1-2024</v>
      </c>
      <c r="M244" s="6">
        <f>Sheet1[[#This Row],[Purchase Amount]]*0.115</f>
        <v>72.45</v>
      </c>
      <c r="N244" s="12" t="s">
        <v>754</v>
      </c>
    </row>
    <row r="245" spans="1:14" x14ac:dyDescent="0.3">
      <c r="A245" t="s">
        <v>411</v>
      </c>
      <c r="B245" t="s">
        <v>686</v>
      </c>
      <c r="C245" t="s">
        <v>192</v>
      </c>
      <c r="D245" t="s">
        <v>34</v>
      </c>
      <c r="E245" t="s">
        <v>60</v>
      </c>
      <c r="F245" t="s">
        <v>16</v>
      </c>
      <c r="G245" s="1">
        <v>45311</v>
      </c>
      <c r="H245" s="2">
        <v>445</v>
      </c>
      <c r="I245" t="str">
        <f>IF(Sheet1[[#This Row],[Purchase Amount]]&gt;0,"Placed","Not Placed")</f>
        <v>Placed</v>
      </c>
      <c r="J245" t="s">
        <v>630</v>
      </c>
      <c r="K245" t="s">
        <v>709</v>
      </c>
      <c r="L245" t="str">
        <f>"Q"&amp;ROUNDUP(MONTH(Sheet1[[#This Row],[Date]])/3,0)&amp;"-"&amp;YEAR(Sheet1[[#This Row],[Date]])</f>
        <v>Q1-2024</v>
      </c>
      <c r="M245" s="6">
        <f>Sheet1[[#This Row],[Purchase Amount]]*0.115</f>
        <v>51.175000000000004</v>
      </c>
      <c r="N245" s="12" t="s">
        <v>754</v>
      </c>
    </row>
    <row r="246" spans="1:14" x14ac:dyDescent="0.3">
      <c r="A246" t="s">
        <v>412</v>
      </c>
      <c r="B246" t="s">
        <v>715</v>
      </c>
      <c r="C246" t="s">
        <v>413</v>
      </c>
      <c r="D246" t="s">
        <v>14</v>
      </c>
      <c r="E246" t="s">
        <v>69</v>
      </c>
      <c r="F246" t="s">
        <v>16</v>
      </c>
      <c r="G246" s="1">
        <v>45311</v>
      </c>
      <c r="H246" s="2">
        <v>910</v>
      </c>
      <c r="I246" t="str">
        <f>IF(Sheet1[[#This Row],[Purchase Amount]]&gt;0,"Placed","Not Placed")</f>
        <v>Placed</v>
      </c>
      <c r="J246" t="s">
        <v>630</v>
      </c>
      <c r="K246" t="s">
        <v>709</v>
      </c>
      <c r="L246" t="str">
        <f>"Q"&amp;ROUNDUP(MONTH(Sheet1[[#This Row],[Date]])/3,0)&amp;"-"&amp;YEAR(Sheet1[[#This Row],[Date]])</f>
        <v>Q1-2024</v>
      </c>
      <c r="M246" s="6">
        <f>Sheet1[[#This Row],[Purchase Amount]]*0.115</f>
        <v>104.65</v>
      </c>
      <c r="N246" s="12" t="s">
        <v>754</v>
      </c>
    </row>
    <row r="247" spans="1:14" x14ac:dyDescent="0.3">
      <c r="A247" t="s">
        <v>414</v>
      </c>
      <c r="B247" t="s">
        <v>659</v>
      </c>
      <c r="C247" t="s">
        <v>111</v>
      </c>
      <c r="D247" t="s">
        <v>112</v>
      </c>
      <c r="E247" t="s">
        <v>38</v>
      </c>
      <c r="F247" t="s">
        <v>11</v>
      </c>
      <c r="G247" s="1">
        <v>45311</v>
      </c>
      <c r="H247" s="2">
        <v>915</v>
      </c>
      <c r="I247" t="str">
        <f>IF(Sheet1[[#This Row],[Purchase Amount]]&gt;0,"Placed","Not Placed")</f>
        <v>Placed</v>
      </c>
      <c r="J247" t="s">
        <v>630</v>
      </c>
      <c r="K247" t="s">
        <v>709</v>
      </c>
      <c r="L247" t="str">
        <f>"Q"&amp;ROUNDUP(MONTH(Sheet1[[#This Row],[Date]])/3,0)&amp;"-"&amp;YEAR(Sheet1[[#This Row],[Date]])</f>
        <v>Q1-2024</v>
      </c>
      <c r="M247" s="6">
        <f>Sheet1[[#This Row],[Purchase Amount]]*0.115</f>
        <v>105.22500000000001</v>
      </c>
      <c r="N247" s="12" t="s">
        <v>754</v>
      </c>
    </row>
    <row r="248" spans="1:14" x14ac:dyDescent="0.3">
      <c r="A248" t="s">
        <v>415</v>
      </c>
      <c r="B248" t="s">
        <v>650</v>
      </c>
      <c r="C248" t="s">
        <v>83</v>
      </c>
      <c r="D248" t="s">
        <v>34</v>
      </c>
      <c r="E248" t="s">
        <v>24</v>
      </c>
      <c r="F248" t="s">
        <v>11</v>
      </c>
      <c r="G248" s="1">
        <v>45311</v>
      </c>
      <c r="H248" s="2">
        <v>45</v>
      </c>
      <c r="I248" t="str">
        <f>IF(Sheet1[[#This Row],[Purchase Amount]]&gt;0,"Placed","Not Placed")</f>
        <v>Placed</v>
      </c>
      <c r="J248" t="s">
        <v>630</v>
      </c>
      <c r="K248" t="s">
        <v>709</v>
      </c>
      <c r="L248" t="str">
        <f>"Q"&amp;ROUNDUP(MONTH(Sheet1[[#This Row],[Date]])/3,0)&amp;"-"&amp;YEAR(Sheet1[[#This Row],[Date]])</f>
        <v>Q1-2024</v>
      </c>
      <c r="M248" s="6">
        <f>Sheet1[[#This Row],[Purchase Amount]]*0.115</f>
        <v>5.1749999999999998</v>
      </c>
      <c r="N248" s="12" t="s">
        <v>754</v>
      </c>
    </row>
    <row r="249" spans="1:14" x14ac:dyDescent="0.3">
      <c r="A249" t="s">
        <v>416</v>
      </c>
      <c r="B249" t="s">
        <v>624</v>
      </c>
      <c r="C249" t="s">
        <v>8</v>
      </c>
      <c r="D249" t="s">
        <v>9</v>
      </c>
      <c r="E249" t="s">
        <v>121</v>
      </c>
      <c r="F249" t="s">
        <v>16</v>
      </c>
      <c r="G249" s="1">
        <v>45312</v>
      </c>
      <c r="I249" t="str">
        <f>IF(Sheet1[[#This Row],[Purchase Amount]]&gt;0,"Placed","Not Placed")</f>
        <v>Not Placed</v>
      </c>
      <c r="J249" t="s">
        <v>640</v>
      </c>
      <c r="K249" t="s">
        <v>709</v>
      </c>
      <c r="L249" t="str">
        <f>"Q"&amp;ROUNDUP(MONTH(Sheet1[[#This Row],[Date]])/3,0)&amp;"-"&amp;YEAR(Sheet1[[#This Row],[Date]])</f>
        <v>Q1-2024</v>
      </c>
      <c r="M249" s="6">
        <f>Sheet1[[#This Row],[Purchase Amount]]*0.115</f>
        <v>0</v>
      </c>
      <c r="N249" s="12" t="s">
        <v>754</v>
      </c>
    </row>
    <row r="250" spans="1:14" x14ac:dyDescent="0.3">
      <c r="A250" t="s">
        <v>417</v>
      </c>
      <c r="B250" t="s">
        <v>641</v>
      </c>
      <c r="C250" t="s">
        <v>56</v>
      </c>
      <c r="D250" t="s">
        <v>34</v>
      </c>
      <c r="E250" t="s">
        <v>211</v>
      </c>
      <c r="F250" t="s">
        <v>16</v>
      </c>
      <c r="G250" s="1">
        <v>45312</v>
      </c>
      <c r="H250" s="2">
        <v>20</v>
      </c>
      <c r="I250" t="str">
        <f>IF(Sheet1[[#This Row],[Purchase Amount]]&gt;0,"Placed","Not Placed")</f>
        <v>Placed</v>
      </c>
      <c r="J250" t="s">
        <v>640</v>
      </c>
      <c r="K250" t="s">
        <v>709</v>
      </c>
      <c r="L250" t="str">
        <f>"Q"&amp;ROUNDUP(MONTH(Sheet1[[#This Row],[Date]])/3,0)&amp;"-"&amp;YEAR(Sheet1[[#This Row],[Date]])</f>
        <v>Q1-2024</v>
      </c>
      <c r="M250" s="6">
        <f>Sheet1[[#This Row],[Purchase Amount]]*0.115</f>
        <v>2.3000000000000003</v>
      </c>
      <c r="N250" s="12" t="s">
        <v>754</v>
      </c>
    </row>
    <row r="251" spans="1:14" x14ac:dyDescent="0.3">
      <c r="A251" t="s">
        <v>418</v>
      </c>
      <c r="B251" t="s">
        <v>669</v>
      </c>
      <c r="C251" t="s">
        <v>144</v>
      </c>
      <c r="D251" t="s">
        <v>64</v>
      </c>
      <c r="E251" t="s">
        <v>194</v>
      </c>
      <c r="F251" t="s">
        <v>16</v>
      </c>
      <c r="G251" s="1">
        <v>45312</v>
      </c>
      <c r="H251" s="2">
        <v>860</v>
      </c>
      <c r="I251" t="str">
        <f>IF(Sheet1[[#This Row],[Purchase Amount]]&gt;0,"Placed","Not Placed")</f>
        <v>Placed</v>
      </c>
      <c r="J251" t="s">
        <v>640</v>
      </c>
      <c r="K251" t="s">
        <v>709</v>
      </c>
      <c r="L251" t="str">
        <f>"Q"&amp;ROUNDUP(MONTH(Sheet1[[#This Row],[Date]])/3,0)&amp;"-"&amp;YEAR(Sheet1[[#This Row],[Date]])</f>
        <v>Q1-2024</v>
      </c>
      <c r="M251" s="6">
        <f>Sheet1[[#This Row],[Purchase Amount]]*0.115</f>
        <v>98.9</v>
      </c>
      <c r="N251" s="12" t="s">
        <v>754</v>
      </c>
    </row>
    <row r="252" spans="1:14" x14ac:dyDescent="0.3">
      <c r="A252" t="s">
        <v>419</v>
      </c>
      <c r="B252" t="s">
        <v>635</v>
      </c>
      <c r="C252" t="s">
        <v>40</v>
      </c>
      <c r="D252" t="s">
        <v>19</v>
      </c>
      <c r="E252" t="s">
        <v>95</v>
      </c>
      <c r="F252" t="s">
        <v>25</v>
      </c>
      <c r="G252" s="1">
        <v>45312</v>
      </c>
      <c r="H252" s="2">
        <v>945</v>
      </c>
      <c r="I252" t="str">
        <f>IF(Sheet1[[#This Row],[Purchase Amount]]&gt;0,"Placed","Not Placed")</f>
        <v>Placed</v>
      </c>
      <c r="J252" t="s">
        <v>640</v>
      </c>
      <c r="K252" t="s">
        <v>709</v>
      </c>
      <c r="L252" t="str">
        <f>"Q"&amp;ROUNDUP(MONTH(Sheet1[[#This Row],[Date]])/3,0)&amp;"-"&amp;YEAR(Sheet1[[#This Row],[Date]])</f>
        <v>Q1-2024</v>
      </c>
      <c r="M252" s="6">
        <f>Sheet1[[#This Row],[Purchase Amount]]*0.115</f>
        <v>108.67500000000001</v>
      </c>
      <c r="N252" s="12" t="s">
        <v>754</v>
      </c>
    </row>
    <row r="253" spans="1:14" x14ac:dyDescent="0.3">
      <c r="A253" t="s">
        <v>420</v>
      </c>
      <c r="B253" t="s">
        <v>645</v>
      </c>
      <c r="C253" t="s">
        <v>68</v>
      </c>
      <c r="D253" t="s">
        <v>47</v>
      </c>
      <c r="E253" t="s">
        <v>227</v>
      </c>
      <c r="F253" t="s">
        <v>25</v>
      </c>
      <c r="G253" s="1">
        <v>45312</v>
      </c>
      <c r="H253" s="2">
        <v>330</v>
      </c>
      <c r="I253" t="str">
        <f>IF(Sheet1[[#This Row],[Purchase Amount]]&gt;0,"Placed","Not Placed")</f>
        <v>Placed</v>
      </c>
      <c r="J253" t="s">
        <v>640</v>
      </c>
      <c r="K253" t="s">
        <v>709</v>
      </c>
      <c r="L253" t="str">
        <f>"Q"&amp;ROUNDUP(MONTH(Sheet1[[#This Row],[Date]])/3,0)&amp;"-"&amp;YEAR(Sheet1[[#This Row],[Date]])</f>
        <v>Q1-2024</v>
      </c>
      <c r="M253" s="6">
        <f>Sheet1[[#This Row],[Purchase Amount]]*0.115</f>
        <v>37.950000000000003</v>
      </c>
      <c r="N253" s="12" t="s">
        <v>754</v>
      </c>
    </row>
    <row r="254" spans="1:14" x14ac:dyDescent="0.3">
      <c r="A254" t="s">
        <v>421</v>
      </c>
      <c r="B254" t="s">
        <v>710</v>
      </c>
      <c r="C254" t="s">
        <v>320</v>
      </c>
      <c r="D254" t="s">
        <v>72</v>
      </c>
      <c r="E254" t="s">
        <v>169</v>
      </c>
      <c r="F254" t="s">
        <v>11</v>
      </c>
      <c r="G254" s="1">
        <v>45313</v>
      </c>
      <c r="I254" t="str">
        <f>IF(Sheet1[[#This Row],[Purchase Amount]]&gt;0,"Placed","Not Placed")</f>
        <v>Not Placed</v>
      </c>
      <c r="J254" t="s">
        <v>644</v>
      </c>
      <c r="K254" t="s">
        <v>709</v>
      </c>
      <c r="L254" t="str">
        <f>"Q"&amp;ROUNDUP(MONTH(Sheet1[[#This Row],[Date]])/3,0)&amp;"-"&amp;YEAR(Sheet1[[#This Row],[Date]])</f>
        <v>Q1-2024</v>
      </c>
      <c r="M254" s="6">
        <f>Sheet1[[#This Row],[Purchase Amount]]*0.115</f>
        <v>0</v>
      </c>
      <c r="N254" s="12" t="s">
        <v>754</v>
      </c>
    </row>
    <row r="255" spans="1:14" x14ac:dyDescent="0.3">
      <c r="A255" t="s">
        <v>422</v>
      </c>
      <c r="B255" t="s">
        <v>698</v>
      </c>
      <c r="C255" t="s">
        <v>249</v>
      </c>
      <c r="D255" t="s">
        <v>23</v>
      </c>
      <c r="E255" t="s">
        <v>38</v>
      </c>
      <c r="F255" t="s">
        <v>11</v>
      </c>
      <c r="G255" s="1">
        <v>45313</v>
      </c>
      <c r="I255" t="str">
        <f>IF(Sheet1[[#This Row],[Purchase Amount]]&gt;0,"Placed","Not Placed")</f>
        <v>Not Placed</v>
      </c>
      <c r="J255" t="s">
        <v>644</v>
      </c>
      <c r="K255" t="s">
        <v>709</v>
      </c>
      <c r="L255" t="str">
        <f>"Q"&amp;ROUNDUP(MONTH(Sheet1[[#This Row],[Date]])/3,0)&amp;"-"&amp;YEAR(Sheet1[[#This Row],[Date]])</f>
        <v>Q1-2024</v>
      </c>
      <c r="M255" s="6">
        <f>Sheet1[[#This Row],[Purchase Amount]]*0.115</f>
        <v>0</v>
      </c>
      <c r="N255" s="12" t="s">
        <v>754</v>
      </c>
    </row>
    <row r="256" spans="1:14" x14ac:dyDescent="0.3">
      <c r="A256" t="s">
        <v>423</v>
      </c>
      <c r="B256" t="s">
        <v>703</v>
      </c>
      <c r="C256" t="s">
        <v>279</v>
      </c>
      <c r="D256" t="s">
        <v>14</v>
      </c>
      <c r="E256" t="s">
        <v>60</v>
      </c>
      <c r="F256" t="s">
        <v>11</v>
      </c>
      <c r="G256" s="1">
        <v>45313</v>
      </c>
      <c r="I256" t="str">
        <f>IF(Sheet1[[#This Row],[Purchase Amount]]&gt;0,"Placed","Not Placed")</f>
        <v>Not Placed</v>
      </c>
      <c r="J256" t="s">
        <v>644</v>
      </c>
      <c r="K256" t="s">
        <v>709</v>
      </c>
      <c r="L256" t="str">
        <f>"Q"&amp;ROUNDUP(MONTH(Sheet1[[#This Row],[Date]])/3,0)&amp;"-"&amp;YEAR(Sheet1[[#This Row],[Date]])</f>
        <v>Q1-2024</v>
      </c>
      <c r="M256" s="6">
        <f>Sheet1[[#This Row],[Purchase Amount]]*0.115</f>
        <v>0</v>
      </c>
      <c r="N256" s="12" t="s">
        <v>754</v>
      </c>
    </row>
    <row r="257" spans="1:14" x14ac:dyDescent="0.3">
      <c r="A257" t="s">
        <v>424</v>
      </c>
      <c r="B257" t="s">
        <v>687</v>
      </c>
      <c r="C257" t="s">
        <v>202</v>
      </c>
      <c r="D257" t="s">
        <v>9</v>
      </c>
      <c r="E257" t="s">
        <v>85</v>
      </c>
      <c r="F257" t="s">
        <v>11</v>
      </c>
      <c r="G257" s="1">
        <v>45314</v>
      </c>
      <c r="I257" t="str">
        <f>IF(Sheet1[[#This Row],[Purchase Amount]]&gt;0,"Placed","Not Placed")</f>
        <v>Not Placed</v>
      </c>
      <c r="J257" t="s">
        <v>651</v>
      </c>
      <c r="K257" t="s">
        <v>709</v>
      </c>
      <c r="L257" t="str">
        <f>"Q"&amp;ROUNDUP(MONTH(Sheet1[[#This Row],[Date]])/3,0)&amp;"-"&amp;YEAR(Sheet1[[#This Row],[Date]])</f>
        <v>Q1-2024</v>
      </c>
      <c r="M257" s="6">
        <f>Sheet1[[#This Row],[Purchase Amount]]*0.115</f>
        <v>0</v>
      </c>
      <c r="N257" s="12" t="s">
        <v>754</v>
      </c>
    </row>
    <row r="258" spans="1:14" x14ac:dyDescent="0.3">
      <c r="A258" t="s">
        <v>425</v>
      </c>
      <c r="B258" t="s">
        <v>645</v>
      </c>
      <c r="C258" t="s">
        <v>68</v>
      </c>
      <c r="D258" t="s">
        <v>47</v>
      </c>
      <c r="E258" t="s">
        <v>73</v>
      </c>
      <c r="F258" t="s">
        <v>16</v>
      </c>
      <c r="G258" s="1">
        <v>45314</v>
      </c>
      <c r="I258" t="str">
        <f>IF(Sheet1[[#This Row],[Purchase Amount]]&gt;0,"Placed","Not Placed")</f>
        <v>Not Placed</v>
      </c>
      <c r="J258" t="s">
        <v>651</v>
      </c>
      <c r="K258" t="s">
        <v>709</v>
      </c>
      <c r="L258" t="str">
        <f>"Q"&amp;ROUNDUP(MONTH(Sheet1[[#This Row],[Date]])/3,0)&amp;"-"&amp;YEAR(Sheet1[[#This Row],[Date]])</f>
        <v>Q1-2024</v>
      </c>
      <c r="M258" s="6">
        <f>Sheet1[[#This Row],[Purchase Amount]]*0.115</f>
        <v>0</v>
      </c>
      <c r="N258" s="12" t="s">
        <v>754</v>
      </c>
    </row>
    <row r="259" spans="1:14" x14ac:dyDescent="0.3">
      <c r="A259" t="s">
        <v>426</v>
      </c>
      <c r="B259" t="s">
        <v>703</v>
      </c>
      <c r="C259" t="s">
        <v>279</v>
      </c>
      <c r="D259" t="s">
        <v>14</v>
      </c>
      <c r="E259" t="s">
        <v>38</v>
      </c>
      <c r="F259" t="s">
        <v>61</v>
      </c>
      <c r="G259" s="1">
        <v>45314</v>
      </c>
      <c r="H259" s="2">
        <v>1535</v>
      </c>
      <c r="I259" t="str">
        <f>IF(Sheet1[[#This Row],[Purchase Amount]]&gt;0,"Placed","Not Placed")</f>
        <v>Placed</v>
      </c>
      <c r="J259" t="s">
        <v>651</v>
      </c>
      <c r="K259" t="s">
        <v>709</v>
      </c>
      <c r="L259" t="str">
        <f>"Q"&amp;ROUNDUP(MONTH(Sheet1[[#This Row],[Date]])/3,0)&amp;"-"&amp;YEAR(Sheet1[[#This Row],[Date]])</f>
        <v>Q1-2024</v>
      </c>
      <c r="M259" s="6">
        <f>Sheet1[[#This Row],[Purchase Amount]]*0.115</f>
        <v>176.52500000000001</v>
      </c>
      <c r="N259" s="12" t="s">
        <v>754</v>
      </c>
    </row>
    <row r="260" spans="1:14" x14ac:dyDescent="0.3">
      <c r="A260" t="s">
        <v>427</v>
      </c>
      <c r="B260" t="s">
        <v>716</v>
      </c>
      <c r="C260" t="s">
        <v>428</v>
      </c>
      <c r="D260" t="s">
        <v>47</v>
      </c>
      <c r="E260" t="s">
        <v>35</v>
      </c>
      <c r="F260" t="s">
        <v>25</v>
      </c>
      <c r="G260" s="1">
        <v>45314</v>
      </c>
      <c r="H260" s="2">
        <v>590</v>
      </c>
      <c r="I260" t="str">
        <f>IF(Sheet1[[#This Row],[Purchase Amount]]&gt;0,"Placed","Not Placed")</f>
        <v>Placed</v>
      </c>
      <c r="J260" t="s">
        <v>651</v>
      </c>
      <c r="K260" t="s">
        <v>709</v>
      </c>
      <c r="L260" t="str">
        <f>"Q"&amp;ROUNDUP(MONTH(Sheet1[[#This Row],[Date]])/3,0)&amp;"-"&amp;YEAR(Sheet1[[#This Row],[Date]])</f>
        <v>Q1-2024</v>
      </c>
      <c r="M260" s="6">
        <f>Sheet1[[#This Row],[Purchase Amount]]*0.115</f>
        <v>67.850000000000009</v>
      </c>
      <c r="N260" s="12" t="s">
        <v>754</v>
      </c>
    </row>
    <row r="261" spans="1:14" x14ac:dyDescent="0.3">
      <c r="A261" t="s">
        <v>429</v>
      </c>
      <c r="B261" t="s">
        <v>637</v>
      </c>
      <c r="C261" t="s">
        <v>46</v>
      </c>
      <c r="D261" t="s">
        <v>47</v>
      </c>
      <c r="E261" t="s">
        <v>288</v>
      </c>
      <c r="F261" t="s">
        <v>11</v>
      </c>
      <c r="G261" s="1">
        <v>45314</v>
      </c>
      <c r="H261" s="2">
        <v>385</v>
      </c>
      <c r="I261" t="str">
        <f>IF(Sheet1[[#This Row],[Purchase Amount]]&gt;0,"Placed","Not Placed")</f>
        <v>Placed</v>
      </c>
      <c r="J261" t="s">
        <v>651</v>
      </c>
      <c r="K261" t="s">
        <v>709</v>
      </c>
      <c r="L261" t="str">
        <f>"Q"&amp;ROUNDUP(MONTH(Sheet1[[#This Row],[Date]])/3,0)&amp;"-"&amp;YEAR(Sheet1[[#This Row],[Date]])</f>
        <v>Q1-2024</v>
      </c>
      <c r="M261" s="6">
        <f>Sheet1[[#This Row],[Purchase Amount]]*0.115</f>
        <v>44.274999999999999</v>
      </c>
      <c r="N261" s="12" t="s">
        <v>754</v>
      </c>
    </row>
    <row r="262" spans="1:14" x14ac:dyDescent="0.3">
      <c r="A262" t="s">
        <v>430</v>
      </c>
      <c r="B262" t="s">
        <v>675</v>
      </c>
      <c r="C262" t="s">
        <v>163</v>
      </c>
      <c r="D262" t="s">
        <v>34</v>
      </c>
      <c r="E262" t="s">
        <v>48</v>
      </c>
      <c r="F262" t="s">
        <v>11</v>
      </c>
      <c r="G262" s="1">
        <v>45315</v>
      </c>
      <c r="I262" t="str">
        <f>IF(Sheet1[[#This Row],[Purchase Amount]]&gt;0,"Placed","Not Placed")</f>
        <v>Not Placed</v>
      </c>
      <c r="J262" t="s">
        <v>654</v>
      </c>
      <c r="K262" t="s">
        <v>709</v>
      </c>
      <c r="L262" t="str">
        <f>"Q"&amp;ROUNDUP(MONTH(Sheet1[[#This Row],[Date]])/3,0)&amp;"-"&amp;YEAR(Sheet1[[#This Row],[Date]])</f>
        <v>Q1-2024</v>
      </c>
      <c r="M262" s="6">
        <f>Sheet1[[#This Row],[Purchase Amount]]*0.115</f>
        <v>0</v>
      </c>
      <c r="N262" s="12" t="s">
        <v>754</v>
      </c>
    </row>
    <row r="263" spans="1:14" x14ac:dyDescent="0.3">
      <c r="A263" t="s">
        <v>431</v>
      </c>
      <c r="B263" t="s">
        <v>636</v>
      </c>
      <c r="C263" t="s">
        <v>43</v>
      </c>
      <c r="D263" t="s">
        <v>19</v>
      </c>
      <c r="E263" t="s">
        <v>152</v>
      </c>
      <c r="F263" t="s">
        <v>16</v>
      </c>
      <c r="G263" s="1">
        <v>45315</v>
      </c>
      <c r="H263" s="2">
        <v>645</v>
      </c>
      <c r="I263" t="str">
        <f>IF(Sheet1[[#This Row],[Purchase Amount]]&gt;0,"Placed","Not Placed")</f>
        <v>Placed</v>
      </c>
      <c r="J263" t="s">
        <v>654</v>
      </c>
      <c r="K263" t="s">
        <v>709</v>
      </c>
      <c r="L263" t="str">
        <f>"Q"&amp;ROUNDUP(MONTH(Sheet1[[#This Row],[Date]])/3,0)&amp;"-"&amp;YEAR(Sheet1[[#This Row],[Date]])</f>
        <v>Q1-2024</v>
      </c>
      <c r="M263" s="6">
        <f>Sheet1[[#This Row],[Purchase Amount]]*0.115</f>
        <v>74.174999999999997</v>
      </c>
      <c r="N263" s="12" t="s">
        <v>754</v>
      </c>
    </row>
    <row r="264" spans="1:14" x14ac:dyDescent="0.3">
      <c r="A264" t="s">
        <v>432</v>
      </c>
      <c r="B264" t="s">
        <v>667</v>
      </c>
      <c r="C264" t="s">
        <v>138</v>
      </c>
      <c r="D264" t="s">
        <v>23</v>
      </c>
      <c r="E264" t="s">
        <v>73</v>
      </c>
      <c r="F264" t="s">
        <v>11</v>
      </c>
      <c r="G264" s="1">
        <v>45315</v>
      </c>
      <c r="H264" s="2">
        <v>750</v>
      </c>
      <c r="I264" t="str">
        <f>IF(Sheet1[[#This Row],[Purchase Amount]]&gt;0,"Placed","Not Placed")</f>
        <v>Placed</v>
      </c>
      <c r="J264" t="s">
        <v>654</v>
      </c>
      <c r="K264" t="s">
        <v>709</v>
      </c>
      <c r="L264" t="str">
        <f>"Q"&amp;ROUNDUP(MONTH(Sheet1[[#This Row],[Date]])/3,0)&amp;"-"&amp;YEAR(Sheet1[[#This Row],[Date]])</f>
        <v>Q1-2024</v>
      </c>
      <c r="M264" s="6">
        <f>Sheet1[[#This Row],[Purchase Amount]]*0.115</f>
        <v>86.25</v>
      </c>
      <c r="N264" s="12" t="s">
        <v>754</v>
      </c>
    </row>
    <row r="265" spans="1:14" x14ac:dyDescent="0.3">
      <c r="A265" t="s">
        <v>433</v>
      </c>
      <c r="B265" t="s">
        <v>694</v>
      </c>
      <c r="C265" t="s">
        <v>236</v>
      </c>
      <c r="D265" t="s">
        <v>64</v>
      </c>
      <c r="E265" t="s">
        <v>113</v>
      </c>
      <c r="F265" t="s">
        <v>61</v>
      </c>
      <c r="G265" s="1">
        <v>45315</v>
      </c>
      <c r="H265" s="2">
        <v>110</v>
      </c>
      <c r="I265" t="str">
        <f>IF(Sheet1[[#This Row],[Purchase Amount]]&gt;0,"Placed","Not Placed")</f>
        <v>Placed</v>
      </c>
      <c r="J265" t="s">
        <v>654</v>
      </c>
      <c r="K265" t="s">
        <v>709</v>
      </c>
      <c r="L265" t="str">
        <f>"Q"&amp;ROUNDUP(MONTH(Sheet1[[#This Row],[Date]])/3,0)&amp;"-"&amp;YEAR(Sheet1[[#This Row],[Date]])</f>
        <v>Q1-2024</v>
      </c>
      <c r="M265" s="6">
        <f>Sheet1[[#This Row],[Purchase Amount]]*0.115</f>
        <v>12.65</v>
      </c>
      <c r="N265" s="12" t="s">
        <v>754</v>
      </c>
    </row>
    <row r="266" spans="1:14" x14ac:dyDescent="0.3">
      <c r="A266" t="s">
        <v>434</v>
      </c>
      <c r="B266" t="s">
        <v>652</v>
      </c>
      <c r="C266" t="s">
        <v>88</v>
      </c>
      <c r="D266" t="s">
        <v>9</v>
      </c>
      <c r="E266" t="s">
        <v>118</v>
      </c>
      <c r="F266" t="s">
        <v>25</v>
      </c>
      <c r="G266" s="1">
        <v>45315</v>
      </c>
      <c r="H266" s="2">
        <v>280</v>
      </c>
      <c r="I266" t="str">
        <f>IF(Sheet1[[#This Row],[Purchase Amount]]&gt;0,"Placed","Not Placed")</f>
        <v>Placed</v>
      </c>
      <c r="J266" t="s">
        <v>654</v>
      </c>
      <c r="K266" t="s">
        <v>709</v>
      </c>
      <c r="L266" t="str">
        <f>"Q"&amp;ROUNDUP(MONTH(Sheet1[[#This Row],[Date]])/3,0)&amp;"-"&amp;YEAR(Sheet1[[#This Row],[Date]])</f>
        <v>Q1-2024</v>
      </c>
      <c r="M266" s="6">
        <f>Sheet1[[#This Row],[Purchase Amount]]*0.115</f>
        <v>32.200000000000003</v>
      </c>
      <c r="N266" s="12" t="s">
        <v>754</v>
      </c>
    </row>
    <row r="267" spans="1:14" x14ac:dyDescent="0.3">
      <c r="A267" t="s">
        <v>435</v>
      </c>
      <c r="B267" t="s">
        <v>715</v>
      </c>
      <c r="C267" t="s">
        <v>413</v>
      </c>
      <c r="D267" t="s">
        <v>14</v>
      </c>
      <c r="E267" t="s">
        <v>131</v>
      </c>
      <c r="F267" t="s">
        <v>61</v>
      </c>
      <c r="G267" s="1">
        <v>45316</v>
      </c>
      <c r="I267" t="str">
        <f>IF(Sheet1[[#This Row],[Purchase Amount]]&gt;0,"Placed","Not Placed")</f>
        <v>Not Placed</v>
      </c>
      <c r="J267" t="s">
        <v>685</v>
      </c>
      <c r="K267" t="s">
        <v>709</v>
      </c>
      <c r="L267" t="str">
        <f>"Q"&amp;ROUNDUP(MONTH(Sheet1[[#This Row],[Date]])/3,0)&amp;"-"&amp;YEAR(Sheet1[[#This Row],[Date]])</f>
        <v>Q1-2024</v>
      </c>
      <c r="M267" s="6">
        <f>Sheet1[[#This Row],[Purchase Amount]]*0.115</f>
        <v>0</v>
      </c>
      <c r="N267" s="12" t="s">
        <v>754</v>
      </c>
    </row>
    <row r="268" spans="1:14" x14ac:dyDescent="0.3">
      <c r="A268" t="s">
        <v>436</v>
      </c>
      <c r="B268" t="s">
        <v>661</v>
      </c>
      <c r="C268" t="s">
        <v>120</v>
      </c>
      <c r="D268" t="s">
        <v>14</v>
      </c>
      <c r="E268" t="s">
        <v>104</v>
      </c>
      <c r="F268" t="s">
        <v>25</v>
      </c>
      <c r="G268" s="1">
        <v>45316</v>
      </c>
      <c r="H268" s="2">
        <v>195</v>
      </c>
      <c r="I268" t="str">
        <f>IF(Sheet1[[#This Row],[Purchase Amount]]&gt;0,"Placed","Not Placed")</f>
        <v>Placed</v>
      </c>
      <c r="J268" t="s">
        <v>685</v>
      </c>
      <c r="K268" t="s">
        <v>709</v>
      </c>
      <c r="L268" t="str">
        <f>"Q"&amp;ROUNDUP(MONTH(Sheet1[[#This Row],[Date]])/3,0)&amp;"-"&amp;YEAR(Sheet1[[#This Row],[Date]])</f>
        <v>Q1-2024</v>
      </c>
      <c r="M268" s="6">
        <f>Sheet1[[#This Row],[Purchase Amount]]*0.115</f>
        <v>22.425000000000001</v>
      </c>
      <c r="N268" s="12" t="s">
        <v>754</v>
      </c>
    </row>
    <row r="269" spans="1:14" x14ac:dyDescent="0.3">
      <c r="A269" t="s">
        <v>437</v>
      </c>
      <c r="B269" t="s">
        <v>671</v>
      </c>
      <c r="C269" t="s">
        <v>150</v>
      </c>
      <c r="D269" t="s">
        <v>151</v>
      </c>
      <c r="E269" t="s">
        <v>85</v>
      </c>
      <c r="F269" t="s">
        <v>61</v>
      </c>
      <c r="G269" s="1">
        <v>45316</v>
      </c>
      <c r="H269" s="2">
        <v>810</v>
      </c>
      <c r="I269" t="str">
        <f>IF(Sheet1[[#This Row],[Purchase Amount]]&gt;0,"Placed","Not Placed")</f>
        <v>Placed</v>
      </c>
      <c r="J269" t="s">
        <v>685</v>
      </c>
      <c r="K269" t="s">
        <v>709</v>
      </c>
      <c r="L269" t="str">
        <f>"Q"&amp;ROUNDUP(MONTH(Sheet1[[#This Row],[Date]])/3,0)&amp;"-"&amp;YEAR(Sheet1[[#This Row],[Date]])</f>
        <v>Q1-2024</v>
      </c>
      <c r="M269" s="6">
        <f>Sheet1[[#This Row],[Purchase Amount]]*0.115</f>
        <v>93.15</v>
      </c>
      <c r="N269" s="12" t="s">
        <v>754</v>
      </c>
    </row>
    <row r="270" spans="1:14" x14ac:dyDescent="0.3">
      <c r="A270" t="s">
        <v>438</v>
      </c>
      <c r="B270" t="s">
        <v>684</v>
      </c>
      <c r="C270" t="s">
        <v>186</v>
      </c>
      <c r="D270" t="s">
        <v>9</v>
      </c>
      <c r="E270" t="s">
        <v>344</v>
      </c>
      <c r="F270" t="s">
        <v>25</v>
      </c>
      <c r="G270" s="1">
        <v>45316</v>
      </c>
      <c r="H270" s="2">
        <v>690</v>
      </c>
      <c r="I270" t="str">
        <f>IF(Sheet1[[#This Row],[Purchase Amount]]&gt;0,"Placed","Not Placed")</f>
        <v>Placed</v>
      </c>
      <c r="J270" t="s">
        <v>685</v>
      </c>
      <c r="K270" t="s">
        <v>709</v>
      </c>
      <c r="L270" t="str">
        <f>"Q"&amp;ROUNDUP(MONTH(Sheet1[[#This Row],[Date]])/3,0)&amp;"-"&amp;YEAR(Sheet1[[#This Row],[Date]])</f>
        <v>Q1-2024</v>
      </c>
      <c r="M270" s="6">
        <f>Sheet1[[#This Row],[Purchase Amount]]*0.115</f>
        <v>79.350000000000009</v>
      </c>
      <c r="N270" s="12" t="s">
        <v>754</v>
      </c>
    </row>
    <row r="271" spans="1:14" x14ac:dyDescent="0.3">
      <c r="A271" t="s">
        <v>439</v>
      </c>
      <c r="B271" t="s">
        <v>628</v>
      </c>
      <c r="C271" t="s">
        <v>18</v>
      </c>
      <c r="D271" t="s">
        <v>19</v>
      </c>
      <c r="E271" t="s">
        <v>51</v>
      </c>
      <c r="F271" t="s">
        <v>11</v>
      </c>
      <c r="G271" s="1">
        <v>45316</v>
      </c>
      <c r="H271" s="2">
        <v>300</v>
      </c>
      <c r="I271" t="str">
        <f>IF(Sheet1[[#This Row],[Purchase Amount]]&gt;0,"Placed","Not Placed")</f>
        <v>Placed</v>
      </c>
      <c r="J271" t="s">
        <v>685</v>
      </c>
      <c r="K271" t="s">
        <v>709</v>
      </c>
      <c r="L271" t="str">
        <f>"Q"&amp;ROUNDUP(MONTH(Sheet1[[#This Row],[Date]])/3,0)&amp;"-"&amp;YEAR(Sheet1[[#This Row],[Date]])</f>
        <v>Q1-2024</v>
      </c>
      <c r="M271" s="6">
        <f>Sheet1[[#This Row],[Purchase Amount]]*0.115</f>
        <v>34.5</v>
      </c>
      <c r="N271" s="12" t="s">
        <v>754</v>
      </c>
    </row>
    <row r="272" spans="1:14" x14ac:dyDescent="0.3">
      <c r="A272" t="s">
        <v>440</v>
      </c>
      <c r="B272" t="s">
        <v>660</v>
      </c>
      <c r="C272" t="s">
        <v>117</v>
      </c>
      <c r="D272" t="s">
        <v>64</v>
      </c>
      <c r="E272" t="s">
        <v>152</v>
      </c>
      <c r="F272" t="s">
        <v>11</v>
      </c>
      <c r="G272" s="1">
        <v>45316</v>
      </c>
      <c r="H272" s="2">
        <v>825</v>
      </c>
      <c r="I272" t="str">
        <f>IF(Sheet1[[#This Row],[Purchase Amount]]&gt;0,"Placed","Not Placed")</f>
        <v>Placed</v>
      </c>
      <c r="J272" t="s">
        <v>685</v>
      </c>
      <c r="K272" t="s">
        <v>709</v>
      </c>
      <c r="L272" t="str">
        <f>"Q"&amp;ROUNDUP(MONTH(Sheet1[[#This Row],[Date]])/3,0)&amp;"-"&amp;YEAR(Sheet1[[#This Row],[Date]])</f>
        <v>Q1-2024</v>
      </c>
      <c r="M272" s="6">
        <f>Sheet1[[#This Row],[Purchase Amount]]*0.115</f>
        <v>94.875</v>
      </c>
      <c r="N272" s="12" t="s">
        <v>754</v>
      </c>
    </row>
    <row r="273" spans="1:14" x14ac:dyDescent="0.3">
      <c r="A273" t="s">
        <v>441</v>
      </c>
      <c r="B273" t="s">
        <v>717</v>
      </c>
      <c r="C273" t="s">
        <v>442</v>
      </c>
      <c r="D273" t="s">
        <v>23</v>
      </c>
      <c r="E273" t="s">
        <v>98</v>
      </c>
      <c r="F273" t="s">
        <v>11</v>
      </c>
      <c r="G273" s="1">
        <v>45316</v>
      </c>
      <c r="H273" s="2">
        <v>460</v>
      </c>
      <c r="I273" t="str">
        <f>IF(Sheet1[[#This Row],[Purchase Amount]]&gt;0,"Placed","Not Placed")</f>
        <v>Placed</v>
      </c>
      <c r="J273" t="s">
        <v>685</v>
      </c>
      <c r="K273" t="s">
        <v>709</v>
      </c>
      <c r="L273" t="str">
        <f>"Q"&amp;ROUNDUP(MONTH(Sheet1[[#This Row],[Date]])/3,0)&amp;"-"&amp;YEAR(Sheet1[[#This Row],[Date]])</f>
        <v>Q1-2024</v>
      </c>
      <c r="M273" s="6">
        <f>Sheet1[[#This Row],[Purchase Amount]]*0.115</f>
        <v>52.900000000000006</v>
      </c>
      <c r="N273" s="12" t="s">
        <v>754</v>
      </c>
    </row>
    <row r="274" spans="1:14" x14ac:dyDescent="0.3">
      <c r="A274" t="s">
        <v>443</v>
      </c>
      <c r="B274" t="s">
        <v>631</v>
      </c>
      <c r="C274" t="s">
        <v>27</v>
      </c>
      <c r="D274" t="s">
        <v>23</v>
      </c>
      <c r="E274" t="s">
        <v>10</v>
      </c>
      <c r="F274" t="s">
        <v>25</v>
      </c>
      <c r="G274" s="1">
        <v>45317</v>
      </c>
      <c r="I274" t="str">
        <f>IF(Sheet1[[#This Row],[Purchase Amount]]&gt;0,"Placed","Not Placed")</f>
        <v>Not Placed</v>
      </c>
      <c r="J274" t="s">
        <v>625</v>
      </c>
      <c r="K274" t="s">
        <v>709</v>
      </c>
      <c r="L274" t="str">
        <f>"Q"&amp;ROUNDUP(MONTH(Sheet1[[#This Row],[Date]])/3,0)&amp;"-"&amp;YEAR(Sheet1[[#This Row],[Date]])</f>
        <v>Q1-2024</v>
      </c>
      <c r="M274" s="6">
        <f>Sheet1[[#This Row],[Purchase Amount]]*0.115</f>
        <v>0</v>
      </c>
      <c r="N274" s="12" t="s">
        <v>754</v>
      </c>
    </row>
    <row r="275" spans="1:14" x14ac:dyDescent="0.3">
      <c r="A275" t="s">
        <v>444</v>
      </c>
      <c r="B275" t="s">
        <v>675</v>
      </c>
      <c r="C275" t="s">
        <v>163</v>
      </c>
      <c r="D275" t="s">
        <v>34</v>
      </c>
      <c r="E275" t="s">
        <v>115</v>
      </c>
      <c r="F275" t="s">
        <v>11</v>
      </c>
      <c r="G275" s="1">
        <v>45317</v>
      </c>
      <c r="I275" t="str">
        <f>IF(Sheet1[[#This Row],[Purchase Amount]]&gt;0,"Placed","Not Placed")</f>
        <v>Not Placed</v>
      </c>
      <c r="J275" t="s">
        <v>625</v>
      </c>
      <c r="K275" t="s">
        <v>709</v>
      </c>
      <c r="L275" t="str">
        <f>"Q"&amp;ROUNDUP(MONTH(Sheet1[[#This Row],[Date]])/3,0)&amp;"-"&amp;YEAR(Sheet1[[#This Row],[Date]])</f>
        <v>Q1-2024</v>
      </c>
      <c r="M275" s="6">
        <f>Sheet1[[#This Row],[Purchase Amount]]*0.115</f>
        <v>0</v>
      </c>
      <c r="N275" s="12" t="s">
        <v>754</v>
      </c>
    </row>
    <row r="276" spans="1:14" x14ac:dyDescent="0.3">
      <c r="A276" t="s">
        <v>445</v>
      </c>
      <c r="B276" t="s">
        <v>702</v>
      </c>
      <c r="C276" t="s">
        <v>277</v>
      </c>
      <c r="D276" t="s">
        <v>9</v>
      </c>
      <c r="E276" t="s">
        <v>65</v>
      </c>
      <c r="F276" t="s">
        <v>25</v>
      </c>
      <c r="G276" s="1">
        <v>45317</v>
      </c>
      <c r="H276" s="2">
        <v>210</v>
      </c>
      <c r="I276" t="str">
        <f>IF(Sheet1[[#This Row],[Purchase Amount]]&gt;0,"Placed","Not Placed")</f>
        <v>Placed</v>
      </c>
      <c r="J276" t="s">
        <v>625</v>
      </c>
      <c r="K276" t="s">
        <v>709</v>
      </c>
      <c r="L276" t="str">
        <f>"Q"&amp;ROUNDUP(MONTH(Sheet1[[#This Row],[Date]])/3,0)&amp;"-"&amp;YEAR(Sheet1[[#This Row],[Date]])</f>
        <v>Q1-2024</v>
      </c>
      <c r="M276" s="6">
        <f>Sheet1[[#This Row],[Purchase Amount]]*0.115</f>
        <v>24.150000000000002</v>
      </c>
      <c r="N276" s="12" t="s">
        <v>754</v>
      </c>
    </row>
    <row r="277" spans="1:14" x14ac:dyDescent="0.3">
      <c r="A277" t="s">
        <v>446</v>
      </c>
      <c r="B277" t="s">
        <v>662</v>
      </c>
      <c r="C277" t="s">
        <v>123</v>
      </c>
      <c r="D277" t="s">
        <v>34</v>
      </c>
      <c r="E277" t="s">
        <v>182</v>
      </c>
      <c r="F277" t="s">
        <v>16</v>
      </c>
      <c r="G277" s="1">
        <v>45317</v>
      </c>
      <c r="H277" s="2">
        <v>1170</v>
      </c>
      <c r="I277" t="str">
        <f>IF(Sheet1[[#This Row],[Purchase Amount]]&gt;0,"Placed","Not Placed")</f>
        <v>Placed</v>
      </c>
      <c r="J277" t="s">
        <v>625</v>
      </c>
      <c r="K277" t="s">
        <v>709</v>
      </c>
      <c r="L277" t="str">
        <f>"Q"&amp;ROUNDUP(MONTH(Sheet1[[#This Row],[Date]])/3,0)&amp;"-"&amp;YEAR(Sheet1[[#This Row],[Date]])</f>
        <v>Q1-2024</v>
      </c>
      <c r="M277" s="6">
        <f>Sheet1[[#This Row],[Purchase Amount]]*0.115</f>
        <v>134.55000000000001</v>
      </c>
      <c r="N277" s="12" t="s">
        <v>754</v>
      </c>
    </row>
    <row r="278" spans="1:14" x14ac:dyDescent="0.3">
      <c r="A278" t="s">
        <v>447</v>
      </c>
      <c r="B278" t="s">
        <v>716</v>
      </c>
      <c r="C278" t="s">
        <v>428</v>
      </c>
      <c r="D278" t="s">
        <v>47</v>
      </c>
      <c r="E278" t="s">
        <v>155</v>
      </c>
      <c r="F278" t="s">
        <v>16</v>
      </c>
      <c r="G278" s="1">
        <v>45317</v>
      </c>
      <c r="H278" s="2">
        <v>645</v>
      </c>
      <c r="I278" t="str">
        <f>IF(Sheet1[[#This Row],[Purchase Amount]]&gt;0,"Placed","Not Placed")</f>
        <v>Placed</v>
      </c>
      <c r="J278" t="s">
        <v>625</v>
      </c>
      <c r="K278" t="s">
        <v>709</v>
      </c>
      <c r="L278" t="str">
        <f>"Q"&amp;ROUNDUP(MONTH(Sheet1[[#This Row],[Date]])/3,0)&amp;"-"&amp;YEAR(Sheet1[[#This Row],[Date]])</f>
        <v>Q1-2024</v>
      </c>
      <c r="M278" s="6">
        <f>Sheet1[[#This Row],[Purchase Amount]]*0.115</f>
        <v>74.174999999999997</v>
      </c>
      <c r="N278" s="12" t="s">
        <v>754</v>
      </c>
    </row>
    <row r="279" spans="1:14" x14ac:dyDescent="0.3">
      <c r="A279" t="s">
        <v>448</v>
      </c>
      <c r="B279" t="s">
        <v>649</v>
      </c>
      <c r="C279" t="s">
        <v>80</v>
      </c>
      <c r="D279" t="s">
        <v>47</v>
      </c>
      <c r="E279" t="s">
        <v>28</v>
      </c>
      <c r="F279" t="s">
        <v>25</v>
      </c>
      <c r="G279" s="1">
        <v>45317</v>
      </c>
      <c r="H279" s="2">
        <v>785</v>
      </c>
      <c r="I279" t="str">
        <f>IF(Sheet1[[#This Row],[Purchase Amount]]&gt;0,"Placed","Not Placed")</f>
        <v>Placed</v>
      </c>
      <c r="J279" t="s">
        <v>625</v>
      </c>
      <c r="K279" t="s">
        <v>709</v>
      </c>
      <c r="L279" t="str">
        <f>"Q"&amp;ROUNDUP(MONTH(Sheet1[[#This Row],[Date]])/3,0)&amp;"-"&amp;YEAR(Sheet1[[#This Row],[Date]])</f>
        <v>Q1-2024</v>
      </c>
      <c r="M279" s="6">
        <f>Sheet1[[#This Row],[Purchase Amount]]*0.115</f>
        <v>90.275000000000006</v>
      </c>
      <c r="N279" s="12" t="s">
        <v>754</v>
      </c>
    </row>
    <row r="280" spans="1:14" x14ac:dyDescent="0.3">
      <c r="A280" t="s">
        <v>449</v>
      </c>
      <c r="B280" t="s">
        <v>636</v>
      </c>
      <c r="C280" t="s">
        <v>43</v>
      </c>
      <c r="D280" t="s">
        <v>19</v>
      </c>
      <c r="E280" t="s">
        <v>142</v>
      </c>
      <c r="F280" t="s">
        <v>11</v>
      </c>
      <c r="G280" s="1">
        <v>45318</v>
      </c>
      <c r="I280" t="str">
        <f>IF(Sheet1[[#This Row],[Purchase Amount]]&gt;0,"Placed","Not Placed")</f>
        <v>Not Placed</v>
      </c>
      <c r="J280" t="s">
        <v>630</v>
      </c>
      <c r="K280" t="s">
        <v>709</v>
      </c>
      <c r="L280" t="str">
        <f>"Q"&amp;ROUNDUP(MONTH(Sheet1[[#This Row],[Date]])/3,0)&amp;"-"&amp;YEAR(Sheet1[[#This Row],[Date]])</f>
        <v>Q1-2024</v>
      </c>
      <c r="M280" s="6">
        <f>Sheet1[[#This Row],[Purchase Amount]]*0.115</f>
        <v>0</v>
      </c>
      <c r="N280" s="12" t="s">
        <v>754</v>
      </c>
    </row>
    <row r="281" spans="1:14" x14ac:dyDescent="0.3">
      <c r="A281" t="s">
        <v>450</v>
      </c>
      <c r="B281" t="s">
        <v>629</v>
      </c>
      <c r="C281" t="s">
        <v>22</v>
      </c>
      <c r="D281" t="s">
        <v>23</v>
      </c>
      <c r="E281" t="s">
        <v>54</v>
      </c>
      <c r="F281" t="s">
        <v>16</v>
      </c>
      <c r="G281" s="1">
        <v>45318</v>
      </c>
      <c r="I281" t="str">
        <f>IF(Sheet1[[#This Row],[Purchase Amount]]&gt;0,"Placed","Not Placed")</f>
        <v>Not Placed</v>
      </c>
      <c r="J281" t="s">
        <v>630</v>
      </c>
      <c r="K281" t="s">
        <v>709</v>
      </c>
      <c r="L281" t="str">
        <f>"Q"&amp;ROUNDUP(MONTH(Sheet1[[#This Row],[Date]])/3,0)&amp;"-"&amp;YEAR(Sheet1[[#This Row],[Date]])</f>
        <v>Q1-2024</v>
      </c>
      <c r="M281" s="6">
        <f>Sheet1[[#This Row],[Purchase Amount]]*0.115</f>
        <v>0</v>
      </c>
      <c r="N281" s="12" t="s">
        <v>754</v>
      </c>
    </row>
    <row r="282" spans="1:14" x14ac:dyDescent="0.3">
      <c r="A282" t="s">
        <v>451</v>
      </c>
      <c r="B282" t="s">
        <v>681</v>
      </c>
      <c r="C282" t="s">
        <v>179</v>
      </c>
      <c r="D282" t="s">
        <v>34</v>
      </c>
      <c r="E282" t="s">
        <v>194</v>
      </c>
      <c r="F282" t="s">
        <v>11</v>
      </c>
      <c r="G282" s="1">
        <v>45318</v>
      </c>
      <c r="I282" t="str">
        <f>IF(Sheet1[[#This Row],[Purchase Amount]]&gt;0,"Placed","Not Placed")</f>
        <v>Not Placed</v>
      </c>
      <c r="J282" t="s">
        <v>630</v>
      </c>
      <c r="K282" t="s">
        <v>709</v>
      </c>
      <c r="L282" t="str">
        <f>"Q"&amp;ROUNDUP(MONTH(Sheet1[[#This Row],[Date]])/3,0)&amp;"-"&amp;YEAR(Sheet1[[#This Row],[Date]])</f>
        <v>Q1-2024</v>
      </c>
      <c r="M282" s="6">
        <f>Sheet1[[#This Row],[Purchase Amount]]*0.115</f>
        <v>0</v>
      </c>
      <c r="N282" s="12" t="s">
        <v>754</v>
      </c>
    </row>
    <row r="283" spans="1:14" x14ac:dyDescent="0.3">
      <c r="A283" t="s">
        <v>452</v>
      </c>
      <c r="B283" t="s">
        <v>684</v>
      </c>
      <c r="C283" t="s">
        <v>186</v>
      </c>
      <c r="D283" t="s">
        <v>9</v>
      </c>
      <c r="E283" t="s">
        <v>152</v>
      </c>
      <c r="F283" t="s">
        <v>16</v>
      </c>
      <c r="G283" s="1">
        <v>45318</v>
      </c>
      <c r="I283" t="str">
        <f>IF(Sheet1[[#This Row],[Purchase Amount]]&gt;0,"Placed","Not Placed")</f>
        <v>Not Placed</v>
      </c>
      <c r="J283" t="s">
        <v>630</v>
      </c>
      <c r="K283" t="s">
        <v>709</v>
      </c>
      <c r="L283" t="str">
        <f>"Q"&amp;ROUNDUP(MONTH(Sheet1[[#This Row],[Date]])/3,0)&amp;"-"&amp;YEAR(Sheet1[[#This Row],[Date]])</f>
        <v>Q1-2024</v>
      </c>
      <c r="M283" s="6">
        <f>Sheet1[[#This Row],[Purchase Amount]]*0.115</f>
        <v>0</v>
      </c>
      <c r="N283" s="12" t="s">
        <v>754</v>
      </c>
    </row>
    <row r="284" spans="1:14" x14ac:dyDescent="0.3">
      <c r="A284" t="s">
        <v>453</v>
      </c>
      <c r="B284" t="s">
        <v>707</v>
      </c>
      <c r="C284" t="s">
        <v>303</v>
      </c>
      <c r="D284" t="s">
        <v>47</v>
      </c>
      <c r="E284" t="s">
        <v>131</v>
      </c>
      <c r="F284" t="s">
        <v>11</v>
      </c>
      <c r="G284" s="1">
        <v>45318</v>
      </c>
      <c r="I284" t="str">
        <f>IF(Sheet1[[#This Row],[Purchase Amount]]&gt;0,"Placed","Not Placed")</f>
        <v>Not Placed</v>
      </c>
      <c r="J284" t="s">
        <v>630</v>
      </c>
      <c r="K284" t="s">
        <v>709</v>
      </c>
      <c r="L284" t="str">
        <f>"Q"&amp;ROUNDUP(MONTH(Sheet1[[#This Row],[Date]])/3,0)&amp;"-"&amp;YEAR(Sheet1[[#This Row],[Date]])</f>
        <v>Q1-2024</v>
      </c>
      <c r="M284" s="6">
        <f>Sheet1[[#This Row],[Purchase Amount]]*0.115</f>
        <v>0</v>
      </c>
      <c r="N284" s="12" t="s">
        <v>754</v>
      </c>
    </row>
    <row r="285" spans="1:14" x14ac:dyDescent="0.3">
      <c r="A285" t="s">
        <v>454</v>
      </c>
      <c r="B285" t="s">
        <v>683</v>
      </c>
      <c r="C285" t="s">
        <v>184</v>
      </c>
      <c r="D285" t="s">
        <v>9</v>
      </c>
      <c r="E285" t="s">
        <v>51</v>
      </c>
      <c r="F285" t="s">
        <v>16</v>
      </c>
      <c r="G285" s="1">
        <v>45318</v>
      </c>
      <c r="H285" s="2">
        <v>785</v>
      </c>
      <c r="I285" t="str">
        <f>IF(Sheet1[[#This Row],[Purchase Amount]]&gt;0,"Placed","Not Placed")</f>
        <v>Placed</v>
      </c>
      <c r="J285" t="s">
        <v>630</v>
      </c>
      <c r="K285" t="s">
        <v>709</v>
      </c>
      <c r="L285" t="str">
        <f>"Q"&amp;ROUNDUP(MONTH(Sheet1[[#This Row],[Date]])/3,0)&amp;"-"&amp;YEAR(Sheet1[[#This Row],[Date]])</f>
        <v>Q1-2024</v>
      </c>
      <c r="M285" s="6">
        <f>Sheet1[[#This Row],[Purchase Amount]]*0.115</f>
        <v>90.275000000000006</v>
      </c>
      <c r="N285" s="12" t="s">
        <v>754</v>
      </c>
    </row>
    <row r="286" spans="1:14" x14ac:dyDescent="0.3">
      <c r="A286" t="s">
        <v>455</v>
      </c>
      <c r="B286" t="s">
        <v>637</v>
      </c>
      <c r="C286" t="s">
        <v>46</v>
      </c>
      <c r="D286" t="s">
        <v>47</v>
      </c>
      <c r="E286" t="s">
        <v>142</v>
      </c>
      <c r="F286" t="s">
        <v>16</v>
      </c>
      <c r="G286" s="1">
        <v>45318</v>
      </c>
      <c r="H286" s="2">
        <v>690</v>
      </c>
      <c r="I286" t="str">
        <f>IF(Sheet1[[#This Row],[Purchase Amount]]&gt;0,"Placed","Not Placed")</f>
        <v>Placed</v>
      </c>
      <c r="J286" t="s">
        <v>630</v>
      </c>
      <c r="K286" t="s">
        <v>709</v>
      </c>
      <c r="L286" t="str">
        <f>"Q"&amp;ROUNDUP(MONTH(Sheet1[[#This Row],[Date]])/3,0)&amp;"-"&amp;YEAR(Sheet1[[#This Row],[Date]])</f>
        <v>Q1-2024</v>
      </c>
      <c r="M286" s="6">
        <f>Sheet1[[#This Row],[Purchase Amount]]*0.115</f>
        <v>79.350000000000009</v>
      </c>
      <c r="N286" s="12" t="s">
        <v>754</v>
      </c>
    </row>
    <row r="287" spans="1:14" x14ac:dyDescent="0.3">
      <c r="A287" t="s">
        <v>456</v>
      </c>
      <c r="B287" t="s">
        <v>692</v>
      </c>
      <c r="C287" t="s">
        <v>220</v>
      </c>
      <c r="D287" t="s">
        <v>72</v>
      </c>
      <c r="E287" t="s">
        <v>91</v>
      </c>
      <c r="F287" t="s">
        <v>16</v>
      </c>
      <c r="G287" s="1">
        <v>45318</v>
      </c>
      <c r="H287" s="2">
        <v>585</v>
      </c>
      <c r="I287" t="str">
        <f>IF(Sheet1[[#This Row],[Purchase Amount]]&gt;0,"Placed","Not Placed")</f>
        <v>Placed</v>
      </c>
      <c r="J287" t="s">
        <v>630</v>
      </c>
      <c r="K287" t="s">
        <v>709</v>
      </c>
      <c r="L287" t="str">
        <f>"Q"&amp;ROUNDUP(MONTH(Sheet1[[#This Row],[Date]])/3,0)&amp;"-"&amp;YEAR(Sheet1[[#This Row],[Date]])</f>
        <v>Q1-2024</v>
      </c>
      <c r="M287" s="6">
        <f>Sheet1[[#This Row],[Purchase Amount]]*0.115</f>
        <v>67.275000000000006</v>
      </c>
      <c r="N287" s="12" t="s">
        <v>754</v>
      </c>
    </row>
    <row r="288" spans="1:14" x14ac:dyDescent="0.3">
      <c r="A288" t="s">
        <v>457</v>
      </c>
      <c r="B288" t="s">
        <v>713</v>
      </c>
      <c r="C288" t="s">
        <v>405</v>
      </c>
      <c r="D288" t="s">
        <v>34</v>
      </c>
      <c r="E288" t="s">
        <v>31</v>
      </c>
      <c r="F288" t="s">
        <v>61</v>
      </c>
      <c r="G288" s="1">
        <v>45318</v>
      </c>
      <c r="H288" s="2">
        <v>375</v>
      </c>
      <c r="I288" t="str">
        <f>IF(Sheet1[[#This Row],[Purchase Amount]]&gt;0,"Placed","Not Placed")</f>
        <v>Placed</v>
      </c>
      <c r="J288" t="s">
        <v>630</v>
      </c>
      <c r="K288" t="s">
        <v>709</v>
      </c>
      <c r="L288" t="str">
        <f>"Q"&amp;ROUNDUP(MONTH(Sheet1[[#This Row],[Date]])/3,0)&amp;"-"&amp;YEAR(Sheet1[[#This Row],[Date]])</f>
        <v>Q1-2024</v>
      </c>
      <c r="M288" s="6">
        <f>Sheet1[[#This Row],[Purchase Amount]]*0.115</f>
        <v>43.125</v>
      </c>
      <c r="N288" s="12" t="s">
        <v>754</v>
      </c>
    </row>
    <row r="289" spans="1:14" x14ac:dyDescent="0.3">
      <c r="A289" t="s">
        <v>458</v>
      </c>
      <c r="B289" t="s">
        <v>680</v>
      </c>
      <c r="C289" t="s">
        <v>177</v>
      </c>
      <c r="D289" t="s">
        <v>34</v>
      </c>
      <c r="E289" t="s">
        <v>60</v>
      </c>
      <c r="F289" t="s">
        <v>25</v>
      </c>
      <c r="G289" s="1">
        <v>45318</v>
      </c>
      <c r="H289" s="2">
        <v>730</v>
      </c>
      <c r="I289" t="str">
        <f>IF(Sheet1[[#This Row],[Purchase Amount]]&gt;0,"Placed","Not Placed")</f>
        <v>Placed</v>
      </c>
      <c r="J289" t="s">
        <v>630</v>
      </c>
      <c r="K289" t="s">
        <v>709</v>
      </c>
      <c r="L289" t="str">
        <f>"Q"&amp;ROUNDUP(MONTH(Sheet1[[#This Row],[Date]])/3,0)&amp;"-"&amp;YEAR(Sheet1[[#This Row],[Date]])</f>
        <v>Q1-2024</v>
      </c>
      <c r="M289" s="6">
        <f>Sheet1[[#This Row],[Purchase Amount]]*0.115</f>
        <v>83.95</v>
      </c>
      <c r="N289" s="12" t="s">
        <v>754</v>
      </c>
    </row>
    <row r="290" spans="1:14" x14ac:dyDescent="0.3">
      <c r="A290" t="s">
        <v>459</v>
      </c>
      <c r="B290" t="s">
        <v>686</v>
      </c>
      <c r="C290" t="s">
        <v>192</v>
      </c>
      <c r="D290" t="s">
        <v>34</v>
      </c>
      <c r="E290" t="s">
        <v>325</v>
      </c>
      <c r="F290" t="s">
        <v>16</v>
      </c>
      <c r="G290" s="1">
        <v>45318</v>
      </c>
      <c r="H290" s="2">
        <v>690</v>
      </c>
      <c r="I290" t="str">
        <f>IF(Sheet1[[#This Row],[Purchase Amount]]&gt;0,"Placed","Not Placed")</f>
        <v>Placed</v>
      </c>
      <c r="J290" t="s">
        <v>630</v>
      </c>
      <c r="K290" t="s">
        <v>709</v>
      </c>
      <c r="L290" t="str">
        <f>"Q"&amp;ROUNDUP(MONTH(Sheet1[[#This Row],[Date]])/3,0)&amp;"-"&amp;YEAR(Sheet1[[#This Row],[Date]])</f>
        <v>Q1-2024</v>
      </c>
      <c r="M290" s="6">
        <f>Sheet1[[#This Row],[Purchase Amount]]*0.115</f>
        <v>79.350000000000009</v>
      </c>
      <c r="N290" s="12" t="s">
        <v>754</v>
      </c>
    </row>
    <row r="291" spans="1:14" x14ac:dyDescent="0.3">
      <c r="A291" t="s">
        <v>460</v>
      </c>
      <c r="B291" t="s">
        <v>701</v>
      </c>
      <c r="C291" t="s">
        <v>259</v>
      </c>
      <c r="D291" t="s">
        <v>47</v>
      </c>
      <c r="E291" t="s">
        <v>145</v>
      </c>
      <c r="F291" t="s">
        <v>11</v>
      </c>
      <c r="G291" s="1">
        <v>45318</v>
      </c>
      <c r="H291" s="2">
        <v>420</v>
      </c>
      <c r="I291" t="str">
        <f>IF(Sheet1[[#This Row],[Purchase Amount]]&gt;0,"Placed","Not Placed")</f>
        <v>Placed</v>
      </c>
      <c r="J291" t="s">
        <v>630</v>
      </c>
      <c r="K291" t="s">
        <v>709</v>
      </c>
      <c r="L291" t="str">
        <f>"Q"&amp;ROUNDUP(MONTH(Sheet1[[#This Row],[Date]])/3,0)&amp;"-"&amp;YEAR(Sheet1[[#This Row],[Date]])</f>
        <v>Q1-2024</v>
      </c>
      <c r="M291" s="6">
        <f>Sheet1[[#This Row],[Purchase Amount]]*0.115</f>
        <v>48.300000000000004</v>
      </c>
      <c r="N291" s="12" t="s">
        <v>754</v>
      </c>
    </row>
    <row r="292" spans="1:14" x14ac:dyDescent="0.3">
      <c r="A292" t="s">
        <v>461</v>
      </c>
      <c r="B292" t="s">
        <v>667</v>
      </c>
      <c r="C292" t="s">
        <v>138</v>
      </c>
      <c r="D292" t="s">
        <v>23</v>
      </c>
      <c r="E292" t="s">
        <v>69</v>
      </c>
      <c r="F292" t="s">
        <v>25</v>
      </c>
      <c r="G292" s="1">
        <v>45319</v>
      </c>
      <c r="I292" t="str">
        <f>IF(Sheet1[[#This Row],[Purchase Amount]]&gt;0,"Placed","Not Placed")</f>
        <v>Not Placed</v>
      </c>
      <c r="J292" t="s">
        <v>640</v>
      </c>
      <c r="K292" t="s">
        <v>709</v>
      </c>
      <c r="L292" t="str">
        <f>"Q"&amp;ROUNDUP(MONTH(Sheet1[[#This Row],[Date]])/3,0)&amp;"-"&amp;YEAR(Sheet1[[#This Row],[Date]])</f>
        <v>Q1-2024</v>
      </c>
      <c r="M292" s="6">
        <f>Sheet1[[#This Row],[Purchase Amount]]*0.115</f>
        <v>0</v>
      </c>
      <c r="N292" s="12" t="s">
        <v>754</v>
      </c>
    </row>
    <row r="293" spans="1:14" x14ac:dyDescent="0.3">
      <c r="A293" t="s">
        <v>462</v>
      </c>
      <c r="B293" t="s">
        <v>718</v>
      </c>
      <c r="C293" t="s">
        <v>463</v>
      </c>
      <c r="D293" t="s">
        <v>174</v>
      </c>
      <c r="E293" t="s">
        <v>31</v>
      </c>
      <c r="F293" t="s">
        <v>16</v>
      </c>
      <c r="G293" s="1">
        <v>45319</v>
      </c>
      <c r="I293" t="str">
        <f>IF(Sheet1[[#This Row],[Purchase Amount]]&gt;0,"Placed","Not Placed")</f>
        <v>Not Placed</v>
      </c>
      <c r="J293" t="s">
        <v>640</v>
      </c>
      <c r="K293" t="s">
        <v>709</v>
      </c>
      <c r="L293" t="str">
        <f>"Q"&amp;ROUNDUP(MONTH(Sheet1[[#This Row],[Date]])/3,0)&amp;"-"&amp;YEAR(Sheet1[[#This Row],[Date]])</f>
        <v>Q1-2024</v>
      </c>
      <c r="M293" s="6">
        <f>Sheet1[[#This Row],[Purchase Amount]]*0.115</f>
        <v>0</v>
      </c>
      <c r="N293" s="12" t="s">
        <v>754</v>
      </c>
    </row>
    <row r="294" spans="1:14" x14ac:dyDescent="0.3">
      <c r="A294" t="s">
        <v>464</v>
      </c>
      <c r="B294" t="s">
        <v>690</v>
      </c>
      <c r="C294" t="s">
        <v>209</v>
      </c>
      <c r="D294" t="s">
        <v>23</v>
      </c>
      <c r="E294" t="s">
        <v>31</v>
      </c>
      <c r="F294" t="s">
        <v>11</v>
      </c>
      <c r="G294" s="1">
        <v>45319</v>
      </c>
      <c r="H294" s="2">
        <v>370</v>
      </c>
      <c r="I294" t="str">
        <f>IF(Sheet1[[#This Row],[Purchase Amount]]&gt;0,"Placed","Not Placed")</f>
        <v>Placed</v>
      </c>
      <c r="J294" t="s">
        <v>640</v>
      </c>
      <c r="K294" t="s">
        <v>709</v>
      </c>
      <c r="L294" t="str">
        <f>"Q"&amp;ROUNDUP(MONTH(Sheet1[[#This Row],[Date]])/3,0)&amp;"-"&amp;YEAR(Sheet1[[#This Row],[Date]])</f>
        <v>Q1-2024</v>
      </c>
      <c r="M294" s="6">
        <f>Sheet1[[#This Row],[Purchase Amount]]*0.115</f>
        <v>42.550000000000004</v>
      </c>
      <c r="N294" s="12" t="s">
        <v>754</v>
      </c>
    </row>
    <row r="295" spans="1:14" x14ac:dyDescent="0.3">
      <c r="A295" t="s">
        <v>465</v>
      </c>
      <c r="B295" t="s">
        <v>708</v>
      </c>
      <c r="C295" t="s">
        <v>307</v>
      </c>
      <c r="D295" t="s">
        <v>9</v>
      </c>
      <c r="E295" t="s">
        <v>227</v>
      </c>
      <c r="F295" t="s">
        <v>11</v>
      </c>
      <c r="G295" s="1">
        <v>45319</v>
      </c>
      <c r="H295" s="2">
        <v>565</v>
      </c>
      <c r="I295" t="str">
        <f>IF(Sheet1[[#This Row],[Purchase Amount]]&gt;0,"Placed","Not Placed")</f>
        <v>Placed</v>
      </c>
      <c r="J295" t="s">
        <v>640</v>
      </c>
      <c r="K295" t="s">
        <v>709</v>
      </c>
      <c r="L295" t="str">
        <f>"Q"&amp;ROUNDUP(MONTH(Sheet1[[#This Row],[Date]])/3,0)&amp;"-"&amp;YEAR(Sheet1[[#This Row],[Date]])</f>
        <v>Q1-2024</v>
      </c>
      <c r="M295" s="6">
        <f>Sheet1[[#This Row],[Purchase Amount]]*0.115</f>
        <v>64.975000000000009</v>
      </c>
      <c r="N295" s="12" t="s">
        <v>754</v>
      </c>
    </row>
    <row r="296" spans="1:14" x14ac:dyDescent="0.3">
      <c r="A296" t="s">
        <v>466</v>
      </c>
      <c r="B296" t="s">
        <v>695</v>
      </c>
      <c r="C296" t="s">
        <v>239</v>
      </c>
      <c r="D296" t="s">
        <v>9</v>
      </c>
      <c r="E296" t="s">
        <v>95</v>
      </c>
      <c r="F296" t="s">
        <v>16</v>
      </c>
      <c r="G296" s="1">
        <v>45319</v>
      </c>
      <c r="H296" s="2">
        <v>140</v>
      </c>
      <c r="I296" t="str">
        <f>IF(Sheet1[[#This Row],[Purchase Amount]]&gt;0,"Placed","Not Placed")</f>
        <v>Placed</v>
      </c>
      <c r="J296" t="s">
        <v>640</v>
      </c>
      <c r="K296" t="s">
        <v>709</v>
      </c>
      <c r="L296" t="str">
        <f>"Q"&amp;ROUNDUP(MONTH(Sheet1[[#This Row],[Date]])/3,0)&amp;"-"&amp;YEAR(Sheet1[[#This Row],[Date]])</f>
        <v>Q1-2024</v>
      </c>
      <c r="M296" s="6">
        <f>Sheet1[[#This Row],[Purchase Amount]]*0.115</f>
        <v>16.100000000000001</v>
      </c>
      <c r="N296" s="12" t="s">
        <v>754</v>
      </c>
    </row>
    <row r="297" spans="1:14" x14ac:dyDescent="0.3">
      <c r="A297" t="s">
        <v>467</v>
      </c>
      <c r="B297" t="s">
        <v>636</v>
      </c>
      <c r="C297" t="s">
        <v>43</v>
      </c>
      <c r="D297" t="s">
        <v>19</v>
      </c>
      <c r="E297" t="s">
        <v>73</v>
      </c>
      <c r="F297" t="s">
        <v>25</v>
      </c>
      <c r="G297" s="1">
        <v>45320</v>
      </c>
      <c r="I297" t="str">
        <f>IF(Sheet1[[#This Row],[Purchase Amount]]&gt;0,"Placed","Not Placed")</f>
        <v>Not Placed</v>
      </c>
      <c r="J297" t="s">
        <v>644</v>
      </c>
      <c r="K297" t="s">
        <v>709</v>
      </c>
      <c r="L297" t="str">
        <f>"Q"&amp;ROUNDUP(MONTH(Sheet1[[#This Row],[Date]])/3,0)&amp;"-"&amp;YEAR(Sheet1[[#This Row],[Date]])</f>
        <v>Q1-2024</v>
      </c>
      <c r="M297" s="6">
        <f>Sheet1[[#This Row],[Purchase Amount]]*0.115</f>
        <v>0</v>
      </c>
      <c r="N297" s="12" t="s">
        <v>754</v>
      </c>
    </row>
    <row r="298" spans="1:14" x14ac:dyDescent="0.3">
      <c r="A298" t="s">
        <v>468</v>
      </c>
      <c r="B298" t="s">
        <v>719</v>
      </c>
      <c r="C298" t="s">
        <v>469</v>
      </c>
      <c r="D298" t="s">
        <v>19</v>
      </c>
      <c r="E298" t="s">
        <v>402</v>
      </c>
      <c r="F298" t="s">
        <v>25</v>
      </c>
      <c r="G298" s="1">
        <v>45320</v>
      </c>
      <c r="I298" t="str">
        <f>IF(Sheet1[[#This Row],[Purchase Amount]]&gt;0,"Placed","Not Placed")</f>
        <v>Not Placed</v>
      </c>
      <c r="J298" t="s">
        <v>644</v>
      </c>
      <c r="K298" t="s">
        <v>709</v>
      </c>
      <c r="L298" t="str">
        <f>"Q"&amp;ROUNDUP(MONTH(Sheet1[[#This Row],[Date]])/3,0)&amp;"-"&amp;YEAR(Sheet1[[#This Row],[Date]])</f>
        <v>Q1-2024</v>
      </c>
      <c r="M298" s="6">
        <f>Sheet1[[#This Row],[Purchase Amount]]*0.115</f>
        <v>0</v>
      </c>
      <c r="N298" s="12" t="s">
        <v>754</v>
      </c>
    </row>
    <row r="299" spans="1:14" x14ac:dyDescent="0.3">
      <c r="A299" t="s">
        <v>470</v>
      </c>
      <c r="B299" t="s">
        <v>653</v>
      </c>
      <c r="C299" t="s">
        <v>93</v>
      </c>
      <c r="D299" t="s">
        <v>94</v>
      </c>
      <c r="E299" t="s">
        <v>98</v>
      </c>
      <c r="F299" t="s">
        <v>61</v>
      </c>
      <c r="G299" s="1">
        <v>45320</v>
      </c>
      <c r="I299" t="str">
        <f>IF(Sheet1[[#This Row],[Purchase Amount]]&gt;0,"Placed","Not Placed")</f>
        <v>Not Placed</v>
      </c>
      <c r="J299" t="s">
        <v>644</v>
      </c>
      <c r="K299" t="s">
        <v>709</v>
      </c>
      <c r="L299" t="str">
        <f>"Q"&amp;ROUNDUP(MONTH(Sheet1[[#This Row],[Date]])/3,0)&amp;"-"&amp;YEAR(Sheet1[[#This Row],[Date]])</f>
        <v>Q1-2024</v>
      </c>
      <c r="M299" s="6">
        <f>Sheet1[[#This Row],[Purchase Amount]]*0.115</f>
        <v>0</v>
      </c>
      <c r="N299" s="12" t="s">
        <v>754</v>
      </c>
    </row>
    <row r="300" spans="1:14" x14ac:dyDescent="0.3">
      <c r="A300" t="s">
        <v>471</v>
      </c>
      <c r="B300" t="s">
        <v>717</v>
      </c>
      <c r="C300" t="s">
        <v>442</v>
      </c>
      <c r="D300" t="s">
        <v>23</v>
      </c>
      <c r="E300" t="s">
        <v>472</v>
      </c>
      <c r="F300" t="s">
        <v>16</v>
      </c>
      <c r="G300" s="1">
        <v>45320</v>
      </c>
      <c r="H300" s="2">
        <v>405</v>
      </c>
      <c r="I300" t="str">
        <f>IF(Sheet1[[#This Row],[Purchase Amount]]&gt;0,"Placed","Not Placed")</f>
        <v>Placed</v>
      </c>
      <c r="J300" t="s">
        <v>644</v>
      </c>
      <c r="K300" t="s">
        <v>709</v>
      </c>
      <c r="L300" t="str">
        <f>"Q"&amp;ROUNDUP(MONTH(Sheet1[[#This Row],[Date]])/3,0)&amp;"-"&amp;YEAR(Sheet1[[#This Row],[Date]])</f>
        <v>Q1-2024</v>
      </c>
      <c r="M300" s="6">
        <f>Sheet1[[#This Row],[Purchase Amount]]*0.115</f>
        <v>46.575000000000003</v>
      </c>
      <c r="N300" s="12" t="s">
        <v>754</v>
      </c>
    </row>
    <row r="301" spans="1:14" x14ac:dyDescent="0.3">
      <c r="A301" t="s">
        <v>473</v>
      </c>
      <c r="B301" t="s">
        <v>637</v>
      </c>
      <c r="C301" t="s">
        <v>46</v>
      </c>
      <c r="D301" t="s">
        <v>47</v>
      </c>
      <c r="E301" t="s">
        <v>118</v>
      </c>
      <c r="F301" t="s">
        <v>25</v>
      </c>
      <c r="G301" s="1">
        <v>45321</v>
      </c>
      <c r="H301" s="2">
        <v>80</v>
      </c>
      <c r="I301" t="str">
        <f>IF(Sheet1[[#This Row],[Purchase Amount]]&gt;0,"Placed","Not Placed")</f>
        <v>Placed</v>
      </c>
      <c r="J301" t="s">
        <v>651</v>
      </c>
      <c r="K301" t="s">
        <v>709</v>
      </c>
      <c r="L301" t="str">
        <f>"Q"&amp;ROUNDUP(MONTH(Sheet1[[#This Row],[Date]])/3,0)&amp;"-"&amp;YEAR(Sheet1[[#This Row],[Date]])</f>
        <v>Q1-2024</v>
      </c>
      <c r="M301" s="6">
        <f>Sheet1[[#This Row],[Purchase Amount]]*0.115</f>
        <v>9.2000000000000011</v>
      </c>
      <c r="N301" s="12" t="s">
        <v>754</v>
      </c>
    </row>
    <row r="302" spans="1:14" x14ac:dyDescent="0.3">
      <c r="A302" t="s">
        <v>474</v>
      </c>
      <c r="B302" t="s">
        <v>650</v>
      </c>
      <c r="C302" t="s">
        <v>83</v>
      </c>
      <c r="D302" t="s">
        <v>34</v>
      </c>
      <c r="E302" t="s">
        <v>48</v>
      </c>
      <c r="F302" t="s">
        <v>11</v>
      </c>
      <c r="G302" s="1">
        <v>45321</v>
      </c>
      <c r="H302" s="2">
        <v>1110</v>
      </c>
      <c r="I302" t="str">
        <f>IF(Sheet1[[#This Row],[Purchase Amount]]&gt;0,"Placed","Not Placed")</f>
        <v>Placed</v>
      </c>
      <c r="J302" t="s">
        <v>651</v>
      </c>
      <c r="K302" t="s">
        <v>709</v>
      </c>
      <c r="L302" t="str">
        <f>"Q"&amp;ROUNDUP(MONTH(Sheet1[[#This Row],[Date]])/3,0)&amp;"-"&amp;YEAR(Sheet1[[#This Row],[Date]])</f>
        <v>Q1-2024</v>
      </c>
      <c r="M302" s="6">
        <f>Sheet1[[#This Row],[Purchase Amount]]*0.115</f>
        <v>127.65</v>
      </c>
      <c r="N302" s="12" t="s">
        <v>754</v>
      </c>
    </row>
    <row r="303" spans="1:14" x14ac:dyDescent="0.3">
      <c r="A303" t="s">
        <v>475</v>
      </c>
      <c r="B303" t="s">
        <v>712</v>
      </c>
      <c r="C303" t="s">
        <v>378</v>
      </c>
      <c r="D303" t="s">
        <v>23</v>
      </c>
      <c r="E303" t="s">
        <v>283</v>
      </c>
      <c r="F303" t="s">
        <v>11</v>
      </c>
      <c r="G303" s="1">
        <v>45321</v>
      </c>
      <c r="H303" s="2">
        <v>1655</v>
      </c>
      <c r="I303" t="str">
        <f>IF(Sheet1[[#This Row],[Purchase Amount]]&gt;0,"Placed","Not Placed")</f>
        <v>Placed</v>
      </c>
      <c r="J303" t="s">
        <v>651</v>
      </c>
      <c r="K303" t="s">
        <v>709</v>
      </c>
      <c r="L303" t="str">
        <f>"Q"&amp;ROUNDUP(MONTH(Sheet1[[#This Row],[Date]])/3,0)&amp;"-"&amp;YEAR(Sheet1[[#This Row],[Date]])</f>
        <v>Q1-2024</v>
      </c>
      <c r="M303" s="6">
        <f>Sheet1[[#This Row],[Purchase Amount]]*0.115</f>
        <v>190.32500000000002</v>
      </c>
      <c r="N303" s="12" t="s">
        <v>754</v>
      </c>
    </row>
    <row r="304" spans="1:14" x14ac:dyDescent="0.3">
      <c r="A304" t="s">
        <v>476</v>
      </c>
      <c r="B304" t="s">
        <v>695</v>
      </c>
      <c r="C304" t="s">
        <v>239</v>
      </c>
      <c r="D304" t="s">
        <v>9</v>
      </c>
      <c r="E304" t="s">
        <v>288</v>
      </c>
      <c r="F304" t="s">
        <v>11</v>
      </c>
      <c r="G304" s="1">
        <v>45321</v>
      </c>
      <c r="H304" s="2">
        <v>505</v>
      </c>
      <c r="I304" t="str">
        <f>IF(Sheet1[[#This Row],[Purchase Amount]]&gt;0,"Placed","Not Placed")</f>
        <v>Placed</v>
      </c>
      <c r="J304" t="s">
        <v>651</v>
      </c>
      <c r="K304" t="s">
        <v>709</v>
      </c>
      <c r="L304" t="str">
        <f>"Q"&amp;ROUNDUP(MONTH(Sheet1[[#This Row],[Date]])/3,0)&amp;"-"&amp;YEAR(Sheet1[[#This Row],[Date]])</f>
        <v>Q1-2024</v>
      </c>
      <c r="M304" s="6">
        <f>Sheet1[[#This Row],[Purchase Amount]]*0.115</f>
        <v>58.075000000000003</v>
      </c>
      <c r="N304" s="12" t="s">
        <v>754</v>
      </c>
    </row>
    <row r="305" spans="1:14" x14ac:dyDescent="0.3">
      <c r="A305" t="s">
        <v>477</v>
      </c>
      <c r="B305" t="s">
        <v>712</v>
      </c>
      <c r="C305" t="s">
        <v>378</v>
      </c>
      <c r="D305" t="s">
        <v>23</v>
      </c>
      <c r="E305" t="s">
        <v>155</v>
      </c>
      <c r="F305" t="s">
        <v>25</v>
      </c>
      <c r="G305" s="1">
        <v>45322</v>
      </c>
      <c r="I305" t="str">
        <f>IF(Sheet1[[#This Row],[Purchase Amount]]&gt;0,"Placed","Not Placed")</f>
        <v>Not Placed</v>
      </c>
      <c r="J305" t="s">
        <v>654</v>
      </c>
      <c r="K305" t="s">
        <v>709</v>
      </c>
      <c r="L305" t="str">
        <f>"Q"&amp;ROUNDUP(MONTH(Sheet1[[#This Row],[Date]])/3,0)&amp;"-"&amp;YEAR(Sheet1[[#This Row],[Date]])</f>
        <v>Q1-2024</v>
      </c>
      <c r="M305" s="6">
        <f>Sheet1[[#This Row],[Purchase Amount]]*0.115</f>
        <v>0</v>
      </c>
      <c r="N305" s="12" t="s">
        <v>754</v>
      </c>
    </row>
    <row r="306" spans="1:14" x14ac:dyDescent="0.3">
      <c r="A306" t="s">
        <v>478</v>
      </c>
      <c r="B306" t="s">
        <v>720</v>
      </c>
      <c r="C306" t="s">
        <v>479</v>
      </c>
      <c r="D306" t="s">
        <v>9</v>
      </c>
      <c r="E306" t="s">
        <v>388</v>
      </c>
      <c r="F306" t="s">
        <v>11</v>
      </c>
      <c r="G306" s="1">
        <v>45322</v>
      </c>
      <c r="H306" s="2">
        <v>830</v>
      </c>
      <c r="I306" t="str">
        <f>IF(Sheet1[[#This Row],[Purchase Amount]]&gt;0,"Placed","Not Placed")</f>
        <v>Placed</v>
      </c>
      <c r="J306" t="s">
        <v>654</v>
      </c>
      <c r="K306" t="s">
        <v>709</v>
      </c>
      <c r="L306" t="str">
        <f>"Q"&amp;ROUNDUP(MONTH(Sheet1[[#This Row],[Date]])/3,0)&amp;"-"&amp;YEAR(Sheet1[[#This Row],[Date]])</f>
        <v>Q1-2024</v>
      </c>
      <c r="M306" s="6">
        <f>Sheet1[[#This Row],[Purchase Amount]]*0.115</f>
        <v>95.45</v>
      </c>
      <c r="N306" s="12" t="s">
        <v>754</v>
      </c>
    </row>
    <row r="307" spans="1:14" x14ac:dyDescent="0.3">
      <c r="A307" t="s">
        <v>480</v>
      </c>
      <c r="B307" t="s">
        <v>650</v>
      </c>
      <c r="C307" t="s">
        <v>83</v>
      </c>
      <c r="D307" t="s">
        <v>34</v>
      </c>
      <c r="E307" t="s">
        <v>24</v>
      </c>
      <c r="F307" t="s">
        <v>25</v>
      </c>
      <c r="G307" s="1">
        <v>45322</v>
      </c>
      <c r="H307" s="2">
        <v>710</v>
      </c>
      <c r="I307" t="str">
        <f>IF(Sheet1[[#This Row],[Purchase Amount]]&gt;0,"Placed","Not Placed")</f>
        <v>Placed</v>
      </c>
      <c r="J307" t="s">
        <v>654</v>
      </c>
      <c r="K307" t="s">
        <v>709</v>
      </c>
      <c r="L307" t="str">
        <f>"Q"&amp;ROUNDUP(MONTH(Sheet1[[#This Row],[Date]])/3,0)&amp;"-"&amp;YEAR(Sheet1[[#This Row],[Date]])</f>
        <v>Q1-2024</v>
      </c>
      <c r="M307" s="6">
        <f>Sheet1[[#This Row],[Purchase Amount]]*0.115</f>
        <v>81.650000000000006</v>
      </c>
      <c r="N307" s="12" t="s">
        <v>754</v>
      </c>
    </row>
    <row r="308" spans="1:14" x14ac:dyDescent="0.3">
      <c r="A308" t="s">
        <v>481</v>
      </c>
      <c r="B308" t="s">
        <v>674</v>
      </c>
      <c r="C308" t="s">
        <v>161</v>
      </c>
      <c r="D308" t="s">
        <v>23</v>
      </c>
      <c r="E308" t="s">
        <v>98</v>
      </c>
      <c r="F308" t="s">
        <v>25</v>
      </c>
      <c r="G308" s="1">
        <v>45322</v>
      </c>
      <c r="H308" s="2">
        <v>795</v>
      </c>
      <c r="I308" t="str">
        <f>IF(Sheet1[[#This Row],[Purchase Amount]]&gt;0,"Placed","Not Placed")</f>
        <v>Placed</v>
      </c>
      <c r="J308" t="s">
        <v>654</v>
      </c>
      <c r="K308" t="s">
        <v>709</v>
      </c>
      <c r="L308" t="str">
        <f>"Q"&amp;ROUNDUP(MONTH(Sheet1[[#This Row],[Date]])/3,0)&amp;"-"&amp;YEAR(Sheet1[[#This Row],[Date]])</f>
        <v>Q1-2024</v>
      </c>
      <c r="M308" s="6">
        <f>Sheet1[[#This Row],[Purchase Amount]]*0.115</f>
        <v>91.424999999999997</v>
      </c>
      <c r="N308" s="12" t="s">
        <v>754</v>
      </c>
    </row>
    <row r="309" spans="1:14" x14ac:dyDescent="0.3">
      <c r="A309" t="s">
        <v>482</v>
      </c>
      <c r="B309" t="s">
        <v>674</v>
      </c>
      <c r="C309" t="s">
        <v>161</v>
      </c>
      <c r="D309" t="s">
        <v>23</v>
      </c>
      <c r="E309" t="s">
        <v>60</v>
      </c>
      <c r="F309" t="s">
        <v>16</v>
      </c>
      <c r="G309" s="1">
        <v>45322</v>
      </c>
      <c r="H309" s="2">
        <v>875</v>
      </c>
      <c r="I309" t="str">
        <f>IF(Sheet1[[#This Row],[Purchase Amount]]&gt;0,"Placed","Not Placed")</f>
        <v>Placed</v>
      </c>
      <c r="J309" t="s">
        <v>654</v>
      </c>
      <c r="K309" t="s">
        <v>709</v>
      </c>
      <c r="L309" t="str">
        <f>"Q"&amp;ROUNDUP(MONTH(Sheet1[[#This Row],[Date]])/3,0)&amp;"-"&amp;YEAR(Sheet1[[#This Row],[Date]])</f>
        <v>Q1-2024</v>
      </c>
      <c r="M309" s="6">
        <f>Sheet1[[#This Row],[Purchase Amount]]*0.115</f>
        <v>100.625</v>
      </c>
      <c r="N309" s="12" t="s">
        <v>754</v>
      </c>
    </row>
    <row r="310" spans="1:14" x14ac:dyDescent="0.3">
      <c r="A310" t="s">
        <v>483</v>
      </c>
      <c r="B310" t="s">
        <v>656</v>
      </c>
      <c r="C310" t="s">
        <v>100</v>
      </c>
      <c r="D310" t="s">
        <v>72</v>
      </c>
      <c r="E310" t="s">
        <v>164</v>
      </c>
      <c r="F310" t="s">
        <v>16</v>
      </c>
      <c r="G310" s="1">
        <v>45322</v>
      </c>
      <c r="H310" s="2">
        <v>150</v>
      </c>
      <c r="I310" t="str">
        <f>IF(Sheet1[[#This Row],[Purchase Amount]]&gt;0,"Placed","Not Placed")</f>
        <v>Placed</v>
      </c>
      <c r="J310" t="s">
        <v>654</v>
      </c>
      <c r="K310" t="s">
        <v>709</v>
      </c>
      <c r="L310" t="str">
        <f>"Q"&amp;ROUNDUP(MONTH(Sheet1[[#This Row],[Date]])/3,0)&amp;"-"&amp;YEAR(Sheet1[[#This Row],[Date]])</f>
        <v>Q1-2024</v>
      </c>
      <c r="M310" s="6">
        <f>Sheet1[[#This Row],[Purchase Amount]]*0.115</f>
        <v>17.25</v>
      </c>
      <c r="N310" s="12" t="s">
        <v>754</v>
      </c>
    </row>
    <row r="311" spans="1:14" x14ac:dyDescent="0.3">
      <c r="A311" t="s">
        <v>484</v>
      </c>
      <c r="B311" t="s">
        <v>673</v>
      </c>
      <c r="C311" t="s">
        <v>157</v>
      </c>
      <c r="D311" t="s">
        <v>14</v>
      </c>
      <c r="E311" t="s">
        <v>194</v>
      </c>
      <c r="F311" t="s">
        <v>16</v>
      </c>
      <c r="G311" s="1">
        <v>45322</v>
      </c>
      <c r="H311" s="2">
        <v>815</v>
      </c>
      <c r="I311" t="str">
        <f>IF(Sheet1[[#This Row],[Purchase Amount]]&gt;0,"Placed","Not Placed")</f>
        <v>Placed</v>
      </c>
      <c r="J311" t="s">
        <v>654</v>
      </c>
      <c r="K311" t="s">
        <v>709</v>
      </c>
      <c r="L311" t="str">
        <f>"Q"&amp;ROUNDUP(MONTH(Sheet1[[#This Row],[Date]])/3,0)&amp;"-"&amp;YEAR(Sheet1[[#This Row],[Date]])</f>
        <v>Q1-2024</v>
      </c>
      <c r="M311" s="6">
        <f>Sheet1[[#This Row],[Purchase Amount]]*0.115</f>
        <v>93.725000000000009</v>
      </c>
      <c r="N311" s="12" t="s">
        <v>753</v>
      </c>
    </row>
    <row r="312" spans="1:14" x14ac:dyDescent="0.3">
      <c r="A312" t="s">
        <v>485</v>
      </c>
      <c r="B312" t="s">
        <v>720</v>
      </c>
      <c r="C312" t="s">
        <v>479</v>
      </c>
      <c r="D312" t="s">
        <v>9</v>
      </c>
      <c r="E312" t="s">
        <v>28</v>
      </c>
      <c r="F312" t="s">
        <v>11</v>
      </c>
      <c r="G312" s="1">
        <v>45322</v>
      </c>
      <c r="H312" s="2">
        <v>30</v>
      </c>
      <c r="I312" t="str">
        <f>IF(Sheet1[[#This Row],[Purchase Amount]]&gt;0,"Placed","Not Placed")</f>
        <v>Placed</v>
      </c>
      <c r="J312" t="s">
        <v>654</v>
      </c>
      <c r="K312" t="s">
        <v>709</v>
      </c>
      <c r="L312" t="str">
        <f>"Q"&amp;ROUNDUP(MONTH(Sheet1[[#This Row],[Date]])/3,0)&amp;"-"&amp;YEAR(Sheet1[[#This Row],[Date]])</f>
        <v>Q1-2024</v>
      </c>
      <c r="M312" s="6">
        <f>Sheet1[[#This Row],[Purchase Amount]]*0.115</f>
        <v>3.45</v>
      </c>
      <c r="N312" s="12" t="s">
        <v>753</v>
      </c>
    </row>
    <row r="313" spans="1:14" x14ac:dyDescent="0.3">
      <c r="A313" t="s">
        <v>486</v>
      </c>
      <c r="B313" t="s">
        <v>669</v>
      </c>
      <c r="C313" t="s">
        <v>144</v>
      </c>
      <c r="D313" t="s">
        <v>64</v>
      </c>
      <c r="E313" t="s">
        <v>38</v>
      </c>
      <c r="F313" t="s">
        <v>16</v>
      </c>
      <c r="G313" s="1">
        <v>45323</v>
      </c>
      <c r="I313" t="str">
        <f>IF(Sheet1[[#This Row],[Purchase Amount]]&gt;0,"Placed","Not Placed")</f>
        <v>Not Placed</v>
      </c>
      <c r="J313" t="s">
        <v>685</v>
      </c>
      <c r="K313" t="s">
        <v>721</v>
      </c>
      <c r="L313" t="str">
        <f>"Q"&amp;ROUNDUP(MONTH(Sheet1[[#This Row],[Date]])/3,0)&amp;"-"&amp;YEAR(Sheet1[[#This Row],[Date]])</f>
        <v>Q1-2024</v>
      </c>
      <c r="M313" s="6">
        <f>Sheet1[[#This Row],[Purchase Amount]]*0.115</f>
        <v>0</v>
      </c>
      <c r="N313" s="12" t="s">
        <v>756</v>
      </c>
    </row>
    <row r="314" spans="1:14" x14ac:dyDescent="0.3">
      <c r="A314" t="s">
        <v>487</v>
      </c>
      <c r="B314" t="s">
        <v>652</v>
      </c>
      <c r="C314" t="s">
        <v>88</v>
      </c>
      <c r="D314" t="s">
        <v>9</v>
      </c>
      <c r="E314" t="s">
        <v>98</v>
      </c>
      <c r="F314" t="s">
        <v>25</v>
      </c>
      <c r="G314" s="1">
        <v>45323</v>
      </c>
      <c r="H314" s="2">
        <v>500</v>
      </c>
      <c r="I314" t="str">
        <f>IF(Sheet1[[#This Row],[Purchase Amount]]&gt;0,"Placed","Not Placed")</f>
        <v>Placed</v>
      </c>
      <c r="J314" t="s">
        <v>685</v>
      </c>
      <c r="K314" t="s">
        <v>721</v>
      </c>
      <c r="L314" t="str">
        <f>"Q"&amp;ROUNDUP(MONTH(Sheet1[[#This Row],[Date]])/3,0)&amp;"-"&amp;YEAR(Sheet1[[#This Row],[Date]])</f>
        <v>Q1-2024</v>
      </c>
      <c r="M314" s="6">
        <f>Sheet1[[#This Row],[Purchase Amount]]*0.115</f>
        <v>57.5</v>
      </c>
      <c r="N314" s="12" t="s">
        <v>756</v>
      </c>
    </row>
    <row r="315" spans="1:14" x14ac:dyDescent="0.3">
      <c r="A315" t="s">
        <v>488</v>
      </c>
      <c r="B315" t="s">
        <v>712</v>
      </c>
      <c r="C315" t="s">
        <v>378</v>
      </c>
      <c r="D315" t="s">
        <v>23</v>
      </c>
      <c r="E315" t="s">
        <v>126</v>
      </c>
      <c r="F315" t="s">
        <v>16</v>
      </c>
      <c r="G315" s="1">
        <v>45323</v>
      </c>
      <c r="H315" s="2">
        <v>110</v>
      </c>
      <c r="I315" t="str">
        <f>IF(Sheet1[[#This Row],[Purchase Amount]]&gt;0,"Placed","Not Placed")</f>
        <v>Placed</v>
      </c>
      <c r="J315" t="s">
        <v>685</v>
      </c>
      <c r="K315" t="s">
        <v>721</v>
      </c>
      <c r="L315" t="str">
        <f>"Q"&amp;ROUNDUP(MONTH(Sheet1[[#This Row],[Date]])/3,0)&amp;"-"&amp;YEAR(Sheet1[[#This Row],[Date]])</f>
        <v>Q1-2024</v>
      </c>
      <c r="M315" s="6">
        <f>Sheet1[[#This Row],[Purchase Amount]]*0.115</f>
        <v>12.65</v>
      </c>
      <c r="N315" s="12" t="s">
        <v>756</v>
      </c>
    </row>
    <row r="316" spans="1:14" x14ac:dyDescent="0.3">
      <c r="A316" t="s">
        <v>489</v>
      </c>
      <c r="B316" t="s">
        <v>657</v>
      </c>
      <c r="C316" t="s">
        <v>103</v>
      </c>
      <c r="D316" t="s">
        <v>94</v>
      </c>
      <c r="E316" t="s">
        <v>297</v>
      </c>
      <c r="F316" t="s">
        <v>16</v>
      </c>
      <c r="G316" s="1">
        <v>45323</v>
      </c>
      <c r="H316" s="2">
        <v>1145</v>
      </c>
      <c r="I316" t="str">
        <f>IF(Sheet1[[#This Row],[Purchase Amount]]&gt;0,"Placed","Not Placed")</f>
        <v>Placed</v>
      </c>
      <c r="J316" t="s">
        <v>685</v>
      </c>
      <c r="K316" t="s">
        <v>721</v>
      </c>
      <c r="L316" t="str">
        <f>"Q"&amp;ROUNDUP(MONTH(Sheet1[[#This Row],[Date]])/3,0)&amp;"-"&amp;YEAR(Sheet1[[#This Row],[Date]])</f>
        <v>Q1-2024</v>
      </c>
      <c r="M316" s="6">
        <f>Sheet1[[#This Row],[Purchase Amount]]*0.115</f>
        <v>131.67500000000001</v>
      </c>
      <c r="N316" s="12" t="s">
        <v>753</v>
      </c>
    </row>
    <row r="317" spans="1:14" x14ac:dyDescent="0.3">
      <c r="A317" t="s">
        <v>490</v>
      </c>
      <c r="B317" t="s">
        <v>708</v>
      </c>
      <c r="C317" t="s">
        <v>307</v>
      </c>
      <c r="D317" t="s">
        <v>9</v>
      </c>
      <c r="E317" t="s">
        <v>155</v>
      </c>
      <c r="F317" t="s">
        <v>16</v>
      </c>
      <c r="G317" s="1">
        <v>45323</v>
      </c>
      <c r="H317" s="2">
        <v>15</v>
      </c>
      <c r="I317" t="str">
        <f>IF(Sheet1[[#This Row],[Purchase Amount]]&gt;0,"Placed","Not Placed")</f>
        <v>Placed</v>
      </c>
      <c r="J317" t="s">
        <v>685</v>
      </c>
      <c r="K317" t="s">
        <v>721</v>
      </c>
      <c r="L317" t="str">
        <f>"Q"&amp;ROUNDUP(MONTH(Sheet1[[#This Row],[Date]])/3,0)&amp;"-"&amp;YEAR(Sheet1[[#This Row],[Date]])</f>
        <v>Q1-2024</v>
      </c>
      <c r="M317" s="6">
        <f>Sheet1[[#This Row],[Purchase Amount]]*0.115</f>
        <v>1.7250000000000001</v>
      </c>
      <c r="N317" s="12" t="s">
        <v>753</v>
      </c>
    </row>
    <row r="318" spans="1:14" x14ac:dyDescent="0.3">
      <c r="A318" t="s">
        <v>491</v>
      </c>
      <c r="B318" t="s">
        <v>647</v>
      </c>
      <c r="C318" t="s">
        <v>75</v>
      </c>
      <c r="D318" t="s">
        <v>14</v>
      </c>
      <c r="E318" t="s">
        <v>106</v>
      </c>
      <c r="F318" t="s">
        <v>16</v>
      </c>
      <c r="G318" s="1">
        <v>45324</v>
      </c>
      <c r="I318" t="str">
        <f>IF(Sheet1[[#This Row],[Purchase Amount]]&gt;0,"Placed","Not Placed")</f>
        <v>Not Placed</v>
      </c>
      <c r="J318" t="s">
        <v>625</v>
      </c>
      <c r="K318" t="s">
        <v>721</v>
      </c>
      <c r="L318" t="str">
        <f>"Q"&amp;ROUNDUP(MONTH(Sheet1[[#This Row],[Date]])/3,0)&amp;"-"&amp;YEAR(Sheet1[[#This Row],[Date]])</f>
        <v>Q1-2024</v>
      </c>
      <c r="M318" s="6">
        <f>Sheet1[[#This Row],[Purchase Amount]]*0.115</f>
        <v>0</v>
      </c>
      <c r="N318" s="12" t="s">
        <v>753</v>
      </c>
    </row>
    <row r="319" spans="1:14" x14ac:dyDescent="0.3">
      <c r="A319" t="s">
        <v>492</v>
      </c>
      <c r="B319" t="s">
        <v>668</v>
      </c>
      <c r="C319" t="s">
        <v>140</v>
      </c>
      <c r="D319" t="s">
        <v>141</v>
      </c>
      <c r="E319" t="s">
        <v>388</v>
      </c>
      <c r="F319" t="s">
        <v>11</v>
      </c>
      <c r="G319" s="1">
        <v>45324</v>
      </c>
      <c r="H319" s="2">
        <v>25</v>
      </c>
      <c r="I319" t="str">
        <f>IF(Sheet1[[#This Row],[Purchase Amount]]&gt;0,"Placed","Not Placed")</f>
        <v>Placed</v>
      </c>
      <c r="J319" t="s">
        <v>625</v>
      </c>
      <c r="K319" t="s">
        <v>721</v>
      </c>
      <c r="L319" t="str">
        <f>"Q"&amp;ROUNDUP(MONTH(Sheet1[[#This Row],[Date]])/3,0)&amp;"-"&amp;YEAR(Sheet1[[#This Row],[Date]])</f>
        <v>Q1-2024</v>
      </c>
      <c r="M319" s="6">
        <f>Sheet1[[#This Row],[Purchase Amount]]*0.115</f>
        <v>2.875</v>
      </c>
      <c r="N319" s="12" t="s">
        <v>756</v>
      </c>
    </row>
    <row r="320" spans="1:14" x14ac:dyDescent="0.3">
      <c r="A320" t="s">
        <v>493</v>
      </c>
      <c r="B320" t="s">
        <v>662</v>
      </c>
      <c r="C320" t="s">
        <v>123</v>
      </c>
      <c r="D320" t="s">
        <v>34</v>
      </c>
      <c r="E320" t="s">
        <v>182</v>
      </c>
      <c r="F320" t="s">
        <v>16</v>
      </c>
      <c r="G320" s="1">
        <v>45324</v>
      </c>
      <c r="H320" s="2">
        <v>1420</v>
      </c>
      <c r="I320" t="str">
        <f>IF(Sheet1[[#This Row],[Purchase Amount]]&gt;0,"Placed","Not Placed")</f>
        <v>Placed</v>
      </c>
      <c r="J320" t="s">
        <v>625</v>
      </c>
      <c r="K320" t="s">
        <v>721</v>
      </c>
      <c r="L320" t="str">
        <f>"Q"&amp;ROUNDUP(MONTH(Sheet1[[#This Row],[Date]])/3,0)&amp;"-"&amp;YEAR(Sheet1[[#This Row],[Date]])</f>
        <v>Q1-2024</v>
      </c>
      <c r="M320" s="6">
        <f>Sheet1[[#This Row],[Purchase Amount]]*0.115</f>
        <v>163.30000000000001</v>
      </c>
      <c r="N320" s="12" t="s">
        <v>753</v>
      </c>
    </row>
    <row r="321" spans="1:14" x14ac:dyDescent="0.3">
      <c r="A321" t="s">
        <v>494</v>
      </c>
      <c r="B321" t="s">
        <v>692</v>
      </c>
      <c r="C321" t="s">
        <v>220</v>
      </c>
      <c r="D321" t="s">
        <v>72</v>
      </c>
      <c r="E321" t="s">
        <v>65</v>
      </c>
      <c r="F321" t="s">
        <v>11</v>
      </c>
      <c r="G321" s="1">
        <v>45324</v>
      </c>
      <c r="H321" s="2">
        <v>570</v>
      </c>
      <c r="I321" t="str">
        <f>IF(Sheet1[[#This Row],[Purchase Amount]]&gt;0,"Placed","Not Placed")</f>
        <v>Placed</v>
      </c>
      <c r="J321" t="s">
        <v>625</v>
      </c>
      <c r="K321" t="s">
        <v>721</v>
      </c>
      <c r="L321" t="str">
        <f>"Q"&amp;ROUNDUP(MONTH(Sheet1[[#This Row],[Date]])/3,0)&amp;"-"&amp;YEAR(Sheet1[[#This Row],[Date]])</f>
        <v>Q1-2024</v>
      </c>
      <c r="M321" s="6">
        <f>Sheet1[[#This Row],[Purchase Amount]]*0.115</f>
        <v>65.55</v>
      </c>
      <c r="N321" s="12" t="s">
        <v>756</v>
      </c>
    </row>
    <row r="322" spans="1:14" x14ac:dyDescent="0.3">
      <c r="A322" t="s">
        <v>495</v>
      </c>
      <c r="B322" t="s">
        <v>628</v>
      </c>
      <c r="C322" t="s">
        <v>18</v>
      </c>
      <c r="D322" t="s">
        <v>19</v>
      </c>
      <c r="E322" t="s">
        <v>199</v>
      </c>
      <c r="F322" t="s">
        <v>25</v>
      </c>
      <c r="G322" s="1">
        <v>45325</v>
      </c>
      <c r="H322" s="2">
        <v>515</v>
      </c>
      <c r="I322" t="str">
        <f>IF(Sheet1[[#This Row],[Purchase Amount]]&gt;0,"Placed","Not Placed")</f>
        <v>Placed</v>
      </c>
      <c r="J322" t="s">
        <v>630</v>
      </c>
      <c r="K322" t="s">
        <v>721</v>
      </c>
      <c r="L322" t="str">
        <f>"Q"&amp;ROUNDUP(MONTH(Sheet1[[#This Row],[Date]])/3,0)&amp;"-"&amp;YEAR(Sheet1[[#This Row],[Date]])</f>
        <v>Q1-2024</v>
      </c>
      <c r="M322" s="6">
        <f>Sheet1[[#This Row],[Purchase Amount]]*0.115</f>
        <v>59.225000000000001</v>
      </c>
      <c r="N322" s="12" t="s">
        <v>756</v>
      </c>
    </row>
    <row r="323" spans="1:14" x14ac:dyDescent="0.3">
      <c r="A323" t="s">
        <v>496</v>
      </c>
      <c r="B323" t="s">
        <v>628</v>
      </c>
      <c r="C323" t="s">
        <v>18</v>
      </c>
      <c r="D323" t="s">
        <v>19</v>
      </c>
      <c r="E323" t="s">
        <v>325</v>
      </c>
      <c r="F323" t="s">
        <v>25</v>
      </c>
      <c r="G323" s="1">
        <v>45325</v>
      </c>
      <c r="H323" s="2">
        <v>130</v>
      </c>
      <c r="I323" t="str">
        <f>IF(Sheet1[[#This Row],[Purchase Amount]]&gt;0,"Placed","Not Placed")</f>
        <v>Placed</v>
      </c>
      <c r="J323" t="s">
        <v>630</v>
      </c>
      <c r="K323" t="s">
        <v>721</v>
      </c>
      <c r="L323" t="str">
        <f>"Q"&amp;ROUNDUP(MONTH(Sheet1[[#This Row],[Date]])/3,0)&amp;"-"&amp;YEAR(Sheet1[[#This Row],[Date]])</f>
        <v>Q1-2024</v>
      </c>
      <c r="M323" s="6">
        <f>Sheet1[[#This Row],[Purchase Amount]]*0.115</f>
        <v>14.950000000000001</v>
      </c>
      <c r="N323" s="12" t="s">
        <v>753</v>
      </c>
    </row>
    <row r="324" spans="1:14" x14ac:dyDescent="0.3">
      <c r="A324" t="s">
        <v>497</v>
      </c>
      <c r="B324" t="s">
        <v>697</v>
      </c>
      <c r="C324" t="s">
        <v>246</v>
      </c>
      <c r="D324" t="s">
        <v>14</v>
      </c>
      <c r="E324" t="s">
        <v>48</v>
      </c>
      <c r="F324" t="s">
        <v>16</v>
      </c>
      <c r="G324" s="1">
        <v>45325</v>
      </c>
      <c r="H324" s="2">
        <v>1315</v>
      </c>
      <c r="I324" t="str">
        <f>IF(Sheet1[[#This Row],[Purchase Amount]]&gt;0,"Placed","Not Placed")</f>
        <v>Placed</v>
      </c>
      <c r="J324" t="s">
        <v>630</v>
      </c>
      <c r="K324" t="s">
        <v>721</v>
      </c>
      <c r="L324" t="str">
        <f>"Q"&amp;ROUNDUP(MONTH(Sheet1[[#This Row],[Date]])/3,0)&amp;"-"&amp;YEAR(Sheet1[[#This Row],[Date]])</f>
        <v>Q1-2024</v>
      </c>
      <c r="M324" s="6">
        <f>Sheet1[[#This Row],[Purchase Amount]]*0.115</f>
        <v>151.22499999999999</v>
      </c>
      <c r="N324" s="12" t="s">
        <v>756</v>
      </c>
    </row>
    <row r="325" spans="1:14" x14ac:dyDescent="0.3">
      <c r="A325" t="s">
        <v>498</v>
      </c>
      <c r="B325" t="s">
        <v>670</v>
      </c>
      <c r="C325" t="s">
        <v>147</v>
      </c>
      <c r="D325" t="s">
        <v>23</v>
      </c>
      <c r="E325" t="s">
        <v>182</v>
      </c>
      <c r="F325" t="s">
        <v>11</v>
      </c>
      <c r="G325" s="1">
        <v>45325</v>
      </c>
      <c r="H325" s="2">
        <v>250</v>
      </c>
      <c r="I325" t="str">
        <f>IF(Sheet1[[#This Row],[Purchase Amount]]&gt;0,"Placed","Not Placed")</f>
        <v>Placed</v>
      </c>
      <c r="J325" t="s">
        <v>630</v>
      </c>
      <c r="K325" t="s">
        <v>721</v>
      </c>
      <c r="L325" t="str">
        <f>"Q"&amp;ROUNDUP(MONTH(Sheet1[[#This Row],[Date]])/3,0)&amp;"-"&amp;YEAR(Sheet1[[#This Row],[Date]])</f>
        <v>Q1-2024</v>
      </c>
      <c r="M325" s="6">
        <f>Sheet1[[#This Row],[Purchase Amount]]*0.115</f>
        <v>28.75</v>
      </c>
      <c r="N325" s="12" t="s">
        <v>753</v>
      </c>
    </row>
    <row r="326" spans="1:14" x14ac:dyDescent="0.3">
      <c r="A326" t="s">
        <v>499</v>
      </c>
      <c r="B326" t="s">
        <v>722</v>
      </c>
      <c r="C326" t="s">
        <v>500</v>
      </c>
      <c r="D326" t="s">
        <v>47</v>
      </c>
      <c r="E326" t="s">
        <v>301</v>
      </c>
      <c r="F326" t="s">
        <v>11</v>
      </c>
      <c r="G326" s="1">
        <v>45325</v>
      </c>
      <c r="H326" s="2">
        <v>490</v>
      </c>
      <c r="I326" t="str">
        <f>IF(Sheet1[[#This Row],[Purchase Amount]]&gt;0,"Placed","Not Placed")</f>
        <v>Placed</v>
      </c>
      <c r="J326" t="s">
        <v>630</v>
      </c>
      <c r="K326" t="s">
        <v>721</v>
      </c>
      <c r="L326" t="str">
        <f>"Q"&amp;ROUNDUP(MONTH(Sheet1[[#This Row],[Date]])/3,0)&amp;"-"&amp;YEAR(Sheet1[[#This Row],[Date]])</f>
        <v>Q1-2024</v>
      </c>
      <c r="M326" s="6">
        <f>Sheet1[[#This Row],[Purchase Amount]]*0.115</f>
        <v>56.35</v>
      </c>
      <c r="N326" s="12" t="s">
        <v>756</v>
      </c>
    </row>
    <row r="327" spans="1:14" x14ac:dyDescent="0.3">
      <c r="A327" t="s">
        <v>501</v>
      </c>
      <c r="B327" t="s">
        <v>711</v>
      </c>
      <c r="C327" t="s">
        <v>340</v>
      </c>
      <c r="D327" t="s">
        <v>94</v>
      </c>
      <c r="E327" t="s">
        <v>35</v>
      </c>
      <c r="F327" t="s">
        <v>11</v>
      </c>
      <c r="G327" s="1">
        <v>45326</v>
      </c>
      <c r="I327" t="str">
        <f>IF(Sheet1[[#This Row],[Purchase Amount]]&gt;0,"Placed","Not Placed")</f>
        <v>Not Placed</v>
      </c>
      <c r="J327" t="s">
        <v>640</v>
      </c>
      <c r="K327" t="s">
        <v>721</v>
      </c>
      <c r="L327" t="str">
        <f>"Q"&amp;ROUNDUP(MONTH(Sheet1[[#This Row],[Date]])/3,0)&amp;"-"&amp;YEAR(Sheet1[[#This Row],[Date]])</f>
        <v>Q1-2024</v>
      </c>
      <c r="M327" s="6">
        <f>Sheet1[[#This Row],[Purchase Amount]]*0.115</f>
        <v>0</v>
      </c>
      <c r="N327" s="12" t="s">
        <v>756</v>
      </c>
    </row>
    <row r="328" spans="1:14" x14ac:dyDescent="0.3">
      <c r="A328" t="s">
        <v>502</v>
      </c>
      <c r="B328" t="s">
        <v>706</v>
      </c>
      <c r="C328" t="s">
        <v>292</v>
      </c>
      <c r="D328" t="s">
        <v>174</v>
      </c>
      <c r="E328" t="s">
        <v>69</v>
      </c>
      <c r="F328" t="s">
        <v>16</v>
      </c>
      <c r="G328" s="1">
        <v>45326</v>
      </c>
      <c r="I328" t="str">
        <f>IF(Sheet1[[#This Row],[Purchase Amount]]&gt;0,"Placed","Not Placed")</f>
        <v>Not Placed</v>
      </c>
      <c r="J328" t="s">
        <v>640</v>
      </c>
      <c r="K328" t="s">
        <v>721</v>
      </c>
      <c r="L328" t="str">
        <f>"Q"&amp;ROUNDUP(MONTH(Sheet1[[#This Row],[Date]])/3,0)&amp;"-"&amp;YEAR(Sheet1[[#This Row],[Date]])</f>
        <v>Q1-2024</v>
      </c>
      <c r="M328" s="6">
        <f>Sheet1[[#This Row],[Purchase Amount]]*0.115</f>
        <v>0</v>
      </c>
      <c r="N328" s="12" t="s">
        <v>754</v>
      </c>
    </row>
    <row r="329" spans="1:14" x14ac:dyDescent="0.3">
      <c r="A329" t="s">
        <v>503</v>
      </c>
      <c r="B329" t="s">
        <v>692</v>
      </c>
      <c r="C329" t="s">
        <v>220</v>
      </c>
      <c r="D329" t="s">
        <v>72</v>
      </c>
      <c r="E329" t="s">
        <v>41</v>
      </c>
      <c r="F329" t="s">
        <v>16</v>
      </c>
      <c r="G329" s="1">
        <v>45326</v>
      </c>
      <c r="I329" t="str">
        <f>IF(Sheet1[[#This Row],[Purchase Amount]]&gt;0,"Placed","Not Placed")</f>
        <v>Not Placed</v>
      </c>
      <c r="J329" t="s">
        <v>640</v>
      </c>
      <c r="K329" t="s">
        <v>721</v>
      </c>
      <c r="L329" t="str">
        <f>"Q"&amp;ROUNDUP(MONTH(Sheet1[[#This Row],[Date]])/3,0)&amp;"-"&amp;YEAR(Sheet1[[#This Row],[Date]])</f>
        <v>Q1-2024</v>
      </c>
      <c r="M329" s="6">
        <f>Sheet1[[#This Row],[Purchase Amount]]*0.115</f>
        <v>0</v>
      </c>
      <c r="N329" s="12" t="s">
        <v>754</v>
      </c>
    </row>
    <row r="330" spans="1:14" x14ac:dyDescent="0.3">
      <c r="A330" t="s">
        <v>504</v>
      </c>
      <c r="B330" t="s">
        <v>643</v>
      </c>
      <c r="C330" t="s">
        <v>63</v>
      </c>
      <c r="D330" t="s">
        <v>64</v>
      </c>
      <c r="E330" t="s">
        <v>106</v>
      </c>
      <c r="F330" t="s">
        <v>11</v>
      </c>
      <c r="G330" s="1">
        <v>45326</v>
      </c>
      <c r="H330" s="2">
        <v>345</v>
      </c>
      <c r="I330" t="str">
        <f>IF(Sheet1[[#This Row],[Purchase Amount]]&gt;0,"Placed","Not Placed")</f>
        <v>Placed</v>
      </c>
      <c r="J330" t="s">
        <v>640</v>
      </c>
      <c r="K330" t="s">
        <v>721</v>
      </c>
      <c r="L330" t="str">
        <f>"Q"&amp;ROUNDUP(MONTH(Sheet1[[#This Row],[Date]])/3,0)&amp;"-"&amp;YEAR(Sheet1[[#This Row],[Date]])</f>
        <v>Q1-2024</v>
      </c>
      <c r="M330" s="6">
        <f>Sheet1[[#This Row],[Purchase Amount]]*0.115</f>
        <v>39.675000000000004</v>
      </c>
      <c r="N330" s="12" t="s">
        <v>754</v>
      </c>
    </row>
    <row r="331" spans="1:14" x14ac:dyDescent="0.3">
      <c r="A331" t="s">
        <v>505</v>
      </c>
      <c r="B331" t="s">
        <v>633</v>
      </c>
      <c r="C331" t="s">
        <v>33</v>
      </c>
      <c r="D331" t="s">
        <v>34</v>
      </c>
      <c r="E331" t="s">
        <v>182</v>
      </c>
      <c r="F331" t="s">
        <v>11</v>
      </c>
      <c r="G331" s="1">
        <v>45326</v>
      </c>
      <c r="H331" s="2">
        <v>80</v>
      </c>
      <c r="I331" t="str">
        <f>IF(Sheet1[[#This Row],[Purchase Amount]]&gt;0,"Placed","Not Placed")</f>
        <v>Placed</v>
      </c>
      <c r="J331" t="s">
        <v>640</v>
      </c>
      <c r="K331" t="s">
        <v>721</v>
      </c>
      <c r="L331" t="str">
        <f>"Q"&amp;ROUNDUP(MONTH(Sheet1[[#This Row],[Date]])/3,0)&amp;"-"&amp;YEAR(Sheet1[[#This Row],[Date]])</f>
        <v>Q1-2024</v>
      </c>
      <c r="M331" s="6">
        <f>Sheet1[[#This Row],[Purchase Amount]]*0.115</f>
        <v>9.2000000000000011</v>
      </c>
      <c r="N331" s="12" t="s">
        <v>754</v>
      </c>
    </row>
    <row r="332" spans="1:14" x14ac:dyDescent="0.3">
      <c r="A332" t="s">
        <v>506</v>
      </c>
      <c r="B332" t="s">
        <v>702</v>
      </c>
      <c r="C332" t="s">
        <v>277</v>
      </c>
      <c r="D332" t="s">
        <v>9</v>
      </c>
      <c r="E332" t="s">
        <v>301</v>
      </c>
      <c r="F332" t="s">
        <v>16</v>
      </c>
      <c r="G332" s="1">
        <v>45326</v>
      </c>
      <c r="H332" s="2">
        <v>745</v>
      </c>
      <c r="I332" t="str">
        <f>IF(Sheet1[[#This Row],[Purchase Amount]]&gt;0,"Placed","Not Placed")</f>
        <v>Placed</v>
      </c>
      <c r="J332" t="s">
        <v>640</v>
      </c>
      <c r="K332" t="s">
        <v>721</v>
      </c>
      <c r="L332" t="str">
        <f>"Q"&amp;ROUNDUP(MONTH(Sheet1[[#This Row],[Date]])/3,0)&amp;"-"&amp;YEAR(Sheet1[[#This Row],[Date]])</f>
        <v>Q1-2024</v>
      </c>
      <c r="M332" s="6">
        <f>Sheet1[[#This Row],[Purchase Amount]]*0.115</f>
        <v>85.674999999999997</v>
      </c>
      <c r="N332" s="12" t="s">
        <v>754</v>
      </c>
    </row>
    <row r="333" spans="1:14" x14ac:dyDescent="0.3">
      <c r="A333" t="s">
        <v>507</v>
      </c>
      <c r="B333" t="s">
        <v>704</v>
      </c>
      <c r="C333" t="s">
        <v>285</v>
      </c>
      <c r="D333" t="s">
        <v>14</v>
      </c>
      <c r="E333" t="s">
        <v>44</v>
      </c>
      <c r="F333" t="s">
        <v>16</v>
      </c>
      <c r="G333" s="1">
        <v>45327</v>
      </c>
      <c r="I333" t="str">
        <f>IF(Sheet1[[#This Row],[Purchase Amount]]&gt;0,"Placed","Not Placed")</f>
        <v>Not Placed</v>
      </c>
      <c r="J333" t="s">
        <v>644</v>
      </c>
      <c r="K333" t="s">
        <v>721</v>
      </c>
      <c r="L333" t="str">
        <f>"Q"&amp;ROUNDUP(MONTH(Sheet1[[#This Row],[Date]])/3,0)&amp;"-"&amp;YEAR(Sheet1[[#This Row],[Date]])</f>
        <v>Q1-2024</v>
      </c>
      <c r="M333" s="6">
        <f>Sheet1[[#This Row],[Purchase Amount]]*0.115</f>
        <v>0</v>
      </c>
      <c r="N333" s="12" t="s">
        <v>754</v>
      </c>
    </row>
    <row r="334" spans="1:14" x14ac:dyDescent="0.3">
      <c r="A334" t="s">
        <v>508</v>
      </c>
      <c r="B334" t="s">
        <v>632</v>
      </c>
      <c r="C334" t="s">
        <v>30</v>
      </c>
      <c r="D334" t="s">
        <v>19</v>
      </c>
      <c r="E334" t="s">
        <v>472</v>
      </c>
      <c r="F334" t="s">
        <v>11</v>
      </c>
      <c r="G334" s="1">
        <v>45327</v>
      </c>
      <c r="I334" t="str">
        <f>IF(Sheet1[[#This Row],[Purchase Amount]]&gt;0,"Placed","Not Placed")</f>
        <v>Not Placed</v>
      </c>
      <c r="J334" t="s">
        <v>644</v>
      </c>
      <c r="K334" t="s">
        <v>721</v>
      </c>
      <c r="L334" t="str">
        <f>"Q"&amp;ROUNDUP(MONTH(Sheet1[[#This Row],[Date]])/3,0)&amp;"-"&amp;YEAR(Sheet1[[#This Row],[Date]])</f>
        <v>Q1-2024</v>
      </c>
      <c r="M334" s="6">
        <f>Sheet1[[#This Row],[Purchase Amount]]*0.115</f>
        <v>0</v>
      </c>
      <c r="N334" s="12" t="s">
        <v>754</v>
      </c>
    </row>
    <row r="335" spans="1:14" x14ac:dyDescent="0.3">
      <c r="A335" t="s">
        <v>509</v>
      </c>
      <c r="B335" t="s">
        <v>639</v>
      </c>
      <c r="C335" t="s">
        <v>53</v>
      </c>
      <c r="D335" t="s">
        <v>14</v>
      </c>
      <c r="E335" t="s">
        <v>48</v>
      </c>
      <c r="F335" t="s">
        <v>11</v>
      </c>
      <c r="G335" s="1">
        <v>45327</v>
      </c>
      <c r="H335" s="2">
        <v>370</v>
      </c>
      <c r="I335" t="str">
        <f>IF(Sheet1[[#This Row],[Purchase Amount]]&gt;0,"Placed","Not Placed")</f>
        <v>Placed</v>
      </c>
      <c r="J335" t="s">
        <v>644</v>
      </c>
      <c r="K335" t="s">
        <v>721</v>
      </c>
      <c r="L335" t="str">
        <f>"Q"&amp;ROUNDUP(MONTH(Sheet1[[#This Row],[Date]])/3,0)&amp;"-"&amp;YEAR(Sheet1[[#This Row],[Date]])</f>
        <v>Q1-2024</v>
      </c>
      <c r="M335" s="6">
        <f>Sheet1[[#This Row],[Purchase Amount]]*0.115</f>
        <v>42.550000000000004</v>
      </c>
      <c r="N335" s="12" t="s">
        <v>754</v>
      </c>
    </row>
    <row r="336" spans="1:14" x14ac:dyDescent="0.3">
      <c r="A336" t="s">
        <v>510</v>
      </c>
      <c r="B336" t="s">
        <v>720</v>
      </c>
      <c r="C336" t="s">
        <v>479</v>
      </c>
      <c r="D336" t="s">
        <v>9</v>
      </c>
      <c r="E336" t="s">
        <v>126</v>
      </c>
      <c r="F336" t="s">
        <v>25</v>
      </c>
      <c r="G336" s="1">
        <v>45327</v>
      </c>
      <c r="H336" s="2">
        <v>775</v>
      </c>
      <c r="I336" t="str">
        <f>IF(Sheet1[[#This Row],[Purchase Amount]]&gt;0,"Placed","Not Placed")</f>
        <v>Placed</v>
      </c>
      <c r="J336" t="s">
        <v>644</v>
      </c>
      <c r="K336" t="s">
        <v>721</v>
      </c>
      <c r="L336" t="str">
        <f>"Q"&amp;ROUNDUP(MONTH(Sheet1[[#This Row],[Date]])/3,0)&amp;"-"&amp;YEAR(Sheet1[[#This Row],[Date]])</f>
        <v>Q1-2024</v>
      </c>
      <c r="M336" s="6">
        <f>Sheet1[[#This Row],[Purchase Amount]]*0.115</f>
        <v>89.125</v>
      </c>
      <c r="N336" s="12" t="s">
        <v>754</v>
      </c>
    </row>
    <row r="337" spans="1:14" x14ac:dyDescent="0.3">
      <c r="A337" t="s">
        <v>511</v>
      </c>
      <c r="B337" t="s">
        <v>652</v>
      </c>
      <c r="C337" t="s">
        <v>88</v>
      </c>
      <c r="D337" t="s">
        <v>9</v>
      </c>
      <c r="E337" t="s">
        <v>98</v>
      </c>
      <c r="F337" t="s">
        <v>11</v>
      </c>
      <c r="G337" s="1">
        <v>45329</v>
      </c>
      <c r="I337" t="str">
        <f>IF(Sheet1[[#This Row],[Purchase Amount]]&gt;0,"Placed","Not Placed")</f>
        <v>Not Placed</v>
      </c>
      <c r="J337" t="s">
        <v>654</v>
      </c>
      <c r="K337" t="s">
        <v>721</v>
      </c>
      <c r="L337" t="str">
        <f>"Q"&amp;ROUNDUP(MONTH(Sheet1[[#This Row],[Date]])/3,0)&amp;"-"&amp;YEAR(Sheet1[[#This Row],[Date]])</f>
        <v>Q1-2024</v>
      </c>
      <c r="M337" s="6">
        <f>Sheet1[[#This Row],[Purchase Amount]]*0.115</f>
        <v>0</v>
      </c>
      <c r="N337" s="12" t="s">
        <v>754</v>
      </c>
    </row>
    <row r="338" spans="1:14" x14ac:dyDescent="0.3">
      <c r="A338" t="s">
        <v>512</v>
      </c>
      <c r="B338" t="s">
        <v>660</v>
      </c>
      <c r="C338" t="s">
        <v>117</v>
      </c>
      <c r="D338" t="s">
        <v>64</v>
      </c>
      <c r="E338" t="s">
        <v>182</v>
      </c>
      <c r="F338" t="s">
        <v>16</v>
      </c>
      <c r="G338" s="1">
        <v>45329</v>
      </c>
      <c r="I338" t="str">
        <f>IF(Sheet1[[#This Row],[Purchase Amount]]&gt;0,"Placed","Not Placed")</f>
        <v>Not Placed</v>
      </c>
      <c r="J338" t="s">
        <v>654</v>
      </c>
      <c r="K338" t="s">
        <v>721</v>
      </c>
      <c r="L338" t="str">
        <f>"Q"&amp;ROUNDUP(MONTH(Sheet1[[#This Row],[Date]])/3,0)&amp;"-"&amp;YEAR(Sheet1[[#This Row],[Date]])</f>
        <v>Q1-2024</v>
      </c>
      <c r="M338" s="6">
        <f>Sheet1[[#This Row],[Purchase Amount]]*0.115</f>
        <v>0</v>
      </c>
      <c r="N338" s="12" t="s">
        <v>754</v>
      </c>
    </row>
    <row r="339" spans="1:14" x14ac:dyDescent="0.3">
      <c r="A339" t="s">
        <v>513</v>
      </c>
      <c r="B339" t="s">
        <v>680</v>
      </c>
      <c r="C339" t="s">
        <v>177</v>
      </c>
      <c r="D339" t="s">
        <v>34</v>
      </c>
      <c r="E339" t="s">
        <v>69</v>
      </c>
      <c r="F339" t="s">
        <v>11</v>
      </c>
      <c r="G339" s="1">
        <v>45329</v>
      </c>
      <c r="H339" s="2">
        <v>380</v>
      </c>
      <c r="I339" t="str">
        <f>IF(Sheet1[[#This Row],[Purchase Amount]]&gt;0,"Placed","Not Placed")</f>
        <v>Placed</v>
      </c>
      <c r="J339" t="s">
        <v>654</v>
      </c>
      <c r="K339" t="s">
        <v>721</v>
      </c>
      <c r="L339" t="str">
        <f>"Q"&amp;ROUNDUP(MONTH(Sheet1[[#This Row],[Date]])/3,0)&amp;"-"&amp;YEAR(Sheet1[[#This Row],[Date]])</f>
        <v>Q1-2024</v>
      </c>
      <c r="M339" s="6">
        <f>Sheet1[[#This Row],[Purchase Amount]]*0.115</f>
        <v>43.7</v>
      </c>
      <c r="N339" s="12" t="s">
        <v>754</v>
      </c>
    </row>
    <row r="340" spans="1:14" x14ac:dyDescent="0.3">
      <c r="A340" t="s">
        <v>514</v>
      </c>
      <c r="B340" t="s">
        <v>692</v>
      </c>
      <c r="C340" t="s">
        <v>220</v>
      </c>
      <c r="D340" t="s">
        <v>72</v>
      </c>
      <c r="E340" t="s">
        <v>41</v>
      </c>
      <c r="F340" t="s">
        <v>25</v>
      </c>
      <c r="G340" s="1">
        <v>45329</v>
      </c>
      <c r="H340" s="2">
        <v>285</v>
      </c>
      <c r="I340" t="str">
        <f>IF(Sheet1[[#This Row],[Purchase Amount]]&gt;0,"Placed","Not Placed")</f>
        <v>Placed</v>
      </c>
      <c r="J340" t="s">
        <v>654</v>
      </c>
      <c r="K340" t="s">
        <v>721</v>
      </c>
      <c r="L340" t="str">
        <f>"Q"&amp;ROUNDUP(MONTH(Sheet1[[#This Row],[Date]])/3,0)&amp;"-"&amp;YEAR(Sheet1[[#This Row],[Date]])</f>
        <v>Q1-2024</v>
      </c>
      <c r="M340" s="6">
        <f>Sheet1[[#This Row],[Purchase Amount]]*0.115</f>
        <v>32.774999999999999</v>
      </c>
      <c r="N340" s="12" t="s">
        <v>754</v>
      </c>
    </row>
    <row r="341" spans="1:14" x14ac:dyDescent="0.3">
      <c r="A341" t="s">
        <v>515</v>
      </c>
      <c r="B341" t="s">
        <v>664</v>
      </c>
      <c r="C341" t="s">
        <v>128</v>
      </c>
      <c r="D341" t="s">
        <v>23</v>
      </c>
      <c r="E341" t="s">
        <v>48</v>
      </c>
      <c r="F341" t="s">
        <v>11</v>
      </c>
      <c r="G341" s="1">
        <v>45330</v>
      </c>
      <c r="I341" t="str">
        <f>IF(Sheet1[[#This Row],[Purchase Amount]]&gt;0,"Placed","Not Placed")</f>
        <v>Not Placed</v>
      </c>
      <c r="J341" t="s">
        <v>685</v>
      </c>
      <c r="K341" t="s">
        <v>721</v>
      </c>
      <c r="L341" t="str">
        <f>"Q"&amp;ROUNDUP(MONTH(Sheet1[[#This Row],[Date]])/3,0)&amp;"-"&amp;YEAR(Sheet1[[#This Row],[Date]])</f>
        <v>Q1-2024</v>
      </c>
      <c r="M341" s="6">
        <f>Sheet1[[#This Row],[Purchase Amount]]*0.115</f>
        <v>0</v>
      </c>
      <c r="N341" s="12" t="s">
        <v>754</v>
      </c>
    </row>
    <row r="342" spans="1:14" x14ac:dyDescent="0.3">
      <c r="A342" t="s">
        <v>516</v>
      </c>
      <c r="B342" t="s">
        <v>692</v>
      </c>
      <c r="C342" t="s">
        <v>220</v>
      </c>
      <c r="D342" t="s">
        <v>72</v>
      </c>
      <c r="E342" t="s">
        <v>135</v>
      </c>
      <c r="F342" t="s">
        <v>16</v>
      </c>
      <c r="G342" s="1">
        <v>45330</v>
      </c>
      <c r="H342" s="2">
        <v>765</v>
      </c>
      <c r="I342" t="str">
        <f>IF(Sheet1[[#This Row],[Purchase Amount]]&gt;0,"Placed","Not Placed")</f>
        <v>Placed</v>
      </c>
      <c r="J342" t="s">
        <v>685</v>
      </c>
      <c r="K342" t="s">
        <v>721</v>
      </c>
      <c r="L342" t="str">
        <f>"Q"&amp;ROUNDUP(MONTH(Sheet1[[#This Row],[Date]])/3,0)&amp;"-"&amp;YEAR(Sheet1[[#This Row],[Date]])</f>
        <v>Q1-2024</v>
      </c>
      <c r="M342" s="6">
        <f>Sheet1[[#This Row],[Purchase Amount]]*0.115</f>
        <v>87.975000000000009</v>
      </c>
      <c r="N342" s="12" t="s">
        <v>754</v>
      </c>
    </row>
    <row r="343" spans="1:14" x14ac:dyDescent="0.3">
      <c r="A343" t="s">
        <v>517</v>
      </c>
      <c r="B343" t="s">
        <v>671</v>
      </c>
      <c r="C343" t="s">
        <v>150</v>
      </c>
      <c r="D343" t="s">
        <v>151</v>
      </c>
      <c r="E343" t="s">
        <v>135</v>
      </c>
      <c r="F343" t="s">
        <v>16</v>
      </c>
      <c r="G343" s="1">
        <v>45330</v>
      </c>
      <c r="H343" s="2">
        <v>200</v>
      </c>
      <c r="I343" t="str">
        <f>IF(Sheet1[[#This Row],[Purchase Amount]]&gt;0,"Placed","Not Placed")</f>
        <v>Placed</v>
      </c>
      <c r="J343" t="s">
        <v>685</v>
      </c>
      <c r="K343" t="s">
        <v>721</v>
      </c>
      <c r="L343" t="str">
        <f>"Q"&amp;ROUNDUP(MONTH(Sheet1[[#This Row],[Date]])/3,0)&amp;"-"&amp;YEAR(Sheet1[[#This Row],[Date]])</f>
        <v>Q1-2024</v>
      </c>
      <c r="M343" s="6">
        <f>Sheet1[[#This Row],[Purchase Amount]]*0.115</f>
        <v>23</v>
      </c>
      <c r="N343" s="12" t="s">
        <v>756</v>
      </c>
    </row>
    <row r="344" spans="1:14" x14ac:dyDescent="0.3">
      <c r="A344" t="s">
        <v>518</v>
      </c>
      <c r="B344" t="s">
        <v>669</v>
      </c>
      <c r="C344" t="s">
        <v>144</v>
      </c>
      <c r="D344" t="s">
        <v>64</v>
      </c>
      <c r="E344" t="s">
        <v>24</v>
      </c>
      <c r="F344" t="s">
        <v>11</v>
      </c>
      <c r="G344" s="1">
        <v>45330</v>
      </c>
      <c r="H344" s="2">
        <v>785</v>
      </c>
      <c r="I344" t="str">
        <f>IF(Sheet1[[#This Row],[Purchase Amount]]&gt;0,"Placed","Not Placed")</f>
        <v>Placed</v>
      </c>
      <c r="J344" t="s">
        <v>685</v>
      </c>
      <c r="K344" t="s">
        <v>721</v>
      </c>
      <c r="L344" t="str">
        <f>"Q"&amp;ROUNDUP(MONTH(Sheet1[[#This Row],[Date]])/3,0)&amp;"-"&amp;YEAR(Sheet1[[#This Row],[Date]])</f>
        <v>Q1-2024</v>
      </c>
      <c r="M344" s="6">
        <f>Sheet1[[#This Row],[Purchase Amount]]*0.115</f>
        <v>90.275000000000006</v>
      </c>
      <c r="N344" s="12" t="s">
        <v>756</v>
      </c>
    </row>
    <row r="345" spans="1:14" x14ac:dyDescent="0.3">
      <c r="A345" t="s">
        <v>519</v>
      </c>
      <c r="B345" t="s">
        <v>699</v>
      </c>
      <c r="C345" t="s">
        <v>252</v>
      </c>
      <c r="D345" t="s">
        <v>72</v>
      </c>
      <c r="E345" t="s">
        <v>237</v>
      </c>
      <c r="F345" t="s">
        <v>11</v>
      </c>
      <c r="G345" s="1">
        <v>45330</v>
      </c>
      <c r="H345" s="2">
        <v>955</v>
      </c>
      <c r="I345" t="str">
        <f>IF(Sheet1[[#This Row],[Purchase Amount]]&gt;0,"Placed","Not Placed")</f>
        <v>Placed</v>
      </c>
      <c r="J345" t="s">
        <v>685</v>
      </c>
      <c r="K345" t="s">
        <v>721</v>
      </c>
      <c r="L345" t="str">
        <f>"Q"&amp;ROUNDUP(MONTH(Sheet1[[#This Row],[Date]])/3,0)&amp;"-"&amp;YEAR(Sheet1[[#This Row],[Date]])</f>
        <v>Q1-2024</v>
      </c>
      <c r="M345" s="6">
        <f>Sheet1[[#This Row],[Purchase Amount]]*0.115</f>
        <v>109.825</v>
      </c>
      <c r="N345" s="12" t="s">
        <v>753</v>
      </c>
    </row>
    <row r="346" spans="1:14" x14ac:dyDescent="0.3">
      <c r="A346" t="s">
        <v>520</v>
      </c>
      <c r="B346" t="s">
        <v>697</v>
      </c>
      <c r="C346" t="s">
        <v>246</v>
      </c>
      <c r="D346" t="s">
        <v>14</v>
      </c>
      <c r="E346" t="s">
        <v>199</v>
      </c>
      <c r="F346" t="s">
        <v>16</v>
      </c>
      <c r="G346" s="1">
        <v>45330</v>
      </c>
      <c r="H346" s="2">
        <v>1315</v>
      </c>
      <c r="I346" t="str">
        <f>IF(Sheet1[[#This Row],[Purchase Amount]]&gt;0,"Placed","Not Placed")</f>
        <v>Placed</v>
      </c>
      <c r="J346" t="s">
        <v>685</v>
      </c>
      <c r="K346" t="s">
        <v>721</v>
      </c>
      <c r="L346" t="str">
        <f>"Q"&amp;ROUNDUP(MONTH(Sheet1[[#This Row],[Date]])/3,0)&amp;"-"&amp;YEAR(Sheet1[[#This Row],[Date]])</f>
        <v>Q1-2024</v>
      </c>
      <c r="M346" s="6">
        <f>Sheet1[[#This Row],[Purchase Amount]]*0.115</f>
        <v>151.22499999999999</v>
      </c>
      <c r="N346" s="12" t="s">
        <v>756</v>
      </c>
    </row>
    <row r="347" spans="1:14" x14ac:dyDescent="0.3">
      <c r="A347" t="s">
        <v>521</v>
      </c>
      <c r="B347" t="s">
        <v>655</v>
      </c>
      <c r="C347" t="s">
        <v>97</v>
      </c>
      <c r="D347" t="s">
        <v>9</v>
      </c>
      <c r="E347" t="s">
        <v>48</v>
      </c>
      <c r="F347" t="s">
        <v>25</v>
      </c>
      <c r="G347" s="1">
        <v>45331</v>
      </c>
      <c r="I347" t="str">
        <f>IF(Sheet1[[#This Row],[Purchase Amount]]&gt;0,"Placed","Not Placed")</f>
        <v>Not Placed</v>
      </c>
      <c r="J347" t="s">
        <v>625</v>
      </c>
      <c r="K347" t="s">
        <v>721</v>
      </c>
      <c r="L347" t="str">
        <f>"Q"&amp;ROUNDUP(MONTH(Sheet1[[#This Row],[Date]])/3,0)&amp;"-"&amp;YEAR(Sheet1[[#This Row],[Date]])</f>
        <v>Q1-2024</v>
      </c>
      <c r="M347" s="6">
        <f>Sheet1[[#This Row],[Purchase Amount]]*0.115</f>
        <v>0</v>
      </c>
      <c r="N347" s="12" t="s">
        <v>756</v>
      </c>
    </row>
    <row r="348" spans="1:14" x14ac:dyDescent="0.3">
      <c r="A348" t="s">
        <v>522</v>
      </c>
      <c r="B348" t="s">
        <v>683</v>
      </c>
      <c r="C348" t="s">
        <v>184</v>
      </c>
      <c r="D348" t="s">
        <v>9</v>
      </c>
      <c r="E348" t="s">
        <v>98</v>
      </c>
      <c r="F348" t="s">
        <v>11</v>
      </c>
      <c r="G348" s="1">
        <v>45331</v>
      </c>
      <c r="H348" s="2">
        <v>590</v>
      </c>
      <c r="I348" t="str">
        <f>IF(Sheet1[[#This Row],[Purchase Amount]]&gt;0,"Placed","Not Placed")</f>
        <v>Placed</v>
      </c>
      <c r="J348" t="s">
        <v>625</v>
      </c>
      <c r="K348" t="s">
        <v>721</v>
      </c>
      <c r="L348" t="str">
        <f>"Q"&amp;ROUNDUP(MONTH(Sheet1[[#This Row],[Date]])/3,0)&amp;"-"&amp;YEAR(Sheet1[[#This Row],[Date]])</f>
        <v>Q1-2024</v>
      </c>
      <c r="M348" s="6">
        <f>Sheet1[[#This Row],[Purchase Amount]]*0.115</f>
        <v>67.850000000000009</v>
      </c>
      <c r="N348" s="12" t="s">
        <v>756</v>
      </c>
    </row>
    <row r="349" spans="1:14" x14ac:dyDescent="0.3">
      <c r="A349" t="s">
        <v>523</v>
      </c>
      <c r="B349" t="s">
        <v>652</v>
      </c>
      <c r="C349" t="s">
        <v>88</v>
      </c>
      <c r="D349" t="s">
        <v>9</v>
      </c>
      <c r="E349" t="s">
        <v>194</v>
      </c>
      <c r="F349" t="s">
        <v>25</v>
      </c>
      <c r="G349" s="1">
        <v>45331</v>
      </c>
      <c r="H349" s="2">
        <v>1080</v>
      </c>
      <c r="I349" t="str">
        <f>IF(Sheet1[[#This Row],[Purchase Amount]]&gt;0,"Placed","Not Placed")</f>
        <v>Placed</v>
      </c>
      <c r="J349" t="s">
        <v>625</v>
      </c>
      <c r="K349" t="s">
        <v>721</v>
      </c>
      <c r="L349" t="str">
        <f>"Q"&amp;ROUNDUP(MONTH(Sheet1[[#This Row],[Date]])/3,0)&amp;"-"&amp;YEAR(Sheet1[[#This Row],[Date]])</f>
        <v>Q1-2024</v>
      </c>
      <c r="M349" s="6">
        <f>Sheet1[[#This Row],[Purchase Amount]]*0.115</f>
        <v>124.2</v>
      </c>
      <c r="N349" s="12" t="s">
        <v>753</v>
      </c>
    </row>
    <row r="350" spans="1:14" x14ac:dyDescent="0.3">
      <c r="A350" t="s">
        <v>524</v>
      </c>
      <c r="B350" t="s">
        <v>703</v>
      </c>
      <c r="C350" t="s">
        <v>279</v>
      </c>
      <c r="D350" t="s">
        <v>14</v>
      </c>
      <c r="E350" t="s">
        <v>10</v>
      </c>
      <c r="F350" t="s">
        <v>16</v>
      </c>
      <c r="G350" s="1">
        <v>45331</v>
      </c>
      <c r="H350" s="2">
        <v>145</v>
      </c>
      <c r="I350" t="str">
        <f>IF(Sheet1[[#This Row],[Purchase Amount]]&gt;0,"Placed","Not Placed")</f>
        <v>Placed</v>
      </c>
      <c r="J350" t="s">
        <v>625</v>
      </c>
      <c r="K350" t="s">
        <v>721</v>
      </c>
      <c r="L350" t="str">
        <f>"Q"&amp;ROUNDUP(MONTH(Sheet1[[#This Row],[Date]])/3,0)&amp;"-"&amp;YEAR(Sheet1[[#This Row],[Date]])</f>
        <v>Q1-2024</v>
      </c>
      <c r="M350" s="6">
        <f>Sheet1[[#This Row],[Purchase Amount]]*0.115</f>
        <v>16.675000000000001</v>
      </c>
      <c r="N350" s="12" t="s">
        <v>756</v>
      </c>
    </row>
    <row r="351" spans="1:14" x14ac:dyDescent="0.3">
      <c r="A351" t="s">
        <v>525</v>
      </c>
      <c r="B351" t="s">
        <v>689</v>
      </c>
      <c r="C351" t="s">
        <v>207</v>
      </c>
      <c r="D351" t="s">
        <v>34</v>
      </c>
      <c r="E351" t="s">
        <v>344</v>
      </c>
      <c r="F351" t="s">
        <v>25</v>
      </c>
      <c r="G351" s="1">
        <v>45332</v>
      </c>
      <c r="I351" t="str">
        <f>IF(Sheet1[[#This Row],[Purchase Amount]]&gt;0,"Placed","Not Placed")</f>
        <v>Not Placed</v>
      </c>
      <c r="J351" t="s">
        <v>630</v>
      </c>
      <c r="K351" t="s">
        <v>721</v>
      </c>
      <c r="L351" t="str">
        <f>"Q"&amp;ROUNDUP(MONTH(Sheet1[[#This Row],[Date]])/3,0)&amp;"-"&amp;YEAR(Sheet1[[#This Row],[Date]])</f>
        <v>Q1-2024</v>
      </c>
      <c r="M351" s="6">
        <f>Sheet1[[#This Row],[Purchase Amount]]*0.115</f>
        <v>0</v>
      </c>
      <c r="N351" s="12" t="s">
        <v>754</v>
      </c>
    </row>
    <row r="352" spans="1:14" x14ac:dyDescent="0.3">
      <c r="A352" t="s">
        <v>526</v>
      </c>
      <c r="B352" t="s">
        <v>683</v>
      </c>
      <c r="C352" t="s">
        <v>184</v>
      </c>
      <c r="D352" t="s">
        <v>9</v>
      </c>
      <c r="E352" t="s">
        <v>182</v>
      </c>
      <c r="F352" t="s">
        <v>11</v>
      </c>
      <c r="G352" s="1">
        <v>45332</v>
      </c>
      <c r="H352" s="2">
        <v>280</v>
      </c>
      <c r="I352" t="str">
        <f>IF(Sheet1[[#This Row],[Purchase Amount]]&gt;0,"Placed","Not Placed")</f>
        <v>Placed</v>
      </c>
      <c r="J352" t="s">
        <v>630</v>
      </c>
      <c r="K352" t="s">
        <v>721</v>
      </c>
      <c r="L352" t="str">
        <f>"Q"&amp;ROUNDUP(MONTH(Sheet1[[#This Row],[Date]])/3,0)&amp;"-"&amp;YEAR(Sheet1[[#This Row],[Date]])</f>
        <v>Q1-2024</v>
      </c>
      <c r="M352" s="6">
        <f>Sheet1[[#This Row],[Purchase Amount]]*0.115</f>
        <v>32.200000000000003</v>
      </c>
      <c r="N352" s="12" t="s">
        <v>754</v>
      </c>
    </row>
    <row r="353" spans="1:14" x14ac:dyDescent="0.3">
      <c r="A353" t="s">
        <v>527</v>
      </c>
      <c r="B353" t="s">
        <v>706</v>
      </c>
      <c r="C353" t="s">
        <v>292</v>
      </c>
      <c r="D353" t="s">
        <v>174</v>
      </c>
      <c r="E353" t="s">
        <v>472</v>
      </c>
      <c r="F353" t="s">
        <v>61</v>
      </c>
      <c r="G353" s="1">
        <v>45332</v>
      </c>
      <c r="H353" s="2">
        <v>335</v>
      </c>
      <c r="I353" t="str">
        <f>IF(Sheet1[[#This Row],[Purchase Amount]]&gt;0,"Placed","Not Placed")</f>
        <v>Placed</v>
      </c>
      <c r="J353" t="s">
        <v>630</v>
      </c>
      <c r="K353" t="s">
        <v>721</v>
      </c>
      <c r="L353" t="str">
        <f>"Q"&amp;ROUNDUP(MONTH(Sheet1[[#This Row],[Date]])/3,0)&amp;"-"&amp;YEAR(Sheet1[[#This Row],[Date]])</f>
        <v>Q1-2024</v>
      </c>
      <c r="M353" s="6">
        <f>Sheet1[[#This Row],[Purchase Amount]]*0.115</f>
        <v>38.524999999999999</v>
      </c>
      <c r="N353" s="12" t="s">
        <v>754</v>
      </c>
    </row>
    <row r="354" spans="1:14" x14ac:dyDescent="0.3">
      <c r="A354" t="s">
        <v>528</v>
      </c>
      <c r="B354" t="s">
        <v>661</v>
      </c>
      <c r="C354" t="s">
        <v>120</v>
      </c>
      <c r="D354" t="s">
        <v>14</v>
      </c>
      <c r="E354" t="s">
        <v>194</v>
      </c>
      <c r="F354" t="s">
        <v>25</v>
      </c>
      <c r="G354" s="1">
        <v>45332</v>
      </c>
      <c r="H354" s="2">
        <v>830</v>
      </c>
      <c r="I354" t="str">
        <f>IF(Sheet1[[#This Row],[Purchase Amount]]&gt;0,"Placed","Not Placed")</f>
        <v>Placed</v>
      </c>
      <c r="J354" t="s">
        <v>630</v>
      </c>
      <c r="K354" t="s">
        <v>721</v>
      </c>
      <c r="L354" t="str">
        <f>"Q"&amp;ROUNDUP(MONTH(Sheet1[[#This Row],[Date]])/3,0)&amp;"-"&amp;YEAR(Sheet1[[#This Row],[Date]])</f>
        <v>Q1-2024</v>
      </c>
      <c r="M354" s="6">
        <f>Sheet1[[#This Row],[Purchase Amount]]*0.115</f>
        <v>95.45</v>
      </c>
      <c r="N354" s="12" t="s">
        <v>753</v>
      </c>
    </row>
    <row r="355" spans="1:14" x14ac:dyDescent="0.3">
      <c r="A355" t="s">
        <v>529</v>
      </c>
      <c r="B355" t="s">
        <v>680</v>
      </c>
      <c r="C355" t="s">
        <v>177</v>
      </c>
      <c r="D355" t="s">
        <v>34</v>
      </c>
      <c r="E355" t="s">
        <v>41</v>
      </c>
      <c r="F355" t="s">
        <v>25</v>
      </c>
      <c r="G355" s="1">
        <v>45333</v>
      </c>
      <c r="I355" t="str">
        <f>IF(Sheet1[[#This Row],[Purchase Amount]]&gt;0,"Placed","Not Placed")</f>
        <v>Not Placed</v>
      </c>
      <c r="J355" t="s">
        <v>640</v>
      </c>
      <c r="K355" t="s">
        <v>721</v>
      </c>
      <c r="L355" t="str">
        <f>"Q"&amp;ROUNDUP(MONTH(Sheet1[[#This Row],[Date]])/3,0)&amp;"-"&amp;YEAR(Sheet1[[#This Row],[Date]])</f>
        <v>Q1-2024</v>
      </c>
      <c r="M355" s="6">
        <f>Sheet1[[#This Row],[Purchase Amount]]*0.115</f>
        <v>0</v>
      </c>
      <c r="N355" s="12" t="s">
        <v>756</v>
      </c>
    </row>
    <row r="356" spans="1:14" x14ac:dyDescent="0.3">
      <c r="A356" t="s">
        <v>530</v>
      </c>
      <c r="B356" t="s">
        <v>667</v>
      </c>
      <c r="C356" t="s">
        <v>138</v>
      </c>
      <c r="D356" t="s">
        <v>23</v>
      </c>
      <c r="E356" t="s">
        <v>152</v>
      </c>
      <c r="F356" t="s">
        <v>11</v>
      </c>
      <c r="G356" s="1">
        <v>45333</v>
      </c>
      <c r="I356" t="str">
        <f>IF(Sheet1[[#This Row],[Purchase Amount]]&gt;0,"Placed","Not Placed")</f>
        <v>Not Placed</v>
      </c>
      <c r="J356" t="s">
        <v>640</v>
      </c>
      <c r="K356" t="s">
        <v>721</v>
      </c>
      <c r="L356" t="str">
        <f>"Q"&amp;ROUNDUP(MONTH(Sheet1[[#This Row],[Date]])/3,0)&amp;"-"&amp;YEAR(Sheet1[[#This Row],[Date]])</f>
        <v>Q1-2024</v>
      </c>
      <c r="M356" s="6">
        <f>Sheet1[[#This Row],[Purchase Amount]]*0.115</f>
        <v>0</v>
      </c>
      <c r="N356" s="12" t="s">
        <v>756</v>
      </c>
    </row>
    <row r="357" spans="1:14" x14ac:dyDescent="0.3">
      <c r="A357" t="s">
        <v>531</v>
      </c>
      <c r="B357" t="s">
        <v>649</v>
      </c>
      <c r="C357" t="s">
        <v>80</v>
      </c>
      <c r="D357" t="s">
        <v>47</v>
      </c>
      <c r="E357" t="s">
        <v>78</v>
      </c>
      <c r="F357" t="s">
        <v>16</v>
      </c>
      <c r="G357" s="1">
        <v>45333</v>
      </c>
      <c r="H357" s="2">
        <v>505</v>
      </c>
      <c r="I357" t="str">
        <f>IF(Sheet1[[#This Row],[Purchase Amount]]&gt;0,"Placed","Not Placed")</f>
        <v>Placed</v>
      </c>
      <c r="J357" t="s">
        <v>640</v>
      </c>
      <c r="K357" t="s">
        <v>721</v>
      </c>
      <c r="L357" t="str">
        <f>"Q"&amp;ROUNDUP(MONTH(Sheet1[[#This Row],[Date]])/3,0)&amp;"-"&amp;YEAR(Sheet1[[#This Row],[Date]])</f>
        <v>Q1-2024</v>
      </c>
      <c r="M357" s="6">
        <f>Sheet1[[#This Row],[Purchase Amount]]*0.115</f>
        <v>58.075000000000003</v>
      </c>
      <c r="N357" s="12" t="s">
        <v>756</v>
      </c>
    </row>
    <row r="358" spans="1:14" x14ac:dyDescent="0.3">
      <c r="A358" t="s">
        <v>532</v>
      </c>
      <c r="B358" t="s">
        <v>715</v>
      </c>
      <c r="C358" t="s">
        <v>413</v>
      </c>
      <c r="D358" t="s">
        <v>14</v>
      </c>
      <c r="E358" t="s">
        <v>98</v>
      </c>
      <c r="F358" t="s">
        <v>25</v>
      </c>
      <c r="G358" s="1">
        <v>45333</v>
      </c>
      <c r="H358" s="2">
        <v>140</v>
      </c>
      <c r="I358" t="str">
        <f>IF(Sheet1[[#This Row],[Purchase Amount]]&gt;0,"Placed","Not Placed")</f>
        <v>Placed</v>
      </c>
      <c r="J358" t="s">
        <v>640</v>
      </c>
      <c r="K358" t="s">
        <v>721</v>
      </c>
      <c r="L358" t="str">
        <f>"Q"&amp;ROUNDUP(MONTH(Sheet1[[#This Row],[Date]])/3,0)&amp;"-"&amp;YEAR(Sheet1[[#This Row],[Date]])</f>
        <v>Q1-2024</v>
      </c>
      <c r="M358" s="6">
        <f>Sheet1[[#This Row],[Purchase Amount]]*0.115</f>
        <v>16.100000000000001</v>
      </c>
      <c r="N358" s="12" t="s">
        <v>756</v>
      </c>
    </row>
    <row r="359" spans="1:14" x14ac:dyDescent="0.3">
      <c r="A359" t="s">
        <v>533</v>
      </c>
      <c r="B359" t="s">
        <v>722</v>
      </c>
      <c r="C359" t="s">
        <v>500</v>
      </c>
      <c r="D359" t="s">
        <v>47</v>
      </c>
      <c r="E359" t="s">
        <v>78</v>
      </c>
      <c r="F359" t="s">
        <v>11</v>
      </c>
      <c r="G359" s="1">
        <v>45333</v>
      </c>
      <c r="H359" s="2">
        <v>125</v>
      </c>
      <c r="I359" t="str">
        <f>IF(Sheet1[[#This Row],[Purchase Amount]]&gt;0,"Placed","Not Placed")</f>
        <v>Placed</v>
      </c>
      <c r="J359" t="s">
        <v>640</v>
      </c>
      <c r="K359" t="s">
        <v>721</v>
      </c>
      <c r="L359" t="str">
        <f>"Q"&amp;ROUNDUP(MONTH(Sheet1[[#This Row],[Date]])/3,0)&amp;"-"&amp;YEAR(Sheet1[[#This Row],[Date]])</f>
        <v>Q1-2024</v>
      </c>
      <c r="M359" s="6">
        <f>Sheet1[[#This Row],[Purchase Amount]]*0.115</f>
        <v>14.375</v>
      </c>
      <c r="N359" s="12" t="s">
        <v>756</v>
      </c>
    </row>
    <row r="360" spans="1:14" x14ac:dyDescent="0.3">
      <c r="A360" t="s">
        <v>534</v>
      </c>
      <c r="B360" t="s">
        <v>723</v>
      </c>
      <c r="C360" t="s">
        <v>535</v>
      </c>
      <c r="D360" t="s">
        <v>47</v>
      </c>
      <c r="E360" t="s">
        <v>104</v>
      </c>
      <c r="F360" t="s">
        <v>11</v>
      </c>
      <c r="G360" s="1">
        <v>45333</v>
      </c>
      <c r="H360" s="2">
        <v>730</v>
      </c>
      <c r="I360" t="str">
        <f>IF(Sheet1[[#This Row],[Purchase Amount]]&gt;0,"Placed","Not Placed")</f>
        <v>Placed</v>
      </c>
      <c r="J360" t="s">
        <v>640</v>
      </c>
      <c r="K360" t="s">
        <v>721</v>
      </c>
      <c r="L360" t="str">
        <f>"Q"&amp;ROUNDUP(MONTH(Sheet1[[#This Row],[Date]])/3,0)&amp;"-"&amp;YEAR(Sheet1[[#This Row],[Date]])</f>
        <v>Q1-2024</v>
      </c>
      <c r="M360" s="6">
        <f>Sheet1[[#This Row],[Purchase Amount]]*0.115</f>
        <v>83.95</v>
      </c>
      <c r="N360" s="12" t="s">
        <v>756</v>
      </c>
    </row>
    <row r="361" spans="1:14" x14ac:dyDescent="0.3">
      <c r="A361" t="s">
        <v>536</v>
      </c>
      <c r="B361" t="s">
        <v>691</v>
      </c>
      <c r="C361" t="s">
        <v>216</v>
      </c>
      <c r="D361" t="s">
        <v>23</v>
      </c>
      <c r="E361" t="s">
        <v>41</v>
      </c>
      <c r="F361" t="s">
        <v>11</v>
      </c>
      <c r="G361" s="1">
        <v>45334</v>
      </c>
      <c r="I361" t="str">
        <f>IF(Sheet1[[#This Row],[Purchase Amount]]&gt;0,"Placed","Not Placed")</f>
        <v>Not Placed</v>
      </c>
      <c r="J361" t="s">
        <v>644</v>
      </c>
      <c r="K361" t="s">
        <v>721</v>
      </c>
      <c r="L361" t="str">
        <f>"Q"&amp;ROUNDUP(MONTH(Sheet1[[#This Row],[Date]])/3,0)&amp;"-"&amp;YEAR(Sheet1[[#This Row],[Date]])</f>
        <v>Q1-2024</v>
      </c>
      <c r="M361" s="6">
        <f>Sheet1[[#This Row],[Purchase Amount]]*0.115</f>
        <v>0</v>
      </c>
      <c r="N361" s="12" t="s">
        <v>756</v>
      </c>
    </row>
    <row r="362" spans="1:14" x14ac:dyDescent="0.3">
      <c r="A362" t="s">
        <v>537</v>
      </c>
      <c r="B362" t="s">
        <v>645</v>
      </c>
      <c r="C362" t="s">
        <v>68</v>
      </c>
      <c r="D362" t="s">
        <v>47</v>
      </c>
      <c r="E362" t="s">
        <v>85</v>
      </c>
      <c r="F362" t="s">
        <v>25</v>
      </c>
      <c r="G362" s="1">
        <v>45334</v>
      </c>
      <c r="H362" s="2">
        <v>775</v>
      </c>
      <c r="I362" t="str">
        <f>IF(Sheet1[[#This Row],[Purchase Amount]]&gt;0,"Placed","Not Placed")</f>
        <v>Placed</v>
      </c>
      <c r="J362" t="s">
        <v>644</v>
      </c>
      <c r="K362" t="s">
        <v>721</v>
      </c>
      <c r="L362" t="str">
        <f>"Q"&amp;ROUNDUP(MONTH(Sheet1[[#This Row],[Date]])/3,0)&amp;"-"&amp;YEAR(Sheet1[[#This Row],[Date]])</f>
        <v>Q1-2024</v>
      </c>
      <c r="M362" s="6">
        <f>Sheet1[[#This Row],[Purchase Amount]]*0.115</f>
        <v>89.125</v>
      </c>
      <c r="N362" s="12" t="s">
        <v>753</v>
      </c>
    </row>
    <row r="363" spans="1:14" x14ac:dyDescent="0.3">
      <c r="A363" t="s">
        <v>538</v>
      </c>
      <c r="B363" t="s">
        <v>700</v>
      </c>
      <c r="C363" t="s">
        <v>254</v>
      </c>
      <c r="D363" t="s">
        <v>19</v>
      </c>
      <c r="E363" t="s">
        <v>24</v>
      </c>
      <c r="F363" t="s">
        <v>25</v>
      </c>
      <c r="G363" s="1">
        <v>45334</v>
      </c>
      <c r="H363" s="2">
        <v>1385</v>
      </c>
      <c r="I363" t="str">
        <f>IF(Sheet1[[#This Row],[Purchase Amount]]&gt;0,"Placed","Not Placed")</f>
        <v>Placed</v>
      </c>
      <c r="J363" t="s">
        <v>644</v>
      </c>
      <c r="K363" t="s">
        <v>721</v>
      </c>
      <c r="L363" t="str">
        <f>"Q"&amp;ROUNDUP(MONTH(Sheet1[[#This Row],[Date]])/3,0)&amp;"-"&amp;YEAR(Sheet1[[#This Row],[Date]])</f>
        <v>Q1-2024</v>
      </c>
      <c r="M363" s="6">
        <f>Sheet1[[#This Row],[Purchase Amount]]*0.115</f>
        <v>159.27500000000001</v>
      </c>
      <c r="N363" s="12" t="s">
        <v>756</v>
      </c>
    </row>
    <row r="364" spans="1:14" x14ac:dyDescent="0.3">
      <c r="A364" t="s">
        <v>539</v>
      </c>
      <c r="B364" t="s">
        <v>636</v>
      </c>
      <c r="C364" t="s">
        <v>43</v>
      </c>
      <c r="D364" t="s">
        <v>19</v>
      </c>
      <c r="E364" t="s">
        <v>227</v>
      </c>
      <c r="F364" t="s">
        <v>25</v>
      </c>
      <c r="G364" s="1">
        <v>45334</v>
      </c>
      <c r="H364" s="2">
        <v>455</v>
      </c>
      <c r="I364" t="str">
        <f>IF(Sheet1[[#This Row],[Purchase Amount]]&gt;0,"Placed","Not Placed")</f>
        <v>Placed</v>
      </c>
      <c r="J364" t="s">
        <v>644</v>
      </c>
      <c r="K364" t="s">
        <v>721</v>
      </c>
      <c r="L364" t="str">
        <f>"Q"&amp;ROUNDUP(MONTH(Sheet1[[#This Row],[Date]])/3,0)&amp;"-"&amp;YEAR(Sheet1[[#This Row],[Date]])</f>
        <v>Q1-2024</v>
      </c>
      <c r="M364" s="6">
        <f>Sheet1[[#This Row],[Purchase Amount]]*0.115</f>
        <v>52.325000000000003</v>
      </c>
      <c r="N364" s="12" t="s">
        <v>756</v>
      </c>
    </row>
    <row r="365" spans="1:14" x14ac:dyDescent="0.3">
      <c r="A365" t="s">
        <v>540</v>
      </c>
      <c r="B365" t="s">
        <v>718</v>
      </c>
      <c r="C365" t="s">
        <v>463</v>
      </c>
      <c r="D365" t="s">
        <v>174</v>
      </c>
      <c r="E365" t="s">
        <v>135</v>
      </c>
      <c r="F365" t="s">
        <v>25</v>
      </c>
      <c r="G365" s="1">
        <v>45335</v>
      </c>
      <c r="I365" t="str">
        <f>IF(Sheet1[[#This Row],[Purchase Amount]]&gt;0,"Placed","Not Placed")</f>
        <v>Not Placed</v>
      </c>
      <c r="J365" t="s">
        <v>651</v>
      </c>
      <c r="K365" t="s">
        <v>721</v>
      </c>
      <c r="L365" t="str">
        <f>"Q"&amp;ROUNDUP(MONTH(Sheet1[[#This Row],[Date]])/3,0)&amp;"-"&amp;YEAR(Sheet1[[#This Row],[Date]])</f>
        <v>Q1-2024</v>
      </c>
      <c r="M365" s="6">
        <f>Sheet1[[#This Row],[Purchase Amount]]*0.115</f>
        <v>0</v>
      </c>
      <c r="N365" s="12" t="s">
        <v>756</v>
      </c>
    </row>
    <row r="366" spans="1:14" x14ac:dyDescent="0.3">
      <c r="A366" t="s">
        <v>541</v>
      </c>
      <c r="B366" t="s">
        <v>662</v>
      </c>
      <c r="C366" t="s">
        <v>123</v>
      </c>
      <c r="D366" t="s">
        <v>34</v>
      </c>
      <c r="E366" t="s">
        <v>85</v>
      </c>
      <c r="F366" t="s">
        <v>11</v>
      </c>
      <c r="G366" s="1">
        <v>45335</v>
      </c>
      <c r="I366" t="str">
        <f>IF(Sheet1[[#This Row],[Purchase Amount]]&gt;0,"Placed","Not Placed")</f>
        <v>Not Placed</v>
      </c>
      <c r="J366" t="s">
        <v>651</v>
      </c>
      <c r="K366" t="s">
        <v>721</v>
      </c>
      <c r="L366" t="str">
        <f>"Q"&amp;ROUNDUP(MONTH(Sheet1[[#This Row],[Date]])/3,0)&amp;"-"&amp;YEAR(Sheet1[[#This Row],[Date]])</f>
        <v>Q1-2024</v>
      </c>
      <c r="M366" s="6">
        <f>Sheet1[[#This Row],[Purchase Amount]]*0.115</f>
        <v>0</v>
      </c>
      <c r="N366" s="12" t="s">
        <v>753</v>
      </c>
    </row>
    <row r="367" spans="1:14" x14ac:dyDescent="0.3">
      <c r="A367" t="s">
        <v>542</v>
      </c>
      <c r="B367" t="s">
        <v>694</v>
      </c>
      <c r="C367" t="s">
        <v>236</v>
      </c>
      <c r="D367" t="s">
        <v>64</v>
      </c>
      <c r="E367" t="s">
        <v>301</v>
      </c>
      <c r="F367" t="s">
        <v>11</v>
      </c>
      <c r="G367" s="1">
        <v>45335</v>
      </c>
      <c r="H367" s="2">
        <v>530</v>
      </c>
      <c r="I367" t="str">
        <f>IF(Sheet1[[#This Row],[Purchase Amount]]&gt;0,"Placed","Not Placed")</f>
        <v>Placed</v>
      </c>
      <c r="J367" t="s">
        <v>651</v>
      </c>
      <c r="K367" t="s">
        <v>721</v>
      </c>
      <c r="L367" t="str">
        <f>"Q"&amp;ROUNDUP(MONTH(Sheet1[[#This Row],[Date]])/3,0)&amp;"-"&amp;YEAR(Sheet1[[#This Row],[Date]])</f>
        <v>Q1-2024</v>
      </c>
      <c r="M367" s="6">
        <f>Sheet1[[#This Row],[Purchase Amount]]*0.115</f>
        <v>60.95</v>
      </c>
      <c r="N367" s="12" t="s">
        <v>756</v>
      </c>
    </row>
    <row r="368" spans="1:14" x14ac:dyDescent="0.3">
      <c r="A368" t="s">
        <v>543</v>
      </c>
      <c r="B368" t="s">
        <v>712</v>
      </c>
      <c r="C368" t="s">
        <v>378</v>
      </c>
      <c r="D368" t="s">
        <v>23</v>
      </c>
      <c r="E368" t="s">
        <v>104</v>
      </c>
      <c r="F368" t="s">
        <v>25</v>
      </c>
      <c r="G368" s="1">
        <v>45335</v>
      </c>
      <c r="H368" s="2">
        <v>775</v>
      </c>
      <c r="I368" t="str">
        <f>IF(Sheet1[[#This Row],[Purchase Amount]]&gt;0,"Placed","Not Placed")</f>
        <v>Placed</v>
      </c>
      <c r="J368" t="s">
        <v>651</v>
      </c>
      <c r="K368" t="s">
        <v>721</v>
      </c>
      <c r="L368" t="str">
        <f>"Q"&amp;ROUNDUP(MONTH(Sheet1[[#This Row],[Date]])/3,0)&amp;"-"&amp;YEAR(Sheet1[[#This Row],[Date]])</f>
        <v>Q1-2024</v>
      </c>
      <c r="M368" s="6">
        <f>Sheet1[[#This Row],[Purchase Amount]]*0.115</f>
        <v>89.125</v>
      </c>
      <c r="N368" s="12" t="s">
        <v>756</v>
      </c>
    </row>
    <row r="369" spans="1:14" x14ac:dyDescent="0.3">
      <c r="A369" t="s">
        <v>544</v>
      </c>
      <c r="B369" t="s">
        <v>684</v>
      </c>
      <c r="C369" t="s">
        <v>186</v>
      </c>
      <c r="D369" t="s">
        <v>9</v>
      </c>
      <c r="E369" t="s">
        <v>85</v>
      </c>
      <c r="F369" t="s">
        <v>11</v>
      </c>
      <c r="G369" s="1">
        <v>45335</v>
      </c>
      <c r="H369" s="2">
        <v>965</v>
      </c>
      <c r="I369" t="str">
        <f>IF(Sheet1[[#This Row],[Purchase Amount]]&gt;0,"Placed","Not Placed")</f>
        <v>Placed</v>
      </c>
      <c r="J369" t="s">
        <v>651</v>
      </c>
      <c r="K369" t="s">
        <v>721</v>
      </c>
      <c r="L369" t="str">
        <f>"Q"&amp;ROUNDUP(MONTH(Sheet1[[#This Row],[Date]])/3,0)&amp;"-"&amp;YEAR(Sheet1[[#This Row],[Date]])</f>
        <v>Q1-2024</v>
      </c>
      <c r="M369" s="6">
        <f>Sheet1[[#This Row],[Purchase Amount]]*0.115</f>
        <v>110.97500000000001</v>
      </c>
      <c r="N369" s="12" t="s">
        <v>753</v>
      </c>
    </row>
    <row r="370" spans="1:14" x14ac:dyDescent="0.3">
      <c r="A370" t="s">
        <v>545</v>
      </c>
      <c r="B370" t="s">
        <v>720</v>
      </c>
      <c r="C370" t="s">
        <v>479</v>
      </c>
      <c r="D370" t="s">
        <v>9</v>
      </c>
      <c r="E370" t="s">
        <v>237</v>
      </c>
      <c r="F370" t="s">
        <v>16</v>
      </c>
      <c r="G370" s="1">
        <v>45335</v>
      </c>
      <c r="H370" s="2">
        <v>1140</v>
      </c>
      <c r="I370" t="str">
        <f>IF(Sheet1[[#This Row],[Purchase Amount]]&gt;0,"Placed","Not Placed")</f>
        <v>Placed</v>
      </c>
      <c r="J370" t="s">
        <v>651</v>
      </c>
      <c r="K370" t="s">
        <v>721</v>
      </c>
      <c r="L370" t="str">
        <f>"Q"&amp;ROUNDUP(MONTH(Sheet1[[#This Row],[Date]])/3,0)&amp;"-"&amp;YEAR(Sheet1[[#This Row],[Date]])</f>
        <v>Q1-2024</v>
      </c>
      <c r="M370" s="6">
        <f>Sheet1[[#This Row],[Purchase Amount]]*0.115</f>
        <v>131.1</v>
      </c>
      <c r="N370" s="12" t="s">
        <v>753</v>
      </c>
    </row>
    <row r="371" spans="1:14" x14ac:dyDescent="0.3">
      <c r="A371" t="s">
        <v>546</v>
      </c>
      <c r="B371" t="s">
        <v>707</v>
      </c>
      <c r="C371" t="s">
        <v>303</v>
      </c>
      <c r="D371" t="s">
        <v>47</v>
      </c>
      <c r="E371" t="s">
        <v>24</v>
      </c>
      <c r="F371" t="s">
        <v>25</v>
      </c>
      <c r="G371" s="1">
        <v>45335</v>
      </c>
      <c r="H371" s="2">
        <v>790</v>
      </c>
      <c r="I371" t="str">
        <f>IF(Sheet1[[#This Row],[Purchase Amount]]&gt;0,"Placed","Not Placed")</f>
        <v>Placed</v>
      </c>
      <c r="J371" t="s">
        <v>651</v>
      </c>
      <c r="K371" t="s">
        <v>721</v>
      </c>
      <c r="L371" t="str">
        <f>"Q"&amp;ROUNDUP(MONTH(Sheet1[[#This Row],[Date]])/3,0)&amp;"-"&amp;YEAR(Sheet1[[#This Row],[Date]])</f>
        <v>Q1-2024</v>
      </c>
      <c r="M371" s="6">
        <f>Sheet1[[#This Row],[Purchase Amount]]*0.115</f>
        <v>90.850000000000009</v>
      </c>
      <c r="N371" s="12" t="s">
        <v>756</v>
      </c>
    </row>
    <row r="372" spans="1:14" x14ac:dyDescent="0.3">
      <c r="A372" t="s">
        <v>547</v>
      </c>
      <c r="B372" t="s">
        <v>667</v>
      </c>
      <c r="C372" t="s">
        <v>138</v>
      </c>
      <c r="D372" t="s">
        <v>23</v>
      </c>
      <c r="E372" t="s">
        <v>211</v>
      </c>
      <c r="F372" t="s">
        <v>25</v>
      </c>
      <c r="G372" s="1">
        <v>45335</v>
      </c>
      <c r="H372" s="2">
        <v>695</v>
      </c>
      <c r="I372" t="str">
        <f>IF(Sheet1[[#This Row],[Purchase Amount]]&gt;0,"Placed","Not Placed")</f>
        <v>Placed</v>
      </c>
      <c r="J372" t="s">
        <v>651</v>
      </c>
      <c r="K372" t="s">
        <v>721</v>
      </c>
      <c r="L372" t="str">
        <f>"Q"&amp;ROUNDUP(MONTH(Sheet1[[#This Row],[Date]])/3,0)&amp;"-"&amp;YEAR(Sheet1[[#This Row],[Date]])</f>
        <v>Q1-2024</v>
      </c>
      <c r="M372" s="6">
        <f>Sheet1[[#This Row],[Purchase Amount]]*0.115</f>
        <v>79.924999999999997</v>
      </c>
      <c r="N372" s="12" t="s">
        <v>756</v>
      </c>
    </row>
    <row r="373" spans="1:14" x14ac:dyDescent="0.3">
      <c r="A373" t="s">
        <v>548</v>
      </c>
      <c r="B373" t="s">
        <v>642</v>
      </c>
      <c r="C373" t="s">
        <v>58</v>
      </c>
      <c r="D373" t="s">
        <v>59</v>
      </c>
      <c r="E373" t="s">
        <v>69</v>
      </c>
      <c r="F373" t="s">
        <v>16</v>
      </c>
      <c r="G373" s="1">
        <v>45336</v>
      </c>
      <c r="H373" s="2">
        <v>1115</v>
      </c>
      <c r="I373" t="str">
        <f>IF(Sheet1[[#This Row],[Purchase Amount]]&gt;0,"Placed","Not Placed")</f>
        <v>Placed</v>
      </c>
      <c r="J373" t="s">
        <v>654</v>
      </c>
      <c r="K373" t="s">
        <v>721</v>
      </c>
      <c r="L373" t="str">
        <f>"Q"&amp;ROUNDUP(MONTH(Sheet1[[#This Row],[Date]])/3,0)&amp;"-"&amp;YEAR(Sheet1[[#This Row],[Date]])</f>
        <v>Q1-2024</v>
      </c>
      <c r="M373" s="6">
        <f>Sheet1[[#This Row],[Purchase Amount]]*0.115</f>
        <v>128.22499999999999</v>
      </c>
      <c r="N373" s="12" t="s">
        <v>754</v>
      </c>
    </row>
    <row r="374" spans="1:14" x14ac:dyDescent="0.3">
      <c r="A374" t="s">
        <v>549</v>
      </c>
      <c r="B374" t="s">
        <v>681</v>
      </c>
      <c r="C374" t="s">
        <v>179</v>
      </c>
      <c r="D374" t="s">
        <v>34</v>
      </c>
      <c r="E374" t="s">
        <v>54</v>
      </c>
      <c r="F374" t="s">
        <v>11</v>
      </c>
      <c r="G374" s="1">
        <v>45336</v>
      </c>
      <c r="H374" s="2">
        <v>785</v>
      </c>
      <c r="I374" t="str">
        <f>IF(Sheet1[[#This Row],[Purchase Amount]]&gt;0,"Placed","Not Placed")</f>
        <v>Placed</v>
      </c>
      <c r="J374" t="s">
        <v>654</v>
      </c>
      <c r="K374" t="s">
        <v>721</v>
      </c>
      <c r="L374" t="str">
        <f>"Q"&amp;ROUNDUP(MONTH(Sheet1[[#This Row],[Date]])/3,0)&amp;"-"&amp;YEAR(Sheet1[[#This Row],[Date]])</f>
        <v>Q1-2024</v>
      </c>
      <c r="M374" s="6">
        <f>Sheet1[[#This Row],[Purchase Amount]]*0.115</f>
        <v>90.275000000000006</v>
      </c>
      <c r="N374" s="12" t="s">
        <v>754</v>
      </c>
    </row>
    <row r="375" spans="1:14" x14ac:dyDescent="0.3">
      <c r="A375" t="s">
        <v>550</v>
      </c>
      <c r="B375" t="s">
        <v>632</v>
      </c>
      <c r="C375" t="s">
        <v>30</v>
      </c>
      <c r="D375" t="s">
        <v>19</v>
      </c>
      <c r="E375" t="s">
        <v>126</v>
      </c>
      <c r="F375" t="s">
        <v>16</v>
      </c>
      <c r="G375" s="1">
        <v>45336</v>
      </c>
      <c r="H375" s="2">
        <v>255</v>
      </c>
      <c r="I375" t="str">
        <f>IF(Sheet1[[#This Row],[Purchase Amount]]&gt;0,"Placed","Not Placed")</f>
        <v>Placed</v>
      </c>
      <c r="J375" t="s">
        <v>654</v>
      </c>
      <c r="K375" t="s">
        <v>721</v>
      </c>
      <c r="L375" t="str">
        <f>"Q"&amp;ROUNDUP(MONTH(Sheet1[[#This Row],[Date]])/3,0)&amp;"-"&amp;YEAR(Sheet1[[#This Row],[Date]])</f>
        <v>Q1-2024</v>
      </c>
      <c r="M375" s="6">
        <f>Sheet1[[#This Row],[Purchase Amount]]*0.115</f>
        <v>29.325000000000003</v>
      </c>
      <c r="N375" s="12" t="s">
        <v>754</v>
      </c>
    </row>
    <row r="376" spans="1:14" x14ac:dyDescent="0.3">
      <c r="A376" t="s">
        <v>551</v>
      </c>
      <c r="B376" t="s">
        <v>688</v>
      </c>
      <c r="C376" t="s">
        <v>205</v>
      </c>
      <c r="D376" t="s">
        <v>94</v>
      </c>
      <c r="E376" t="s">
        <v>95</v>
      </c>
      <c r="F376" t="s">
        <v>11</v>
      </c>
      <c r="G376" s="1">
        <v>45336</v>
      </c>
      <c r="H376" s="2">
        <v>15</v>
      </c>
      <c r="I376" t="str">
        <f>IF(Sheet1[[#This Row],[Purchase Amount]]&gt;0,"Placed","Not Placed")</f>
        <v>Placed</v>
      </c>
      <c r="J376" t="s">
        <v>654</v>
      </c>
      <c r="K376" t="s">
        <v>721</v>
      </c>
      <c r="L376" t="str">
        <f>"Q"&amp;ROUNDUP(MONTH(Sheet1[[#This Row],[Date]])/3,0)&amp;"-"&amp;YEAR(Sheet1[[#This Row],[Date]])</f>
        <v>Q1-2024</v>
      </c>
      <c r="M376" s="6">
        <f>Sheet1[[#This Row],[Purchase Amount]]*0.115</f>
        <v>1.7250000000000001</v>
      </c>
      <c r="N376" s="12" t="s">
        <v>754</v>
      </c>
    </row>
    <row r="377" spans="1:14" x14ac:dyDescent="0.3">
      <c r="A377" t="s">
        <v>552</v>
      </c>
      <c r="B377" t="s">
        <v>712</v>
      </c>
      <c r="C377" t="s">
        <v>378</v>
      </c>
      <c r="D377" t="s">
        <v>23</v>
      </c>
      <c r="E377" t="s">
        <v>344</v>
      </c>
      <c r="F377" t="s">
        <v>16</v>
      </c>
      <c r="G377" s="1">
        <v>45336</v>
      </c>
      <c r="H377" s="2">
        <v>440</v>
      </c>
      <c r="I377" t="str">
        <f>IF(Sheet1[[#This Row],[Purchase Amount]]&gt;0,"Placed","Not Placed")</f>
        <v>Placed</v>
      </c>
      <c r="J377" t="s">
        <v>654</v>
      </c>
      <c r="K377" t="s">
        <v>721</v>
      </c>
      <c r="L377" t="str">
        <f>"Q"&amp;ROUNDUP(MONTH(Sheet1[[#This Row],[Date]])/3,0)&amp;"-"&amp;YEAR(Sheet1[[#This Row],[Date]])</f>
        <v>Q1-2024</v>
      </c>
      <c r="M377" s="6">
        <f>Sheet1[[#This Row],[Purchase Amount]]*0.115</f>
        <v>50.6</v>
      </c>
      <c r="N377" s="12" t="s">
        <v>754</v>
      </c>
    </row>
    <row r="378" spans="1:14" x14ac:dyDescent="0.3">
      <c r="A378" t="s">
        <v>553</v>
      </c>
      <c r="B378" t="s">
        <v>675</v>
      </c>
      <c r="C378" t="s">
        <v>163</v>
      </c>
      <c r="D378" t="s">
        <v>34</v>
      </c>
      <c r="E378" t="s">
        <v>145</v>
      </c>
      <c r="F378" t="s">
        <v>25</v>
      </c>
      <c r="G378" s="1">
        <v>45336</v>
      </c>
      <c r="H378" s="2">
        <v>1615</v>
      </c>
      <c r="I378" t="str">
        <f>IF(Sheet1[[#This Row],[Purchase Amount]]&gt;0,"Placed","Not Placed")</f>
        <v>Placed</v>
      </c>
      <c r="J378" t="s">
        <v>654</v>
      </c>
      <c r="K378" t="s">
        <v>721</v>
      </c>
      <c r="L378" t="str">
        <f>"Q"&amp;ROUNDUP(MONTH(Sheet1[[#This Row],[Date]])/3,0)&amp;"-"&amp;YEAR(Sheet1[[#This Row],[Date]])</f>
        <v>Q1-2024</v>
      </c>
      <c r="M378" s="6">
        <f>Sheet1[[#This Row],[Purchase Amount]]*0.115</f>
        <v>185.72499999999999</v>
      </c>
      <c r="N378" s="12" t="s">
        <v>754</v>
      </c>
    </row>
    <row r="379" spans="1:14" x14ac:dyDescent="0.3">
      <c r="A379" t="s">
        <v>554</v>
      </c>
      <c r="B379" t="s">
        <v>712</v>
      </c>
      <c r="C379" t="s">
        <v>378</v>
      </c>
      <c r="D379" t="s">
        <v>23</v>
      </c>
      <c r="E379" t="s">
        <v>81</v>
      </c>
      <c r="F379" t="s">
        <v>11</v>
      </c>
      <c r="G379" s="1">
        <v>45336</v>
      </c>
      <c r="H379" s="2">
        <v>195</v>
      </c>
      <c r="I379" t="str">
        <f>IF(Sheet1[[#This Row],[Purchase Amount]]&gt;0,"Placed","Not Placed")</f>
        <v>Placed</v>
      </c>
      <c r="J379" t="s">
        <v>654</v>
      </c>
      <c r="K379" t="s">
        <v>721</v>
      </c>
      <c r="L379" t="str">
        <f>"Q"&amp;ROUNDUP(MONTH(Sheet1[[#This Row],[Date]])/3,0)&amp;"-"&amp;YEAR(Sheet1[[#This Row],[Date]])</f>
        <v>Q1-2024</v>
      </c>
      <c r="M379" s="6">
        <f>Sheet1[[#This Row],[Purchase Amount]]*0.115</f>
        <v>22.425000000000001</v>
      </c>
      <c r="N379" s="12" t="s">
        <v>756</v>
      </c>
    </row>
    <row r="380" spans="1:14" x14ac:dyDescent="0.3">
      <c r="A380" t="s">
        <v>555</v>
      </c>
      <c r="B380" t="s">
        <v>677</v>
      </c>
      <c r="C380" t="s">
        <v>168</v>
      </c>
      <c r="D380" t="s">
        <v>19</v>
      </c>
      <c r="E380" t="s">
        <v>126</v>
      </c>
      <c r="F380" t="s">
        <v>25</v>
      </c>
      <c r="G380" s="1">
        <v>45337</v>
      </c>
      <c r="I380" t="str">
        <f>IF(Sheet1[[#This Row],[Purchase Amount]]&gt;0,"Placed","Not Placed")</f>
        <v>Not Placed</v>
      </c>
      <c r="J380" t="s">
        <v>685</v>
      </c>
      <c r="K380" t="s">
        <v>721</v>
      </c>
      <c r="L380" t="str">
        <f>"Q"&amp;ROUNDUP(MONTH(Sheet1[[#This Row],[Date]])/3,0)&amp;"-"&amp;YEAR(Sheet1[[#This Row],[Date]])</f>
        <v>Q1-2024</v>
      </c>
      <c r="M380" s="6">
        <f>Sheet1[[#This Row],[Purchase Amount]]*0.115</f>
        <v>0</v>
      </c>
      <c r="N380" s="12" t="s">
        <v>756</v>
      </c>
    </row>
    <row r="381" spans="1:14" x14ac:dyDescent="0.3">
      <c r="A381" t="s">
        <v>556</v>
      </c>
      <c r="B381" t="s">
        <v>641</v>
      </c>
      <c r="C381" t="s">
        <v>56</v>
      </c>
      <c r="D381" t="s">
        <v>34</v>
      </c>
      <c r="E381" t="s">
        <v>44</v>
      </c>
      <c r="F381" t="s">
        <v>16</v>
      </c>
      <c r="G381" s="1">
        <v>45337</v>
      </c>
      <c r="H381" s="2">
        <v>765</v>
      </c>
      <c r="I381" t="str">
        <f>IF(Sheet1[[#This Row],[Purchase Amount]]&gt;0,"Placed","Not Placed")</f>
        <v>Placed</v>
      </c>
      <c r="J381" t="s">
        <v>685</v>
      </c>
      <c r="K381" t="s">
        <v>721</v>
      </c>
      <c r="L381" t="str">
        <f>"Q"&amp;ROUNDUP(MONTH(Sheet1[[#This Row],[Date]])/3,0)&amp;"-"&amp;YEAR(Sheet1[[#This Row],[Date]])</f>
        <v>Q1-2024</v>
      </c>
      <c r="M381" s="6">
        <f>Sheet1[[#This Row],[Purchase Amount]]*0.115</f>
        <v>87.975000000000009</v>
      </c>
      <c r="N381" s="12" t="s">
        <v>756</v>
      </c>
    </row>
    <row r="382" spans="1:14" x14ac:dyDescent="0.3">
      <c r="A382" t="s">
        <v>557</v>
      </c>
      <c r="B382" t="s">
        <v>677</v>
      </c>
      <c r="C382" t="s">
        <v>168</v>
      </c>
      <c r="D382" t="s">
        <v>19</v>
      </c>
      <c r="E382" t="s">
        <v>10</v>
      </c>
      <c r="F382" t="s">
        <v>25</v>
      </c>
      <c r="G382" s="1">
        <v>45337</v>
      </c>
      <c r="H382" s="2">
        <v>175</v>
      </c>
      <c r="I382" t="str">
        <f>IF(Sheet1[[#This Row],[Purchase Amount]]&gt;0,"Placed","Not Placed")</f>
        <v>Placed</v>
      </c>
      <c r="J382" t="s">
        <v>685</v>
      </c>
      <c r="K382" t="s">
        <v>721</v>
      </c>
      <c r="L382" t="str">
        <f>"Q"&amp;ROUNDUP(MONTH(Sheet1[[#This Row],[Date]])/3,0)&amp;"-"&amp;YEAR(Sheet1[[#This Row],[Date]])</f>
        <v>Q1-2024</v>
      </c>
      <c r="M382" s="6">
        <f>Sheet1[[#This Row],[Purchase Amount]]*0.115</f>
        <v>20.125</v>
      </c>
      <c r="N382" s="12" t="s">
        <v>756</v>
      </c>
    </row>
    <row r="383" spans="1:14" x14ac:dyDescent="0.3">
      <c r="A383" t="s">
        <v>558</v>
      </c>
      <c r="B383" t="s">
        <v>724</v>
      </c>
      <c r="C383" t="s">
        <v>559</v>
      </c>
      <c r="D383" t="s">
        <v>94</v>
      </c>
      <c r="E383" t="s">
        <v>126</v>
      </c>
      <c r="F383" t="s">
        <v>61</v>
      </c>
      <c r="G383" s="1">
        <v>45337</v>
      </c>
      <c r="H383" s="2">
        <v>270</v>
      </c>
      <c r="I383" t="str">
        <f>IF(Sheet1[[#This Row],[Purchase Amount]]&gt;0,"Placed","Not Placed")</f>
        <v>Placed</v>
      </c>
      <c r="J383" t="s">
        <v>685</v>
      </c>
      <c r="K383" t="s">
        <v>721</v>
      </c>
      <c r="L383" t="str">
        <f>"Q"&amp;ROUNDUP(MONTH(Sheet1[[#This Row],[Date]])/3,0)&amp;"-"&amp;YEAR(Sheet1[[#This Row],[Date]])</f>
        <v>Q1-2024</v>
      </c>
      <c r="M383" s="6">
        <f>Sheet1[[#This Row],[Purchase Amount]]*0.115</f>
        <v>31.05</v>
      </c>
      <c r="N383" s="12" t="s">
        <v>756</v>
      </c>
    </row>
    <row r="384" spans="1:14" x14ac:dyDescent="0.3">
      <c r="A384" t="s">
        <v>560</v>
      </c>
      <c r="B384" t="s">
        <v>667</v>
      </c>
      <c r="C384" t="s">
        <v>138</v>
      </c>
      <c r="D384" t="s">
        <v>23</v>
      </c>
      <c r="E384" t="s">
        <v>126</v>
      </c>
      <c r="F384" t="s">
        <v>25</v>
      </c>
      <c r="G384" s="1">
        <v>45338</v>
      </c>
      <c r="I384" t="str">
        <f>IF(Sheet1[[#This Row],[Purchase Amount]]&gt;0,"Placed","Not Placed")</f>
        <v>Not Placed</v>
      </c>
      <c r="J384" t="s">
        <v>625</v>
      </c>
      <c r="K384" t="s">
        <v>721</v>
      </c>
      <c r="L384" t="str">
        <f>"Q"&amp;ROUNDUP(MONTH(Sheet1[[#This Row],[Date]])/3,0)&amp;"-"&amp;YEAR(Sheet1[[#This Row],[Date]])</f>
        <v>Q1-2024</v>
      </c>
      <c r="M384" s="6">
        <f>Sheet1[[#This Row],[Purchase Amount]]*0.115</f>
        <v>0</v>
      </c>
      <c r="N384" s="12" t="s">
        <v>756</v>
      </c>
    </row>
    <row r="385" spans="1:14" x14ac:dyDescent="0.3">
      <c r="A385" t="s">
        <v>561</v>
      </c>
      <c r="B385" t="s">
        <v>686</v>
      </c>
      <c r="C385" t="s">
        <v>192</v>
      </c>
      <c r="D385" t="s">
        <v>34</v>
      </c>
      <c r="E385" t="s">
        <v>142</v>
      </c>
      <c r="F385" t="s">
        <v>16</v>
      </c>
      <c r="G385" s="1">
        <v>45338</v>
      </c>
      <c r="H385" s="2">
        <v>525</v>
      </c>
      <c r="I385" t="str">
        <f>IF(Sheet1[[#This Row],[Purchase Amount]]&gt;0,"Placed","Not Placed")</f>
        <v>Placed</v>
      </c>
      <c r="J385" t="s">
        <v>625</v>
      </c>
      <c r="K385" t="s">
        <v>721</v>
      </c>
      <c r="L385" t="str">
        <f>"Q"&amp;ROUNDUP(MONTH(Sheet1[[#This Row],[Date]])/3,0)&amp;"-"&amp;YEAR(Sheet1[[#This Row],[Date]])</f>
        <v>Q1-2024</v>
      </c>
      <c r="M385" s="6">
        <f>Sheet1[[#This Row],[Purchase Amount]]*0.115</f>
        <v>60.375</v>
      </c>
      <c r="N385" s="12" t="s">
        <v>756</v>
      </c>
    </row>
    <row r="386" spans="1:14" x14ac:dyDescent="0.3">
      <c r="A386" t="s">
        <v>562</v>
      </c>
      <c r="B386" t="s">
        <v>629</v>
      </c>
      <c r="C386" t="s">
        <v>22</v>
      </c>
      <c r="D386" t="s">
        <v>23</v>
      </c>
      <c r="E386" t="s">
        <v>297</v>
      </c>
      <c r="F386" t="s">
        <v>11</v>
      </c>
      <c r="G386" s="1">
        <v>45338</v>
      </c>
      <c r="H386" s="2">
        <v>710</v>
      </c>
      <c r="I386" t="str">
        <f>IF(Sheet1[[#This Row],[Purchase Amount]]&gt;0,"Placed","Not Placed")</f>
        <v>Placed</v>
      </c>
      <c r="J386" t="s">
        <v>625</v>
      </c>
      <c r="K386" t="s">
        <v>721</v>
      </c>
      <c r="L386" t="str">
        <f>"Q"&amp;ROUNDUP(MONTH(Sheet1[[#This Row],[Date]])/3,0)&amp;"-"&amp;YEAR(Sheet1[[#This Row],[Date]])</f>
        <v>Q1-2024</v>
      </c>
      <c r="M386" s="6">
        <f>Sheet1[[#This Row],[Purchase Amount]]*0.115</f>
        <v>81.650000000000006</v>
      </c>
      <c r="N386" s="12" t="s">
        <v>753</v>
      </c>
    </row>
    <row r="387" spans="1:14" x14ac:dyDescent="0.3">
      <c r="A387" t="s">
        <v>563</v>
      </c>
      <c r="B387" t="s">
        <v>679</v>
      </c>
      <c r="C387" t="s">
        <v>173</v>
      </c>
      <c r="D387" t="s">
        <v>174</v>
      </c>
      <c r="E387" t="s">
        <v>135</v>
      </c>
      <c r="F387" t="s">
        <v>16</v>
      </c>
      <c r="G387" s="1">
        <v>45338</v>
      </c>
      <c r="H387" s="2">
        <v>1220</v>
      </c>
      <c r="I387" t="str">
        <f>IF(Sheet1[[#This Row],[Purchase Amount]]&gt;0,"Placed","Not Placed")</f>
        <v>Placed</v>
      </c>
      <c r="J387" t="s">
        <v>625</v>
      </c>
      <c r="K387" t="s">
        <v>721</v>
      </c>
      <c r="L387" t="str">
        <f>"Q"&amp;ROUNDUP(MONTH(Sheet1[[#This Row],[Date]])/3,0)&amp;"-"&amp;YEAR(Sheet1[[#This Row],[Date]])</f>
        <v>Q1-2024</v>
      </c>
      <c r="M387" s="6">
        <f>Sheet1[[#This Row],[Purchase Amount]]*0.115</f>
        <v>140.30000000000001</v>
      </c>
      <c r="N387" s="12" t="s">
        <v>756</v>
      </c>
    </row>
    <row r="388" spans="1:14" x14ac:dyDescent="0.3">
      <c r="A388" t="s">
        <v>564</v>
      </c>
      <c r="B388" t="s">
        <v>683</v>
      </c>
      <c r="C388" t="s">
        <v>184</v>
      </c>
      <c r="D388" t="s">
        <v>9</v>
      </c>
      <c r="E388" t="s">
        <v>81</v>
      </c>
      <c r="F388" t="s">
        <v>25</v>
      </c>
      <c r="G388" s="1">
        <v>45338</v>
      </c>
      <c r="H388" s="2">
        <v>85</v>
      </c>
      <c r="I388" t="str">
        <f>IF(Sheet1[[#This Row],[Purchase Amount]]&gt;0,"Placed","Not Placed")</f>
        <v>Placed</v>
      </c>
      <c r="J388" t="s">
        <v>625</v>
      </c>
      <c r="K388" t="s">
        <v>721</v>
      </c>
      <c r="L388" t="str">
        <f>"Q"&amp;ROUNDUP(MONTH(Sheet1[[#This Row],[Date]])/3,0)&amp;"-"&amp;YEAR(Sheet1[[#This Row],[Date]])</f>
        <v>Q1-2024</v>
      </c>
      <c r="M388" s="6">
        <f>Sheet1[[#This Row],[Purchase Amount]]*0.115</f>
        <v>9.7750000000000004</v>
      </c>
      <c r="N388" s="12" t="s">
        <v>756</v>
      </c>
    </row>
    <row r="389" spans="1:14" x14ac:dyDescent="0.3">
      <c r="A389" t="s">
        <v>565</v>
      </c>
      <c r="B389" t="s">
        <v>643</v>
      </c>
      <c r="C389" t="s">
        <v>63</v>
      </c>
      <c r="D389" t="s">
        <v>64</v>
      </c>
      <c r="E389" t="s">
        <v>106</v>
      </c>
      <c r="F389" t="s">
        <v>25</v>
      </c>
      <c r="G389" s="1">
        <v>45338</v>
      </c>
      <c r="H389" s="2">
        <v>875</v>
      </c>
      <c r="I389" t="str">
        <f>IF(Sheet1[[#This Row],[Purchase Amount]]&gt;0,"Placed","Not Placed")</f>
        <v>Placed</v>
      </c>
      <c r="J389" t="s">
        <v>625</v>
      </c>
      <c r="K389" t="s">
        <v>721</v>
      </c>
      <c r="L389" t="str">
        <f>"Q"&amp;ROUNDUP(MONTH(Sheet1[[#This Row],[Date]])/3,0)&amp;"-"&amp;YEAR(Sheet1[[#This Row],[Date]])</f>
        <v>Q1-2024</v>
      </c>
      <c r="M389" s="6">
        <f>Sheet1[[#This Row],[Purchase Amount]]*0.115</f>
        <v>100.625</v>
      </c>
      <c r="N389" s="12" t="s">
        <v>753</v>
      </c>
    </row>
    <row r="390" spans="1:14" x14ac:dyDescent="0.3">
      <c r="A390" t="s">
        <v>566</v>
      </c>
      <c r="B390" t="s">
        <v>687</v>
      </c>
      <c r="C390" t="s">
        <v>202</v>
      </c>
      <c r="D390" t="s">
        <v>9</v>
      </c>
      <c r="E390" t="s">
        <v>237</v>
      </c>
      <c r="F390" t="s">
        <v>11</v>
      </c>
      <c r="G390" s="1">
        <v>45338</v>
      </c>
      <c r="H390" s="2">
        <v>185</v>
      </c>
      <c r="I390" t="str">
        <f>IF(Sheet1[[#This Row],[Purchase Amount]]&gt;0,"Placed","Not Placed")</f>
        <v>Placed</v>
      </c>
      <c r="J390" t="s">
        <v>625</v>
      </c>
      <c r="K390" t="s">
        <v>721</v>
      </c>
      <c r="L390" t="str">
        <f>"Q"&amp;ROUNDUP(MONTH(Sheet1[[#This Row],[Date]])/3,0)&amp;"-"&amp;YEAR(Sheet1[[#This Row],[Date]])</f>
        <v>Q1-2024</v>
      </c>
      <c r="M390" s="6">
        <f>Sheet1[[#This Row],[Purchase Amount]]*0.115</f>
        <v>21.275000000000002</v>
      </c>
      <c r="N390" s="12" t="s">
        <v>753</v>
      </c>
    </row>
    <row r="391" spans="1:14" x14ac:dyDescent="0.3">
      <c r="A391" t="s">
        <v>567</v>
      </c>
      <c r="B391" t="s">
        <v>657</v>
      </c>
      <c r="C391" t="s">
        <v>103</v>
      </c>
      <c r="D391" t="s">
        <v>94</v>
      </c>
      <c r="E391" t="s">
        <v>182</v>
      </c>
      <c r="F391" t="s">
        <v>25</v>
      </c>
      <c r="G391" s="1">
        <v>45338</v>
      </c>
      <c r="H391" s="2">
        <v>610</v>
      </c>
      <c r="I391" t="str">
        <f>IF(Sheet1[[#This Row],[Purchase Amount]]&gt;0,"Placed","Not Placed")</f>
        <v>Placed</v>
      </c>
      <c r="J391" t="s">
        <v>625</v>
      </c>
      <c r="K391" t="s">
        <v>721</v>
      </c>
      <c r="L391" t="str">
        <f>"Q"&amp;ROUNDUP(MONTH(Sheet1[[#This Row],[Date]])/3,0)&amp;"-"&amp;YEAR(Sheet1[[#This Row],[Date]])</f>
        <v>Q1-2024</v>
      </c>
      <c r="M391" s="6">
        <f>Sheet1[[#This Row],[Purchase Amount]]*0.115</f>
        <v>70.150000000000006</v>
      </c>
      <c r="N391" s="12" t="s">
        <v>753</v>
      </c>
    </row>
    <row r="392" spans="1:14" x14ac:dyDescent="0.3">
      <c r="A392" t="s">
        <v>568</v>
      </c>
      <c r="B392" t="s">
        <v>688</v>
      </c>
      <c r="C392" t="s">
        <v>205</v>
      </c>
      <c r="D392" t="s">
        <v>94</v>
      </c>
      <c r="E392" t="s">
        <v>247</v>
      </c>
      <c r="F392" t="s">
        <v>11</v>
      </c>
      <c r="G392" s="1">
        <v>45339</v>
      </c>
      <c r="I392" t="str">
        <f>IF(Sheet1[[#This Row],[Purchase Amount]]&gt;0,"Placed","Not Placed")</f>
        <v>Not Placed</v>
      </c>
      <c r="J392" t="s">
        <v>630</v>
      </c>
      <c r="K392" t="s">
        <v>721</v>
      </c>
      <c r="L392" t="str">
        <f>"Q"&amp;ROUNDUP(MONTH(Sheet1[[#This Row],[Date]])/3,0)&amp;"-"&amp;YEAR(Sheet1[[#This Row],[Date]])</f>
        <v>Q1-2024</v>
      </c>
      <c r="M392" s="6">
        <f>Sheet1[[#This Row],[Purchase Amount]]*0.115</f>
        <v>0</v>
      </c>
      <c r="N392" s="12" t="s">
        <v>756</v>
      </c>
    </row>
    <row r="393" spans="1:14" x14ac:dyDescent="0.3">
      <c r="A393" t="s">
        <v>569</v>
      </c>
      <c r="B393" t="s">
        <v>687</v>
      </c>
      <c r="C393" t="s">
        <v>202</v>
      </c>
      <c r="D393" t="s">
        <v>9</v>
      </c>
      <c r="E393" t="s">
        <v>148</v>
      </c>
      <c r="F393" t="s">
        <v>61</v>
      </c>
      <c r="G393" s="1">
        <v>45339</v>
      </c>
      <c r="H393" s="2">
        <v>865</v>
      </c>
      <c r="I393" t="str">
        <f>IF(Sheet1[[#This Row],[Purchase Amount]]&gt;0,"Placed","Not Placed")</f>
        <v>Placed</v>
      </c>
      <c r="J393" t="s">
        <v>630</v>
      </c>
      <c r="K393" t="s">
        <v>721</v>
      </c>
      <c r="L393" t="str">
        <f>"Q"&amp;ROUNDUP(MONTH(Sheet1[[#This Row],[Date]])/3,0)&amp;"-"&amp;YEAR(Sheet1[[#This Row],[Date]])</f>
        <v>Q1-2024</v>
      </c>
      <c r="M393" s="6">
        <f>Sheet1[[#This Row],[Purchase Amount]]*0.115</f>
        <v>99.475000000000009</v>
      </c>
      <c r="N393" s="12" t="s">
        <v>756</v>
      </c>
    </row>
    <row r="394" spans="1:14" x14ac:dyDescent="0.3">
      <c r="A394" t="s">
        <v>570</v>
      </c>
      <c r="B394" t="s">
        <v>697</v>
      </c>
      <c r="C394" t="s">
        <v>246</v>
      </c>
      <c r="D394" t="s">
        <v>14</v>
      </c>
      <c r="E394" t="s">
        <v>106</v>
      </c>
      <c r="F394" t="s">
        <v>11</v>
      </c>
      <c r="G394" s="1">
        <v>45340</v>
      </c>
      <c r="I394" t="str">
        <f>IF(Sheet1[[#This Row],[Purchase Amount]]&gt;0,"Placed","Not Placed")</f>
        <v>Not Placed</v>
      </c>
      <c r="J394" t="s">
        <v>640</v>
      </c>
      <c r="K394" t="s">
        <v>721</v>
      </c>
      <c r="L394" t="str">
        <f>"Q"&amp;ROUNDUP(MONTH(Sheet1[[#This Row],[Date]])/3,0)&amp;"-"&amp;YEAR(Sheet1[[#This Row],[Date]])</f>
        <v>Q1-2024</v>
      </c>
      <c r="M394" s="6">
        <f>Sheet1[[#This Row],[Purchase Amount]]*0.115</f>
        <v>0</v>
      </c>
      <c r="N394" s="12" t="s">
        <v>753</v>
      </c>
    </row>
    <row r="395" spans="1:14" x14ac:dyDescent="0.3">
      <c r="A395" t="s">
        <v>571</v>
      </c>
      <c r="B395" t="s">
        <v>706</v>
      </c>
      <c r="C395" t="s">
        <v>292</v>
      </c>
      <c r="D395" t="s">
        <v>174</v>
      </c>
      <c r="E395" t="s">
        <v>65</v>
      </c>
      <c r="F395" t="s">
        <v>61</v>
      </c>
      <c r="G395" s="1">
        <v>45340</v>
      </c>
      <c r="H395" s="2">
        <v>365</v>
      </c>
      <c r="I395" t="str">
        <f>IF(Sheet1[[#This Row],[Purchase Amount]]&gt;0,"Placed","Not Placed")</f>
        <v>Placed</v>
      </c>
      <c r="J395" t="s">
        <v>640</v>
      </c>
      <c r="K395" t="s">
        <v>721</v>
      </c>
      <c r="L395" t="str">
        <f>"Q"&amp;ROUNDUP(MONTH(Sheet1[[#This Row],[Date]])/3,0)&amp;"-"&amp;YEAR(Sheet1[[#This Row],[Date]])</f>
        <v>Q1-2024</v>
      </c>
      <c r="M395" s="6">
        <f>Sheet1[[#This Row],[Purchase Amount]]*0.115</f>
        <v>41.975000000000001</v>
      </c>
      <c r="N395" s="12" t="s">
        <v>756</v>
      </c>
    </row>
    <row r="396" spans="1:14" x14ac:dyDescent="0.3">
      <c r="A396" t="s">
        <v>572</v>
      </c>
      <c r="B396" t="s">
        <v>714</v>
      </c>
      <c r="C396" t="s">
        <v>407</v>
      </c>
      <c r="D396" t="s">
        <v>23</v>
      </c>
      <c r="E396" t="s">
        <v>38</v>
      </c>
      <c r="F396" t="s">
        <v>25</v>
      </c>
      <c r="G396" s="1">
        <v>45340</v>
      </c>
      <c r="H396" s="2">
        <v>390</v>
      </c>
      <c r="I396" t="str">
        <f>IF(Sheet1[[#This Row],[Purchase Amount]]&gt;0,"Placed","Not Placed")</f>
        <v>Placed</v>
      </c>
      <c r="J396" t="s">
        <v>640</v>
      </c>
      <c r="K396" t="s">
        <v>721</v>
      </c>
      <c r="L396" t="str">
        <f>"Q"&amp;ROUNDUP(MONTH(Sheet1[[#This Row],[Date]])/3,0)&amp;"-"&amp;YEAR(Sheet1[[#This Row],[Date]])</f>
        <v>Q1-2024</v>
      </c>
      <c r="M396" s="6">
        <f>Sheet1[[#This Row],[Purchase Amount]]*0.115</f>
        <v>44.85</v>
      </c>
      <c r="N396" s="12" t="s">
        <v>756</v>
      </c>
    </row>
    <row r="397" spans="1:14" x14ac:dyDescent="0.3">
      <c r="A397" t="s">
        <v>573</v>
      </c>
      <c r="B397" t="s">
        <v>655</v>
      </c>
      <c r="C397" t="s">
        <v>97</v>
      </c>
      <c r="D397" t="s">
        <v>9</v>
      </c>
      <c r="E397" t="s">
        <v>297</v>
      </c>
      <c r="F397" t="s">
        <v>11</v>
      </c>
      <c r="G397" s="1">
        <v>45341</v>
      </c>
      <c r="I397" t="str">
        <f>IF(Sheet1[[#This Row],[Purchase Amount]]&gt;0,"Placed","Not Placed")</f>
        <v>Not Placed</v>
      </c>
      <c r="J397" t="s">
        <v>644</v>
      </c>
      <c r="K397" t="s">
        <v>721</v>
      </c>
      <c r="L397" t="str">
        <f>"Q"&amp;ROUNDUP(MONTH(Sheet1[[#This Row],[Date]])/3,0)&amp;"-"&amp;YEAR(Sheet1[[#This Row],[Date]])</f>
        <v>Q1-2024</v>
      </c>
      <c r="M397" s="6">
        <f>Sheet1[[#This Row],[Purchase Amount]]*0.115</f>
        <v>0</v>
      </c>
      <c r="N397" s="12" t="s">
        <v>753</v>
      </c>
    </row>
    <row r="398" spans="1:14" x14ac:dyDescent="0.3">
      <c r="A398" t="s">
        <v>574</v>
      </c>
      <c r="B398" t="s">
        <v>705</v>
      </c>
      <c r="C398" t="s">
        <v>290</v>
      </c>
      <c r="D398" t="s">
        <v>9</v>
      </c>
      <c r="E398" t="s">
        <v>126</v>
      </c>
      <c r="F398" t="s">
        <v>16</v>
      </c>
      <c r="G398" s="1">
        <v>45341</v>
      </c>
      <c r="I398" t="str">
        <f>IF(Sheet1[[#This Row],[Purchase Amount]]&gt;0,"Placed","Not Placed")</f>
        <v>Not Placed</v>
      </c>
      <c r="J398" t="s">
        <v>644</v>
      </c>
      <c r="K398" t="s">
        <v>721</v>
      </c>
      <c r="L398" t="str">
        <f>"Q"&amp;ROUNDUP(MONTH(Sheet1[[#This Row],[Date]])/3,0)&amp;"-"&amp;YEAR(Sheet1[[#This Row],[Date]])</f>
        <v>Q1-2024</v>
      </c>
      <c r="M398" s="6">
        <f>Sheet1[[#This Row],[Purchase Amount]]*0.115</f>
        <v>0</v>
      </c>
      <c r="N398" s="12" t="s">
        <v>756</v>
      </c>
    </row>
    <row r="399" spans="1:14" x14ac:dyDescent="0.3">
      <c r="A399" t="s">
        <v>575</v>
      </c>
      <c r="B399" t="s">
        <v>663</v>
      </c>
      <c r="C399" t="s">
        <v>125</v>
      </c>
      <c r="D399" t="s">
        <v>72</v>
      </c>
      <c r="E399" t="s">
        <v>24</v>
      </c>
      <c r="F399" t="s">
        <v>11</v>
      </c>
      <c r="G399" s="1">
        <v>45341</v>
      </c>
      <c r="H399" s="2">
        <v>640</v>
      </c>
      <c r="I399" t="str">
        <f>IF(Sheet1[[#This Row],[Purchase Amount]]&gt;0,"Placed","Not Placed")</f>
        <v>Placed</v>
      </c>
      <c r="J399" t="s">
        <v>644</v>
      </c>
      <c r="K399" t="s">
        <v>721</v>
      </c>
      <c r="L399" t="str">
        <f>"Q"&amp;ROUNDUP(MONTH(Sheet1[[#This Row],[Date]])/3,0)&amp;"-"&amp;YEAR(Sheet1[[#This Row],[Date]])</f>
        <v>Q1-2024</v>
      </c>
      <c r="M399" s="6">
        <f>Sheet1[[#This Row],[Purchase Amount]]*0.115</f>
        <v>73.600000000000009</v>
      </c>
      <c r="N399" s="12" t="s">
        <v>756</v>
      </c>
    </row>
    <row r="400" spans="1:14" x14ac:dyDescent="0.3">
      <c r="A400" t="s">
        <v>576</v>
      </c>
      <c r="B400" t="s">
        <v>683</v>
      </c>
      <c r="C400" t="s">
        <v>184</v>
      </c>
      <c r="D400" t="s">
        <v>9</v>
      </c>
      <c r="E400" t="s">
        <v>20</v>
      </c>
      <c r="F400" t="s">
        <v>61</v>
      </c>
      <c r="G400" s="1">
        <v>45341</v>
      </c>
      <c r="H400" s="2">
        <v>365</v>
      </c>
      <c r="I400" t="str">
        <f>IF(Sheet1[[#This Row],[Purchase Amount]]&gt;0,"Placed","Not Placed")</f>
        <v>Placed</v>
      </c>
      <c r="J400" t="s">
        <v>644</v>
      </c>
      <c r="K400" t="s">
        <v>721</v>
      </c>
      <c r="L400" t="str">
        <f>"Q"&amp;ROUNDUP(MONTH(Sheet1[[#This Row],[Date]])/3,0)&amp;"-"&amp;YEAR(Sheet1[[#This Row],[Date]])</f>
        <v>Q1-2024</v>
      </c>
      <c r="M400" s="6">
        <f>Sheet1[[#This Row],[Purchase Amount]]*0.115</f>
        <v>41.975000000000001</v>
      </c>
      <c r="N400" s="12" t="s">
        <v>756</v>
      </c>
    </row>
    <row r="401" spans="1:14" x14ac:dyDescent="0.3">
      <c r="A401" t="s">
        <v>577</v>
      </c>
      <c r="B401" t="s">
        <v>629</v>
      </c>
      <c r="C401" t="s">
        <v>22</v>
      </c>
      <c r="D401" t="s">
        <v>23</v>
      </c>
      <c r="E401" t="s">
        <v>247</v>
      </c>
      <c r="F401" t="s">
        <v>16</v>
      </c>
      <c r="G401" s="1">
        <v>45341</v>
      </c>
      <c r="H401" s="2">
        <v>420</v>
      </c>
      <c r="I401" t="str">
        <f>IF(Sheet1[[#This Row],[Purchase Amount]]&gt;0,"Placed","Not Placed")</f>
        <v>Placed</v>
      </c>
      <c r="J401" t="s">
        <v>644</v>
      </c>
      <c r="K401" t="s">
        <v>721</v>
      </c>
      <c r="L401" t="str">
        <f>"Q"&amp;ROUNDUP(MONTH(Sheet1[[#This Row],[Date]])/3,0)&amp;"-"&amp;YEAR(Sheet1[[#This Row],[Date]])</f>
        <v>Q1-2024</v>
      </c>
      <c r="M401" s="6">
        <f>Sheet1[[#This Row],[Purchase Amount]]*0.115</f>
        <v>48.300000000000004</v>
      </c>
      <c r="N401" s="12" t="s">
        <v>756</v>
      </c>
    </row>
    <row r="402" spans="1:14" x14ac:dyDescent="0.3">
      <c r="A402" t="s">
        <v>578</v>
      </c>
      <c r="B402" t="s">
        <v>656</v>
      </c>
      <c r="C402" t="s">
        <v>100</v>
      </c>
      <c r="D402" t="s">
        <v>72</v>
      </c>
      <c r="E402" t="s">
        <v>24</v>
      </c>
      <c r="F402" t="s">
        <v>16</v>
      </c>
      <c r="G402" s="1">
        <v>45342</v>
      </c>
      <c r="I402" t="str">
        <f>IF(Sheet1[[#This Row],[Purchase Amount]]&gt;0,"Placed","Not Placed")</f>
        <v>Not Placed</v>
      </c>
      <c r="J402" t="s">
        <v>651</v>
      </c>
      <c r="K402" t="s">
        <v>721</v>
      </c>
      <c r="L402" t="str">
        <f>"Q"&amp;ROUNDUP(MONTH(Sheet1[[#This Row],[Date]])/3,0)&amp;"-"&amp;YEAR(Sheet1[[#This Row],[Date]])</f>
        <v>Q1-2024</v>
      </c>
      <c r="M402" s="6">
        <f>Sheet1[[#This Row],[Purchase Amount]]*0.115</f>
        <v>0</v>
      </c>
      <c r="N402" s="12" t="s">
        <v>756</v>
      </c>
    </row>
    <row r="403" spans="1:14" x14ac:dyDescent="0.3">
      <c r="A403" t="s">
        <v>579</v>
      </c>
      <c r="B403" t="s">
        <v>681</v>
      </c>
      <c r="C403" t="s">
        <v>179</v>
      </c>
      <c r="D403" t="s">
        <v>34</v>
      </c>
      <c r="E403" t="s">
        <v>104</v>
      </c>
      <c r="F403" t="s">
        <v>25</v>
      </c>
      <c r="G403" s="1">
        <v>45342</v>
      </c>
      <c r="I403" t="str">
        <f>IF(Sheet1[[#This Row],[Purchase Amount]]&gt;0,"Placed","Not Placed")</f>
        <v>Not Placed</v>
      </c>
      <c r="J403" t="s">
        <v>651</v>
      </c>
      <c r="K403" t="s">
        <v>721</v>
      </c>
      <c r="L403" t="str">
        <f>"Q"&amp;ROUNDUP(MONTH(Sheet1[[#This Row],[Date]])/3,0)&amp;"-"&amp;YEAR(Sheet1[[#This Row],[Date]])</f>
        <v>Q1-2024</v>
      </c>
      <c r="M403" s="6">
        <f>Sheet1[[#This Row],[Purchase Amount]]*0.115</f>
        <v>0</v>
      </c>
      <c r="N403" s="12" t="s">
        <v>756</v>
      </c>
    </row>
    <row r="404" spans="1:14" x14ac:dyDescent="0.3">
      <c r="A404" t="s">
        <v>580</v>
      </c>
      <c r="B404" t="s">
        <v>627</v>
      </c>
      <c r="C404" t="s">
        <v>13</v>
      </c>
      <c r="D404" t="s">
        <v>14</v>
      </c>
      <c r="E404" t="s">
        <v>325</v>
      </c>
      <c r="F404" t="s">
        <v>16</v>
      </c>
      <c r="G404" s="1">
        <v>45342</v>
      </c>
      <c r="H404" s="2">
        <v>325</v>
      </c>
      <c r="I404" t="str">
        <f>IF(Sheet1[[#This Row],[Purchase Amount]]&gt;0,"Placed","Not Placed")</f>
        <v>Placed</v>
      </c>
      <c r="J404" t="s">
        <v>651</v>
      </c>
      <c r="K404" t="s">
        <v>721</v>
      </c>
      <c r="L404" t="str">
        <f>"Q"&amp;ROUNDUP(MONTH(Sheet1[[#This Row],[Date]])/3,0)&amp;"-"&amp;YEAR(Sheet1[[#This Row],[Date]])</f>
        <v>Q1-2024</v>
      </c>
      <c r="M404" s="6">
        <f>Sheet1[[#This Row],[Purchase Amount]]*0.115</f>
        <v>37.375</v>
      </c>
      <c r="N404" s="12" t="s">
        <v>753</v>
      </c>
    </row>
    <row r="405" spans="1:14" x14ac:dyDescent="0.3">
      <c r="A405" t="s">
        <v>581</v>
      </c>
      <c r="B405" t="s">
        <v>708</v>
      </c>
      <c r="C405" t="s">
        <v>307</v>
      </c>
      <c r="D405" t="s">
        <v>9</v>
      </c>
      <c r="E405" t="s">
        <v>344</v>
      </c>
      <c r="F405" t="s">
        <v>11</v>
      </c>
      <c r="G405" s="1">
        <v>45343</v>
      </c>
      <c r="H405" s="2">
        <v>1300</v>
      </c>
      <c r="I405" t="str">
        <f>IF(Sheet1[[#This Row],[Purchase Amount]]&gt;0,"Placed","Not Placed")</f>
        <v>Placed</v>
      </c>
      <c r="J405" t="s">
        <v>654</v>
      </c>
      <c r="K405" t="s">
        <v>721</v>
      </c>
      <c r="L405" t="str">
        <f>"Q"&amp;ROUNDUP(MONTH(Sheet1[[#This Row],[Date]])/3,0)&amp;"-"&amp;YEAR(Sheet1[[#This Row],[Date]])</f>
        <v>Q1-2024</v>
      </c>
      <c r="M405" s="6">
        <f>Sheet1[[#This Row],[Purchase Amount]]*0.115</f>
        <v>149.5</v>
      </c>
      <c r="N405" s="12" t="s">
        <v>754</v>
      </c>
    </row>
    <row r="406" spans="1:14" x14ac:dyDescent="0.3">
      <c r="A406" t="s">
        <v>582</v>
      </c>
      <c r="B406" t="s">
        <v>707</v>
      </c>
      <c r="C406" t="s">
        <v>303</v>
      </c>
      <c r="D406" t="s">
        <v>47</v>
      </c>
      <c r="E406" t="s">
        <v>199</v>
      </c>
      <c r="F406" t="s">
        <v>11</v>
      </c>
      <c r="G406" s="1">
        <v>45343</v>
      </c>
      <c r="H406" s="2">
        <v>270</v>
      </c>
      <c r="I406" t="str">
        <f>IF(Sheet1[[#This Row],[Purchase Amount]]&gt;0,"Placed","Not Placed")</f>
        <v>Placed</v>
      </c>
      <c r="J406" t="s">
        <v>654</v>
      </c>
      <c r="K406" t="s">
        <v>721</v>
      </c>
      <c r="L406" t="str">
        <f>"Q"&amp;ROUNDUP(MONTH(Sheet1[[#This Row],[Date]])/3,0)&amp;"-"&amp;YEAR(Sheet1[[#This Row],[Date]])</f>
        <v>Q1-2024</v>
      </c>
      <c r="M406" s="6">
        <f>Sheet1[[#This Row],[Purchase Amount]]*0.115</f>
        <v>31.05</v>
      </c>
      <c r="N406" s="12" t="s">
        <v>754</v>
      </c>
    </row>
    <row r="407" spans="1:14" x14ac:dyDescent="0.3">
      <c r="A407" t="s">
        <v>583</v>
      </c>
      <c r="B407" t="s">
        <v>687</v>
      </c>
      <c r="C407" t="s">
        <v>202</v>
      </c>
      <c r="D407" t="s">
        <v>9</v>
      </c>
      <c r="E407" t="s">
        <v>135</v>
      </c>
      <c r="F407" t="s">
        <v>25</v>
      </c>
      <c r="G407" s="1">
        <v>45344</v>
      </c>
      <c r="I407" t="str">
        <f>IF(Sheet1[[#This Row],[Purchase Amount]]&gt;0,"Placed","Not Placed")</f>
        <v>Not Placed</v>
      </c>
      <c r="J407" t="s">
        <v>685</v>
      </c>
      <c r="K407" t="s">
        <v>721</v>
      </c>
      <c r="L407" t="str">
        <f>"Q"&amp;ROUNDUP(MONTH(Sheet1[[#This Row],[Date]])/3,0)&amp;"-"&amp;YEAR(Sheet1[[#This Row],[Date]])</f>
        <v>Q1-2024</v>
      </c>
      <c r="M407" s="6">
        <f>Sheet1[[#This Row],[Purchase Amount]]*0.115</f>
        <v>0</v>
      </c>
      <c r="N407" s="12" t="s">
        <v>754</v>
      </c>
    </row>
    <row r="408" spans="1:14" x14ac:dyDescent="0.3">
      <c r="A408" t="s">
        <v>584</v>
      </c>
      <c r="B408" t="s">
        <v>641</v>
      </c>
      <c r="C408" t="s">
        <v>56</v>
      </c>
      <c r="D408" t="s">
        <v>34</v>
      </c>
      <c r="E408" t="s">
        <v>283</v>
      </c>
      <c r="F408" t="s">
        <v>11</v>
      </c>
      <c r="G408" s="1">
        <v>45344</v>
      </c>
      <c r="H408" s="2">
        <v>975</v>
      </c>
      <c r="I408" t="str">
        <f>IF(Sheet1[[#This Row],[Purchase Amount]]&gt;0,"Placed","Not Placed")</f>
        <v>Placed</v>
      </c>
      <c r="J408" t="s">
        <v>685</v>
      </c>
      <c r="K408" t="s">
        <v>721</v>
      </c>
      <c r="L408" t="str">
        <f>"Q"&amp;ROUNDUP(MONTH(Sheet1[[#This Row],[Date]])/3,0)&amp;"-"&amp;YEAR(Sheet1[[#This Row],[Date]])</f>
        <v>Q1-2024</v>
      </c>
      <c r="M408" s="6">
        <f>Sheet1[[#This Row],[Purchase Amount]]*0.115</f>
        <v>112.125</v>
      </c>
      <c r="N408" s="12" t="s">
        <v>754</v>
      </c>
    </row>
    <row r="409" spans="1:14" x14ac:dyDescent="0.3">
      <c r="A409" t="s">
        <v>585</v>
      </c>
      <c r="B409" t="s">
        <v>635</v>
      </c>
      <c r="C409" t="s">
        <v>40</v>
      </c>
      <c r="D409" t="s">
        <v>19</v>
      </c>
      <c r="E409" t="s">
        <v>101</v>
      </c>
      <c r="F409" t="s">
        <v>11</v>
      </c>
      <c r="G409" s="1">
        <v>45344</v>
      </c>
      <c r="H409" s="2">
        <v>415</v>
      </c>
      <c r="I409" t="str">
        <f>IF(Sheet1[[#This Row],[Purchase Amount]]&gt;0,"Placed","Not Placed")</f>
        <v>Placed</v>
      </c>
      <c r="J409" t="s">
        <v>685</v>
      </c>
      <c r="K409" t="s">
        <v>721</v>
      </c>
      <c r="L409" t="str">
        <f>"Q"&amp;ROUNDUP(MONTH(Sheet1[[#This Row],[Date]])/3,0)&amp;"-"&amp;YEAR(Sheet1[[#This Row],[Date]])</f>
        <v>Q1-2024</v>
      </c>
      <c r="M409" s="6">
        <f>Sheet1[[#This Row],[Purchase Amount]]*0.115</f>
        <v>47.725000000000001</v>
      </c>
      <c r="N409" s="12" t="s">
        <v>754</v>
      </c>
    </row>
    <row r="410" spans="1:14" x14ac:dyDescent="0.3">
      <c r="A410" t="s">
        <v>586</v>
      </c>
      <c r="B410" t="s">
        <v>684</v>
      </c>
      <c r="C410" t="s">
        <v>186</v>
      </c>
      <c r="D410" t="s">
        <v>9</v>
      </c>
      <c r="E410" t="s">
        <v>155</v>
      </c>
      <c r="F410" t="s">
        <v>25</v>
      </c>
      <c r="G410" s="1">
        <v>45344</v>
      </c>
      <c r="H410" s="2">
        <v>935</v>
      </c>
      <c r="I410" t="str">
        <f>IF(Sheet1[[#This Row],[Purchase Amount]]&gt;0,"Placed","Not Placed")</f>
        <v>Placed</v>
      </c>
      <c r="J410" t="s">
        <v>685</v>
      </c>
      <c r="K410" t="s">
        <v>721</v>
      </c>
      <c r="L410" t="str">
        <f>"Q"&amp;ROUNDUP(MONTH(Sheet1[[#This Row],[Date]])/3,0)&amp;"-"&amp;YEAR(Sheet1[[#This Row],[Date]])</f>
        <v>Q1-2024</v>
      </c>
      <c r="M410" s="6">
        <f>Sheet1[[#This Row],[Purchase Amount]]*0.115</f>
        <v>107.52500000000001</v>
      </c>
      <c r="N410" s="12" t="s">
        <v>754</v>
      </c>
    </row>
    <row r="411" spans="1:14" x14ac:dyDescent="0.3">
      <c r="A411" t="s">
        <v>587</v>
      </c>
      <c r="B411" t="s">
        <v>694</v>
      </c>
      <c r="C411" t="s">
        <v>236</v>
      </c>
      <c r="D411" t="s">
        <v>64</v>
      </c>
      <c r="E411" t="s">
        <v>98</v>
      </c>
      <c r="F411" t="s">
        <v>16</v>
      </c>
      <c r="G411" s="1">
        <v>45344</v>
      </c>
      <c r="H411" s="2">
        <v>185</v>
      </c>
      <c r="I411" t="str">
        <f>IF(Sheet1[[#This Row],[Purchase Amount]]&gt;0,"Placed","Not Placed")</f>
        <v>Placed</v>
      </c>
      <c r="J411" t="s">
        <v>685</v>
      </c>
      <c r="K411" t="s">
        <v>721</v>
      </c>
      <c r="L411" t="str">
        <f>"Q"&amp;ROUNDUP(MONTH(Sheet1[[#This Row],[Date]])/3,0)&amp;"-"&amp;YEAR(Sheet1[[#This Row],[Date]])</f>
        <v>Q1-2024</v>
      </c>
      <c r="M411" s="6">
        <f>Sheet1[[#This Row],[Purchase Amount]]*0.115</f>
        <v>21.275000000000002</v>
      </c>
      <c r="N411" s="12" t="s">
        <v>756</v>
      </c>
    </row>
    <row r="412" spans="1:14" x14ac:dyDescent="0.3">
      <c r="A412" t="s">
        <v>588</v>
      </c>
      <c r="B412" t="s">
        <v>679</v>
      </c>
      <c r="C412" t="s">
        <v>173</v>
      </c>
      <c r="D412" t="s">
        <v>174</v>
      </c>
      <c r="E412" t="s">
        <v>270</v>
      </c>
      <c r="F412" t="s">
        <v>11</v>
      </c>
      <c r="G412" s="1">
        <v>45344</v>
      </c>
      <c r="H412" s="2">
        <v>395</v>
      </c>
      <c r="I412" t="str">
        <f>IF(Sheet1[[#This Row],[Purchase Amount]]&gt;0,"Placed","Not Placed")</f>
        <v>Placed</v>
      </c>
      <c r="J412" t="s">
        <v>685</v>
      </c>
      <c r="K412" t="s">
        <v>721</v>
      </c>
      <c r="L412" t="str">
        <f>"Q"&amp;ROUNDUP(MONTH(Sheet1[[#This Row],[Date]])/3,0)&amp;"-"&amp;YEAR(Sheet1[[#This Row],[Date]])</f>
        <v>Q1-2024</v>
      </c>
      <c r="M412" s="6">
        <f>Sheet1[[#This Row],[Purchase Amount]]*0.115</f>
        <v>45.425000000000004</v>
      </c>
      <c r="N412" s="12" t="s">
        <v>756</v>
      </c>
    </row>
    <row r="413" spans="1:14" x14ac:dyDescent="0.3">
      <c r="A413" t="s">
        <v>589</v>
      </c>
      <c r="B413" t="s">
        <v>699</v>
      </c>
      <c r="C413" t="s">
        <v>252</v>
      </c>
      <c r="D413" t="s">
        <v>72</v>
      </c>
      <c r="E413" t="s">
        <v>194</v>
      </c>
      <c r="F413" t="s">
        <v>11</v>
      </c>
      <c r="G413" s="1">
        <v>45345</v>
      </c>
      <c r="H413" s="2">
        <v>10</v>
      </c>
      <c r="I413" t="str">
        <f>IF(Sheet1[[#This Row],[Purchase Amount]]&gt;0,"Placed","Not Placed")</f>
        <v>Placed</v>
      </c>
      <c r="J413" t="s">
        <v>625</v>
      </c>
      <c r="K413" t="s">
        <v>721</v>
      </c>
      <c r="L413" t="str">
        <f>"Q"&amp;ROUNDUP(MONTH(Sheet1[[#This Row],[Date]])/3,0)&amp;"-"&amp;YEAR(Sheet1[[#This Row],[Date]])</f>
        <v>Q1-2024</v>
      </c>
      <c r="M413" s="6">
        <f>Sheet1[[#This Row],[Purchase Amount]]*0.115</f>
        <v>1.1500000000000001</v>
      </c>
      <c r="N413" s="12" t="s">
        <v>753</v>
      </c>
    </row>
    <row r="414" spans="1:14" x14ac:dyDescent="0.3">
      <c r="A414" t="s">
        <v>590</v>
      </c>
      <c r="B414" t="s">
        <v>719</v>
      </c>
      <c r="C414" t="s">
        <v>469</v>
      </c>
      <c r="D414" t="s">
        <v>19</v>
      </c>
      <c r="E414" t="s">
        <v>142</v>
      </c>
      <c r="F414" t="s">
        <v>11</v>
      </c>
      <c r="G414" s="1">
        <v>45345</v>
      </c>
      <c r="H414" s="2">
        <v>1550</v>
      </c>
      <c r="I414" t="str">
        <f>IF(Sheet1[[#This Row],[Purchase Amount]]&gt;0,"Placed","Not Placed")</f>
        <v>Placed</v>
      </c>
      <c r="J414" t="s">
        <v>625</v>
      </c>
      <c r="K414" t="s">
        <v>721</v>
      </c>
      <c r="L414" t="str">
        <f>"Q"&amp;ROUNDUP(MONTH(Sheet1[[#This Row],[Date]])/3,0)&amp;"-"&amp;YEAR(Sheet1[[#This Row],[Date]])</f>
        <v>Q1-2024</v>
      </c>
      <c r="M414" s="6">
        <f>Sheet1[[#This Row],[Purchase Amount]]*0.115</f>
        <v>178.25</v>
      </c>
      <c r="N414" s="12" t="s">
        <v>756</v>
      </c>
    </row>
    <row r="415" spans="1:14" x14ac:dyDescent="0.3">
      <c r="A415" t="s">
        <v>591</v>
      </c>
      <c r="B415" t="s">
        <v>704</v>
      </c>
      <c r="C415" t="s">
        <v>285</v>
      </c>
      <c r="D415" t="s">
        <v>14</v>
      </c>
      <c r="E415" t="s">
        <v>81</v>
      </c>
      <c r="F415" t="s">
        <v>16</v>
      </c>
      <c r="G415" s="1">
        <v>45345</v>
      </c>
      <c r="H415" s="2">
        <v>10</v>
      </c>
      <c r="I415" t="str">
        <f>IF(Sheet1[[#This Row],[Purchase Amount]]&gt;0,"Placed","Not Placed")</f>
        <v>Placed</v>
      </c>
      <c r="J415" t="s">
        <v>625</v>
      </c>
      <c r="K415" t="s">
        <v>721</v>
      </c>
      <c r="L415" t="str">
        <f>"Q"&amp;ROUNDUP(MONTH(Sheet1[[#This Row],[Date]])/3,0)&amp;"-"&amp;YEAR(Sheet1[[#This Row],[Date]])</f>
        <v>Q1-2024</v>
      </c>
      <c r="M415" s="6">
        <f>Sheet1[[#This Row],[Purchase Amount]]*0.115</f>
        <v>1.1500000000000001</v>
      </c>
      <c r="N415" s="12" t="s">
        <v>756</v>
      </c>
    </row>
    <row r="416" spans="1:14" x14ac:dyDescent="0.3">
      <c r="A416" t="s">
        <v>592</v>
      </c>
      <c r="B416" t="s">
        <v>676</v>
      </c>
      <c r="C416" t="s">
        <v>166</v>
      </c>
      <c r="D416" t="s">
        <v>151</v>
      </c>
      <c r="E416" t="s">
        <v>283</v>
      </c>
      <c r="F416" t="s">
        <v>11</v>
      </c>
      <c r="G416" s="1">
        <v>45345</v>
      </c>
      <c r="H416" s="2">
        <v>60</v>
      </c>
      <c r="I416" t="str">
        <f>IF(Sheet1[[#This Row],[Purchase Amount]]&gt;0,"Placed","Not Placed")</f>
        <v>Placed</v>
      </c>
      <c r="J416" t="s">
        <v>625</v>
      </c>
      <c r="K416" t="s">
        <v>721</v>
      </c>
      <c r="L416" t="str">
        <f>"Q"&amp;ROUNDUP(MONTH(Sheet1[[#This Row],[Date]])/3,0)&amp;"-"&amp;YEAR(Sheet1[[#This Row],[Date]])</f>
        <v>Q1-2024</v>
      </c>
      <c r="M416" s="6">
        <f>Sheet1[[#This Row],[Purchase Amount]]*0.115</f>
        <v>6.9</v>
      </c>
      <c r="N416" s="12" t="s">
        <v>754</v>
      </c>
    </row>
    <row r="417" spans="1:14" x14ac:dyDescent="0.3">
      <c r="A417" t="s">
        <v>593</v>
      </c>
      <c r="B417" t="s">
        <v>666</v>
      </c>
      <c r="C417" t="s">
        <v>133</v>
      </c>
      <c r="D417" t="s">
        <v>19</v>
      </c>
      <c r="E417" t="s">
        <v>24</v>
      </c>
      <c r="F417" t="s">
        <v>25</v>
      </c>
      <c r="G417" s="1">
        <v>45345</v>
      </c>
      <c r="H417" s="2">
        <v>570</v>
      </c>
      <c r="I417" t="str">
        <f>IF(Sheet1[[#This Row],[Purchase Amount]]&gt;0,"Placed","Not Placed")</f>
        <v>Placed</v>
      </c>
      <c r="J417" t="s">
        <v>625</v>
      </c>
      <c r="K417" t="s">
        <v>721</v>
      </c>
      <c r="L417" t="str">
        <f>"Q"&amp;ROUNDUP(MONTH(Sheet1[[#This Row],[Date]])/3,0)&amp;"-"&amp;YEAR(Sheet1[[#This Row],[Date]])</f>
        <v>Q1-2024</v>
      </c>
      <c r="M417" s="6">
        <f>Sheet1[[#This Row],[Purchase Amount]]*0.115</f>
        <v>65.55</v>
      </c>
      <c r="N417" s="12" t="s">
        <v>754</v>
      </c>
    </row>
    <row r="418" spans="1:14" x14ac:dyDescent="0.3">
      <c r="A418" t="s">
        <v>594</v>
      </c>
      <c r="B418" t="s">
        <v>670</v>
      </c>
      <c r="C418" t="s">
        <v>147</v>
      </c>
      <c r="D418" t="s">
        <v>23</v>
      </c>
      <c r="E418" t="s">
        <v>85</v>
      </c>
      <c r="F418" t="s">
        <v>11</v>
      </c>
      <c r="G418" s="1">
        <v>45346</v>
      </c>
      <c r="I418" t="str">
        <f>IF(Sheet1[[#This Row],[Purchase Amount]]&gt;0,"Placed","Not Placed")</f>
        <v>Not Placed</v>
      </c>
      <c r="J418" t="s">
        <v>630</v>
      </c>
      <c r="K418" t="s">
        <v>721</v>
      </c>
      <c r="L418" t="str">
        <f>"Q"&amp;ROUNDUP(MONTH(Sheet1[[#This Row],[Date]])/3,0)&amp;"-"&amp;YEAR(Sheet1[[#This Row],[Date]])</f>
        <v>Q1-2024</v>
      </c>
      <c r="M418" s="6">
        <f>Sheet1[[#This Row],[Purchase Amount]]*0.115</f>
        <v>0</v>
      </c>
      <c r="N418" s="12" t="s">
        <v>754</v>
      </c>
    </row>
    <row r="419" spans="1:14" x14ac:dyDescent="0.3">
      <c r="A419" t="s">
        <v>595</v>
      </c>
      <c r="B419" t="s">
        <v>689</v>
      </c>
      <c r="C419" t="s">
        <v>207</v>
      </c>
      <c r="D419" t="s">
        <v>34</v>
      </c>
      <c r="E419" t="s">
        <v>472</v>
      </c>
      <c r="F419" t="s">
        <v>11</v>
      </c>
      <c r="G419" s="1">
        <v>45346</v>
      </c>
      <c r="H419" s="2">
        <v>1490</v>
      </c>
      <c r="I419" t="str">
        <f>IF(Sheet1[[#This Row],[Purchase Amount]]&gt;0,"Placed","Not Placed")</f>
        <v>Placed</v>
      </c>
      <c r="J419" t="s">
        <v>630</v>
      </c>
      <c r="K419" t="s">
        <v>721</v>
      </c>
      <c r="L419" t="str">
        <f>"Q"&amp;ROUNDUP(MONTH(Sheet1[[#This Row],[Date]])/3,0)&amp;"-"&amp;YEAR(Sheet1[[#This Row],[Date]])</f>
        <v>Q1-2024</v>
      </c>
      <c r="M419" s="6">
        <f>Sheet1[[#This Row],[Purchase Amount]]*0.115</f>
        <v>171.35</v>
      </c>
      <c r="N419" s="12" t="s">
        <v>754</v>
      </c>
    </row>
    <row r="420" spans="1:14" x14ac:dyDescent="0.3">
      <c r="A420" t="s">
        <v>596</v>
      </c>
      <c r="B420" t="s">
        <v>689</v>
      </c>
      <c r="C420" t="s">
        <v>207</v>
      </c>
      <c r="D420" t="s">
        <v>34</v>
      </c>
      <c r="E420" t="s">
        <v>35</v>
      </c>
      <c r="F420" t="s">
        <v>25</v>
      </c>
      <c r="G420" s="1">
        <v>45346</v>
      </c>
      <c r="H420" s="2">
        <v>950</v>
      </c>
      <c r="I420" t="str">
        <f>IF(Sheet1[[#This Row],[Purchase Amount]]&gt;0,"Placed","Not Placed")</f>
        <v>Placed</v>
      </c>
      <c r="J420" t="s">
        <v>630</v>
      </c>
      <c r="K420" t="s">
        <v>721</v>
      </c>
      <c r="L420" t="str">
        <f>"Q"&amp;ROUNDUP(MONTH(Sheet1[[#This Row],[Date]])/3,0)&amp;"-"&amp;YEAR(Sheet1[[#This Row],[Date]])</f>
        <v>Q1-2024</v>
      </c>
      <c r="M420" s="6">
        <f>Sheet1[[#This Row],[Purchase Amount]]*0.115</f>
        <v>109.25</v>
      </c>
      <c r="N420" s="12" t="s">
        <v>756</v>
      </c>
    </row>
    <row r="421" spans="1:14" x14ac:dyDescent="0.3">
      <c r="A421" t="s">
        <v>597</v>
      </c>
      <c r="B421" t="s">
        <v>714</v>
      </c>
      <c r="C421" t="s">
        <v>407</v>
      </c>
      <c r="D421" t="s">
        <v>23</v>
      </c>
      <c r="E421" t="s">
        <v>152</v>
      </c>
      <c r="F421" t="s">
        <v>11</v>
      </c>
      <c r="G421" s="1">
        <v>45346</v>
      </c>
      <c r="H421" s="2">
        <v>370</v>
      </c>
      <c r="I421" t="str">
        <f>IF(Sheet1[[#This Row],[Purchase Amount]]&gt;0,"Placed","Not Placed")</f>
        <v>Placed</v>
      </c>
      <c r="J421" t="s">
        <v>630</v>
      </c>
      <c r="K421" t="s">
        <v>721</v>
      </c>
      <c r="L421" t="str">
        <f>"Q"&amp;ROUNDUP(MONTH(Sheet1[[#This Row],[Date]])/3,0)&amp;"-"&amp;YEAR(Sheet1[[#This Row],[Date]])</f>
        <v>Q1-2024</v>
      </c>
      <c r="M421" s="6">
        <f>Sheet1[[#This Row],[Purchase Amount]]*0.115</f>
        <v>42.550000000000004</v>
      </c>
      <c r="N421" s="12" t="s">
        <v>756</v>
      </c>
    </row>
    <row r="422" spans="1:14" x14ac:dyDescent="0.3">
      <c r="A422" t="s">
        <v>598</v>
      </c>
      <c r="B422" t="s">
        <v>662</v>
      </c>
      <c r="C422" t="s">
        <v>123</v>
      </c>
      <c r="D422" t="s">
        <v>34</v>
      </c>
      <c r="E422" t="s">
        <v>24</v>
      </c>
      <c r="F422" t="s">
        <v>61</v>
      </c>
      <c r="G422" s="1">
        <v>45346</v>
      </c>
      <c r="H422" s="2">
        <v>1075</v>
      </c>
      <c r="I422" t="str">
        <f>IF(Sheet1[[#This Row],[Purchase Amount]]&gt;0,"Placed","Not Placed")</f>
        <v>Placed</v>
      </c>
      <c r="J422" t="s">
        <v>630</v>
      </c>
      <c r="K422" t="s">
        <v>721</v>
      </c>
      <c r="L422" t="str">
        <f>"Q"&amp;ROUNDUP(MONTH(Sheet1[[#This Row],[Date]])/3,0)&amp;"-"&amp;YEAR(Sheet1[[#This Row],[Date]])</f>
        <v>Q1-2024</v>
      </c>
      <c r="M422" s="6">
        <f>Sheet1[[#This Row],[Purchase Amount]]*0.115</f>
        <v>123.625</v>
      </c>
      <c r="N422" s="12" t="s">
        <v>756</v>
      </c>
    </row>
    <row r="423" spans="1:14" x14ac:dyDescent="0.3">
      <c r="A423" t="s">
        <v>599</v>
      </c>
      <c r="B423" t="s">
        <v>627</v>
      </c>
      <c r="C423" t="s">
        <v>13</v>
      </c>
      <c r="D423" t="s">
        <v>14</v>
      </c>
      <c r="E423" t="s">
        <v>126</v>
      </c>
      <c r="F423" t="s">
        <v>16</v>
      </c>
      <c r="G423" s="1">
        <v>45347</v>
      </c>
      <c r="H423" s="2">
        <v>310</v>
      </c>
      <c r="I423" t="str">
        <f>IF(Sheet1[[#This Row],[Purchase Amount]]&gt;0,"Placed","Not Placed")</f>
        <v>Placed</v>
      </c>
      <c r="J423" t="s">
        <v>640</v>
      </c>
      <c r="K423" t="s">
        <v>721</v>
      </c>
      <c r="L423" t="str">
        <f>"Q"&amp;ROUNDUP(MONTH(Sheet1[[#This Row],[Date]])/3,0)&amp;"-"&amp;YEAR(Sheet1[[#This Row],[Date]])</f>
        <v>Q1-2024</v>
      </c>
      <c r="M423" s="6">
        <f>Sheet1[[#This Row],[Purchase Amount]]*0.115</f>
        <v>35.65</v>
      </c>
      <c r="N423" s="12" t="s">
        <v>756</v>
      </c>
    </row>
    <row r="424" spans="1:14" x14ac:dyDescent="0.3">
      <c r="A424" t="s">
        <v>600</v>
      </c>
      <c r="B424" t="s">
        <v>695</v>
      </c>
      <c r="C424" t="s">
        <v>239</v>
      </c>
      <c r="D424" t="s">
        <v>9</v>
      </c>
      <c r="E424" t="s">
        <v>344</v>
      </c>
      <c r="F424" t="s">
        <v>16</v>
      </c>
      <c r="G424" s="1">
        <v>45348</v>
      </c>
      <c r="I424" t="str">
        <f>IF(Sheet1[[#This Row],[Purchase Amount]]&gt;0,"Placed","Not Placed")</f>
        <v>Not Placed</v>
      </c>
      <c r="J424" t="s">
        <v>644</v>
      </c>
      <c r="K424" t="s">
        <v>721</v>
      </c>
      <c r="L424" t="str">
        <f>"Q"&amp;ROUNDUP(MONTH(Sheet1[[#This Row],[Date]])/3,0)&amp;"-"&amp;YEAR(Sheet1[[#This Row],[Date]])</f>
        <v>Q1-2024</v>
      </c>
      <c r="M424" s="6">
        <f>Sheet1[[#This Row],[Purchase Amount]]*0.115</f>
        <v>0</v>
      </c>
      <c r="N424" s="12" t="s">
        <v>754</v>
      </c>
    </row>
    <row r="425" spans="1:14" x14ac:dyDescent="0.3">
      <c r="A425" t="s">
        <v>601</v>
      </c>
      <c r="B425" t="s">
        <v>652</v>
      </c>
      <c r="C425" t="s">
        <v>88</v>
      </c>
      <c r="D425" t="s">
        <v>9</v>
      </c>
      <c r="E425" t="s">
        <v>85</v>
      </c>
      <c r="F425" t="s">
        <v>11</v>
      </c>
      <c r="G425" s="1">
        <v>45348</v>
      </c>
      <c r="H425" s="2">
        <v>750</v>
      </c>
      <c r="I425" t="str">
        <f>IF(Sheet1[[#This Row],[Purchase Amount]]&gt;0,"Placed","Not Placed")</f>
        <v>Placed</v>
      </c>
      <c r="J425" t="s">
        <v>644</v>
      </c>
      <c r="K425" t="s">
        <v>721</v>
      </c>
      <c r="L425" t="str">
        <f>"Q"&amp;ROUNDUP(MONTH(Sheet1[[#This Row],[Date]])/3,0)&amp;"-"&amp;YEAR(Sheet1[[#This Row],[Date]])</f>
        <v>Q1-2024</v>
      </c>
      <c r="M425" s="6">
        <f>Sheet1[[#This Row],[Purchase Amount]]*0.115</f>
        <v>86.25</v>
      </c>
      <c r="N425" s="12" t="s">
        <v>753</v>
      </c>
    </row>
    <row r="426" spans="1:14" x14ac:dyDescent="0.3">
      <c r="A426" t="s">
        <v>602</v>
      </c>
      <c r="B426" t="s">
        <v>666</v>
      </c>
      <c r="C426" t="s">
        <v>133</v>
      </c>
      <c r="D426" t="s">
        <v>19</v>
      </c>
      <c r="E426" t="s">
        <v>81</v>
      </c>
      <c r="F426" t="s">
        <v>25</v>
      </c>
      <c r="G426" s="1">
        <v>45348</v>
      </c>
      <c r="H426" s="2">
        <v>85</v>
      </c>
      <c r="I426" t="str">
        <f>IF(Sheet1[[#This Row],[Purchase Amount]]&gt;0,"Placed","Not Placed")</f>
        <v>Placed</v>
      </c>
      <c r="J426" t="s">
        <v>644</v>
      </c>
      <c r="K426" t="s">
        <v>721</v>
      </c>
      <c r="L426" t="str">
        <f>"Q"&amp;ROUNDUP(MONTH(Sheet1[[#This Row],[Date]])/3,0)&amp;"-"&amp;YEAR(Sheet1[[#This Row],[Date]])</f>
        <v>Q1-2024</v>
      </c>
      <c r="M426" s="6">
        <f>Sheet1[[#This Row],[Purchase Amount]]*0.115</f>
        <v>9.7750000000000004</v>
      </c>
      <c r="N426" s="12" t="s">
        <v>756</v>
      </c>
    </row>
    <row r="427" spans="1:14" x14ac:dyDescent="0.3">
      <c r="A427" t="s">
        <v>603</v>
      </c>
      <c r="B427" t="s">
        <v>705</v>
      </c>
      <c r="C427" t="s">
        <v>290</v>
      </c>
      <c r="D427" t="s">
        <v>9</v>
      </c>
      <c r="E427" t="s">
        <v>297</v>
      </c>
      <c r="F427" t="s">
        <v>11</v>
      </c>
      <c r="G427" s="1">
        <v>45348</v>
      </c>
      <c r="H427" s="2">
        <v>375</v>
      </c>
      <c r="I427" t="str">
        <f>IF(Sheet1[[#This Row],[Purchase Amount]]&gt;0,"Placed","Not Placed")</f>
        <v>Placed</v>
      </c>
      <c r="J427" t="s">
        <v>644</v>
      </c>
      <c r="K427" t="s">
        <v>721</v>
      </c>
      <c r="L427" t="str">
        <f>"Q"&amp;ROUNDUP(MONTH(Sheet1[[#This Row],[Date]])/3,0)&amp;"-"&amp;YEAR(Sheet1[[#This Row],[Date]])</f>
        <v>Q1-2024</v>
      </c>
      <c r="M427" s="6">
        <f>Sheet1[[#This Row],[Purchase Amount]]*0.115</f>
        <v>43.125</v>
      </c>
      <c r="N427" s="12" t="s">
        <v>753</v>
      </c>
    </row>
    <row r="428" spans="1:14" x14ac:dyDescent="0.3">
      <c r="A428" t="s">
        <v>604</v>
      </c>
      <c r="B428" t="s">
        <v>718</v>
      </c>
      <c r="C428" t="s">
        <v>463</v>
      </c>
      <c r="D428" t="s">
        <v>174</v>
      </c>
      <c r="E428" t="s">
        <v>24</v>
      </c>
      <c r="F428" t="s">
        <v>16</v>
      </c>
      <c r="G428" s="1">
        <v>45348</v>
      </c>
      <c r="H428" s="2">
        <v>1010</v>
      </c>
      <c r="I428" t="str">
        <f>IF(Sheet1[[#This Row],[Purchase Amount]]&gt;0,"Placed","Not Placed")</f>
        <v>Placed</v>
      </c>
      <c r="J428" t="s">
        <v>644</v>
      </c>
      <c r="K428" t="s">
        <v>721</v>
      </c>
      <c r="L428" t="str">
        <f>"Q"&amp;ROUNDUP(MONTH(Sheet1[[#This Row],[Date]])/3,0)&amp;"-"&amp;YEAR(Sheet1[[#This Row],[Date]])</f>
        <v>Q1-2024</v>
      </c>
      <c r="M428" s="6">
        <f>Sheet1[[#This Row],[Purchase Amount]]*0.115</f>
        <v>116.15</v>
      </c>
      <c r="N428" s="12" t="s">
        <v>756</v>
      </c>
    </row>
    <row r="429" spans="1:14" x14ac:dyDescent="0.3">
      <c r="A429" t="s">
        <v>605</v>
      </c>
      <c r="B429" t="s">
        <v>639</v>
      </c>
      <c r="C429" t="s">
        <v>53</v>
      </c>
      <c r="D429" t="s">
        <v>14</v>
      </c>
      <c r="E429" t="s">
        <v>38</v>
      </c>
      <c r="F429" t="s">
        <v>11</v>
      </c>
      <c r="G429" s="1">
        <v>45348</v>
      </c>
      <c r="H429" s="2">
        <v>315</v>
      </c>
      <c r="I429" t="str">
        <f>IF(Sheet1[[#This Row],[Purchase Amount]]&gt;0,"Placed","Not Placed")</f>
        <v>Placed</v>
      </c>
      <c r="J429" t="s">
        <v>644</v>
      </c>
      <c r="K429" t="s">
        <v>721</v>
      </c>
      <c r="L429" t="str">
        <f>"Q"&amp;ROUNDUP(MONTH(Sheet1[[#This Row],[Date]])/3,0)&amp;"-"&amp;YEAR(Sheet1[[#This Row],[Date]])</f>
        <v>Q1-2024</v>
      </c>
      <c r="M429" s="6">
        <f>Sheet1[[#This Row],[Purchase Amount]]*0.115</f>
        <v>36.225000000000001</v>
      </c>
      <c r="N429" s="12" t="s">
        <v>756</v>
      </c>
    </row>
    <row r="430" spans="1:14" x14ac:dyDescent="0.3">
      <c r="A430" t="s">
        <v>606</v>
      </c>
      <c r="B430" t="s">
        <v>700</v>
      </c>
      <c r="C430" t="s">
        <v>254</v>
      </c>
      <c r="D430" t="s">
        <v>19</v>
      </c>
      <c r="E430" t="s">
        <v>182</v>
      </c>
      <c r="F430" t="s">
        <v>11</v>
      </c>
      <c r="G430" s="1">
        <v>45349</v>
      </c>
      <c r="I430" t="str">
        <f>IF(Sheet1[[#This Row],[Purchase Amount]]&gt;0,"Placed","Not Placed")</f>
        <v>Not Placed</v>
      </c>
      <c r="J430" t="s">
        <v>651</v>
      </c>
      <c r="K430" t="s">
        <v>721</v>
      </c>
      <c r="L430" t="str">
        <f>"Q"&amp;ROUNDUP(MONTH(Sheet1[[#This Row],[Date]])/3,0)&amp;"-"&amp;YEAR(Sheet1[[#This Row],[Date]])</f>
        <v>Q1-2024</v>
      </c>
      <c r="M430" s="6">
        <f>Sheet1[[#This Row],[Purchase Amount]]*0.115</f>
        <v>0</v>
      </c>
      <c r="N430" s="12" t="s">
        <v>753</v>
      </c>
    </row>
    <row r="431" spans="1:14" x14ac:dyDescent="0.3">
      <c r="A431" t="s">
        <v>607</v>
      </c>
      <c r="B431" t="s">
        <v>690</v>
      </c>
      <c r="C431" t="s">
        <v>209</v>
      </c>
      <c r="D431" t="s">
        <v>23</v>
      </c>
      <c r="E431" t="s">
        <v>388</v>
      </c>
      <c r="F431" t="s">
        <v>11</v>
      </c>
      <c r="G431" s="1">
        <v>45349</v>
      </c>
      <c r="I431" t="str">
        <f>IF(Sheet1[[#This Row],[Purchase Amount]]&gt;0,"Placed","Not Placed")</f>
        <v>Not Placed</v>
      </c>
      <c r="J431" t="s">
        <v>651</v>
      </c>
      <c r="K431" t="s">
        <v>721</v>
      </c>
      <c r="L431" t="str">
        <f>"Q"&amp;ROUNDUP(MONTH(Sheet1[[#This Row],[Date]])/3,0)&amp;"-"&amp;YEAR(Sheet1[[#This Row],[Date]])</f>
        <v>Q1-2024</v>
      </c>
      <c r="M431" s="6">
        <f>Sheet1[[#This Row],[Purchase Amount]]*0.115</f>
        <v>0</v>
      </c>
      <c r="N431" s="12" t="s">
        <v>756</v>
      </c>
    </row>
    <row r="432" spans="1:14" x14ac:dyDescent="0.3">
      <c r="A432" t="s">
        <v>608</v>
      </c>
      <c r="B432" t="s">
        <v>652</v>
      </c>
      <c r="C432" t="s">
        <v>88</v>
      </c>
      <c r="D432" t="s">
        <v>9</v>
      </c>
      <c r="E432" t="s">
        <v>155</v>
      </c>
      <c r="F432" t="s">
        <v>16</v>
      </c>
      <c r="G432" s="1">
        <v>45349</v>
      </c>
      <c r="I432" t="str">
        <f>IF(Sheet1[[#This Row],[Purchase Amount]]&gt;0,"Placed","Not Placed")</f>
        <v>Not Placed</v>
      </c>
      <c r="J432" t="s">
        <v>651</v>
      </c>
      <c r="K432" t="s">
        <v>721</v>
      </c>
      <c r="L432" t="str">
        <f>"Q"&amp;ROUNDUP(MONTH(Sheet1[[#This Row],[Date]])/3,0)&amp;"-"&amp;YEAR(Sheet1[[#This Row],[Date]])</f>
        <v>Q1-2024</v>
      </c>
      <c r="M432" s="6">
        <f>Sheet1[[#This Row],[Purchase Amount]]*0.115</f>
        <v>0</v>
      </c>
      <c r="N432" s="12" t="s">
        <v>753</v>
      </c>
    </row>
    <row r="433" spans="1:14" x14ac:dyDescent="0.3">
      <c r="A433" t="s">
        <v>609</v>
      </c>
      <c r="B433" t="s">
        <v>701</v>
      </c>
      <c r="C433" t="s">
        <v>259</v>
      </c>
      <c r="D433" t="s">
        <v>47</v>
      </c>
      <c r="E433" t="s">
        <v>194</v>
      </c>
      <c r="F433" t="s">
        <v>25</v>
      </c>
      <c r="G433" s="1">
        <v>45349</v>
      </c>
      <c r="H433" s="2">
        <v>65</v>
      </c>
      <c r="I433" t="str">
        <f>IF(Sheet1[[#This Row],[Purchase Amount]]&gt;0,"Placed","Not Placed")</f>
        <v>Placed</v>
      </c>
      <c r="J433" t="s">
        <v>651</v>
      </c>
      <c r="K433" t="s">
        <v>721</v>
      </c>
      <c r="L433" t="str">
        <f>"Q"&amp;ROUNDUP(MONTH(Sheet1[[#This Row],[Date]])/3,0)&amp;"-"&amp;YEAR(Sheet1[[#This Row],[Date]])</f>
        <v>Q1-2024</v>
      </c>
      <c r="M433" s="6">
        <f>Sheet1[[#This Row],[Purchase Amount]]*0.115</f>
        <v>7.4750000000000005</v>
      </c>
      <c r="N433" s="12" t="s">
        <v>753</v>
      </c>
    </row>
    <row r="434" spans="1:14" x14ac:dyDescent="0.3">
      <c r="A434" t="s">
        <v>610</v>
      </c>
      <c r="B434" t="s">
        <v>689</v>
      </c>
      <c r="C434" t="s">
        <v>207</v>
      </c>
      <c r="D434" t="s">
        <v>34</v>
      </c>
      <c r="E434" t="s">
        <v>44</v>
      </c>
      <c r="F434" t="s">
        <v>25</v>
      </c>
      <c r="G434" s="1">
        <v>45349</v>
      </c>
      <c r="H434" s="2">
        <v>975</v>
      </c>
      <c r="I434" t="str">
        <f>IF(Sheet1[[#This Row],[Purchase Amount]]&gt;0,"Placed","Not Placed")</f>
        <v>Placed</v>
      </c>
      <c r="J434" t="s">
        <v>651</v>
      </c>
      <c r="K434" t="s">
        <v>721</v>
      </c>
      <c r="L434" t="str">
        <f>"Q"&amp;ROUNDUP(MONTH(Sheet1[[#This Row],[Date]])/3,0)&amp;"-"&amp;YEAR(Sheet1[[#This Row],[Date]])</f>
        <v>Q1-2024</v>
      </c>
      <c r="M434" s="6">
        <f>Sheet1[[#This Row],[Purchase Amount]]*0.115</f>
        <v>112.125</v>
      </c>
      <c r="N434" s="12" t="s">
        <v>756</v>
      </c>
    </row>
    <row r="435" spans="1:14" x14ac:dyDescent="0.3">
      <c r="A435" t="s">
        <v>611</v>
      </c>
      <c r="B435" t="s">
        <v>631</v>
      </c>
      <c r="C435" t="s">
        <v>27</v>
      </c>
      <c r="D435" t="s">
        <v>23</v>
      </c>
      <c r="E435" t="s">
        <v>211</v>
      </c>
      <c r="F435" t="s">
        <v>25</v>
      </c>
      <c r="G435" s="1">
        <v>45349</v>
      </c>
      <c r="H435" s="2">
        <v>370</v>
      </c>
      <c r="I435" t="str">
        <f>IF(Sheet1[[#This Row],[Purchase Amount]]&gt;0,"Placed","Not Placed")</f>
        <v>Placed</v>
      </c>
      <c r="J435" t="s">
        <v>651</v>
      </c>
      <c r="K435" t="s">
        <v>721</v>
      </c>
      <c r="L435" t="str">
        <f>"Q"&amp;ROUNDUP(MONTH(Sheet1[[#This Row],[Date]])/3,0)&amp;"-"&amp;YEAR(Sheet1[[#This Row],[Date]])</f>
        <v>Q1-2024</v>
      </c>
      <c r="M435" s="6">
        <f>Sheet1[[#This Row],[Purchase Amount]]*0.115</f>
        <v>42.550000000000004</v>
      </c>
      <c r="N435" s="12" t="s">
        <v>756</v>
      </c>
    </row>
    <row r="436" spans="1:14" x14ac:dyDescent="0.3">
      <c r="A436" t="s">
        <v>612</v>
      </c>
      <c r="B436" t="s">
        <v>688</v>
      </c>
      <c r="C436" t="s">
        <v>205</v>
      </c>
      <c r="D436" t="s">
        <v>94</v>
      </c>
      <c r="E436" t="s">
        <v>51</v>
      </c>
      <c r="F436" t="s">
        <v>11</v>
      </c>
      <c r="G436" s="1">
        <v>45349</v>
      </c>
      <c r="H436" s="2">
        <v>480</v>
      </c>
      <c r="I436" t="str">
        <f>IF(Sheet1[[#This Row],[Purchase Amount]]&gt;0,"Placed","Not Placed")</f>
        <v>Placed</v>
      </c>
      <c r="J436" t="s">
        <v>651</v>
      </c>
      <c r="K436" t="s">
        <v>721</v>
      </c>
      <c r="L436" t="str">
        <f>"Q"&amp;ROUNDUP(MONTH(Sheet1[[#This Row],[Date]])/3,0)&amp;"-"&amp;YEAR(Sheet1[[#This Row],[Date]])</f>
        <v>Q1-2024</v>
      </c>
      <c r="M436" s="6">
        <f>Sheet1[[#This Row],[Purchase Amount]]*0.115</f>
        <v>55.2</v>
      </c>
      <c r="N436" s="12" t="s">
        <v>756</v>
      </c>
    </row>
    <row r="437" spans="1:14" x14ac:dyDescent="0.3">
      <c r="A437" t="s">
        <v>613</v>
      </c>
      <c r="B437" t="s">
        <v>679</v>
      </c>
      <c r="C437" t="s">
        <v>173</v>
      </c>
      <c r="D437" t="s">
        <v>174</v>
      </c>
      <c r="E437" t="s">
        <v>28</v>
      </c>
      <c r="F437" t="s">
        <v>16</v>
      </c>
      <c r="G437" s="1">
        <v>45349</v>
      </c>
      <c r="H437" s="2">
        <v>180</v>
      </c>
      <c r="I437" t="str">
        <f>IF(Sheet1[[#This Row],[Purchase Amount]]&gt;0,"Placed","Not Placed")</f>
        <v>Placed</v>
      </c>
      <c r="J437" t="s">
        <v>651</v>
      </c>
      <c r="K437" t="s">
        <v>721</v>
      </c>
      <c r="L437" t="str">
        <f>"Q"&amp;ROUNDUP(MONTH(Sheet1[[#This Row],[Date]])/3,0)&amp;"-"&amp;YEAR(Sheet1[[#This Row],[Date]])</f>
        <v>Q1-2024</v>
      </c>
      <c r="M437" s="6">
        <f>Sheet1[[#This Row],[Purchase Amount]]*0.115</f>
        <v>20.7</v>
      </c>
      <c r="N437" s="12" t="s">
        <v>753</v>
      </c>
    </row>
    <row r="438" spans="1:14" x14ac:dyDescent="0.3">
      <c r="A438" t="s">
        <v>614</v>
      </c>
      <c r="B438" t="s">
        <v>693</v>
      </c>
      <c r="C438" t="s">
        <v>232</v>
      </c>
      <c r="D438" t="s">
        <v>19</v>
      </c>
      <c r="E438" t="s">
        <v>164</v>
      </c>
      <c r="F438" t="s">
        <v>25</v>
      </c>
      <c r="G438" s="1">
        <v>45350</v>
      </c>
      <c r="I438" t="str">
        <f>IF(Sheet1[[#This Row],[Purchase Amount]]&gt;0,"Placed","Not Placed")</f>
        <v>Not Placed</v>
      </c>
      <c r="J438" t="s">
        <v>654</v>
      </c>
      <c r="K438" t="s">
        <v>721</v>
      </c>
      <c r="L438" t="str">
        <f>"Q"&amp;ROUNDUP(MONTH(Sheet1[[#This Row],[Date]])/3,0)&amp;"-"&amp;YEAR(Sheet1[[#This Row],[Date]])</f>
        <v>Q1-2024</v>
      </c>
      <c r="M438" s="6">
        <f>Sheet1[[#This Row],[Purchase Amount]]*0.115</f>
        <v>0</v>
      </c>
      <c r="N438" s="12" t="s">
        <v>753</v>
      </c>
    </row>
    <row r="439" spans="1:14" x14ac:dyDescent="0.3">
      <c r="A439" t="s">
        <v>615</v>
      </c>
      <c r="B439" t="s">
        <v>683</v>
      </c>
      <c r="C439" t="s">
        <v>184</v>
      </c>
      <c r="D439" t="s">
        <v>9</v>
      </c>
      <c r="E439" t="s">
        <v>270</v>
      </c>
      <c r="F439" t="s">
        <v>11</v>
      </c>
      <c r="G439" s="1">
        <v>45350</v>
      </c>
      <c r="I439" t="str">
        <f>IF(Sheet1[[#This Row],[Purchase Amount]]&gt;0,"Placed","Not Placed")</f>
        <v>Not Placed</v>
      </c>
      <c r="J439" t="s">
        <v>654</v>
      </c>
      <c r="K439" t="s">
        <v>721</v>
      </c>
      <c r="L439" t="str">
        <f>"Q"&amp;ROUNDUP(MONTH(Sheet1[[#This Row],[Date]])/3,0)&amp;"-"&amp;YEAR(Sheet1[[#This Row],[Date]])</f>
        <v>Q1-2024</v>
      </c>
      <c r="M439" s="6">
        <f>Sheet1[[#This Row],[Purchase Amount]]*0.115</f>
        <v>0</v>
      </c>
      <c r="N439" s="12" t="s">
        <v>756</v>
      </c>
    </row>
    <row r="440" spans="1:14" x14ac:dyDescent="0.3">
      <c r="A440" t="s">
        <v>616</v>
      </c>
      <c r="B440" t="s">
        <v>686</v>
      </c>
      <c r="C440" t="s">
        <v>192</v>
      </c>
      <c r="D440" t="s">
        <v>34</v>
      </c>
      <c r="E440" t="s">
        <v>297</v>
      </c>
      <c r="F440" t="s">
        <v>11</v>
      </c>
      <c r="G440" s="1">
        <v>45350</v>
      </c>
      <c r="H440" s="2">
        <v>470</v>
      </c>
      <c r="I440" t="str">
        <f>IF(Sheet1[[#This Row],[Purchase Amount]]&gt;0,"Placed","Not Placed")</f>
        <v>Placed</v>
      </c>
      <c r="J440" t="s">
        <v>654</v>
      </c>
      <c r="K440" t="s">
        <v>721</v>
      </c>
      <c r="L440" t="str">
        <f>"Q"&amp;ROUNDUP(MONTH(Sheet1[[#This Row],[Date]])/3,0)&amp;"-"&amp;YEAR(Sheet1[[#This Row],[Date]])</f>
        <v>Q1-2024</v>
      </c>
      <c r="M440" s="6">
        <f>Sheet1[[#This Row],[Purchase Amount]]*0.115</f>
        <v>54.050000000000004</v>
      </c>
      <c r="N440" s="12" t="s">
        <v>753</v>
      </c>
    </row>
    <row r="441" spans="1:14" x14ac:dyDescent="0.3">
      <c r="A441" t="s">
        <v>617</v>
      </c>
      <c r="B441" t="s">
        <v>689</v>
      </c>
      <c r="C441" t="s">
        <v>207</v>
      </c>
      <c r="D441" t="s">
        <v>34</v>
      </c>
      <c r="E441" t="s">
        <v>104</v>
      </c>
      <c r="F441" t="s">
        <v>11</v>
      </c>
      <c r="G441" s="1">
        <v>45350</v>
      </c>
      <c r="H441" s="2">
        <v>1790</v>
      </c>
      <c r="I441" t="str">
        <f>IF(Sheet1[[#This Row],[Purchase Amount]]&gt;0,"Placed","Not Placed")</f>
        <v>Placed</v>
      </c>
      <c r="J441" t="s">
        <v>654</v>
      </c>
      <c r="K441" t="s">
        <v>721</v>
      </c>
      <c r="L441" t="str">
        <f>"Q"&amp;ROUNDUP(MONTH(Sheet1[[#This Row],[Date]])/3,0)&amp;"-"&amp;YEAR(Sheet1[[#This Row],[Date]])</f>
        <v>Q1-2024</v>
      </c>
      <c r="M441" s="6">
        <f>Sheet1[[#This Row],[Purchase Amount]]*0.115</f>
        <v>205.85000000000002</v>
      </c>
      <c r="N441" s="12" t="s">
        <v>756</v>
      </c>
    </row>
    <row r="442" spans="1:14" x14ac:dyDescent="0.3">
      <c r="A442" t="s">
        <v>618</v>
      </c>
      <c r="B442" t="s">
        <v>667</v>
      </c>
      <c r="C442" t="s">
        <v>138</v>
      </c>
      <c r="D442" t="s">
        <v>23</v>
      </c>
      <c r="E442" t="s">
        <v>104</v>
      </c>
      <c r="F442" t="s">
        <v>25</v>
      </c>
      <c r="G442" s="1">
        <v>45350</v>
      </c>
      <c r="H442" s="2">
        <v>80</v>
      </c>
      <c r="I442" t="str">
        <f>IF(Sheet1[[#This Row],[Purchase Amount]]&gt;0,"Placed","Not Placed")</f>
        <v>Placed</v>
      </c>
      <c r="J442" t="s">
        <v>654</v>
      </c>
      <c r="K442" t="s">
        <v>721</v>
      </c>
      <c r="L442" t="str">
        <f>"Q"&amp;ROUNDUP(MONTH(Sheet1[[#This Row],[Date]])/3,0)&amp;"-"&amp;YEAR(Sheet1[[#This Row],[Date]])</f>
        <v>Q1-2024</v>
      </c>
      <c r="M442" s="6">
        <f>Sheet1[[#This Row],[Purchase Amount]]*0.115</f>
        <v>9.2000000000000011</v>
      </c>
      <c r="N442" s="12" t="s">
        <v>756</v>
      </c>
    </row>
    <row r="443" spans="1:14" x14ac:dyDescent="0.3">
      <c r="A443" t="s">
        <v>619</v>
      </c>
      <c r="B443" t="s">
        <v>657</v>
      </c>
      <c r="C443" t="s">
        <v>103</v>
      </c>
      <c r="D443" t="s">
        <v>94</v>
      </c>
      <c r="E443" t="s">
        <v>48</v>
      </c>
      <c r="F443" t="s">
        <v>11</v>
      </c>
      <c r="G443" s="1">
        <v>45350</v>
      </c>
      <c r="H443" s="2">
        <v>355</v>
      </c>
      <c r="I443" t="str">
        <f>IF(Sheet1[[#This Row],[Purchase Amount]]&gt;0,"Placed","Not Placed")</f>
        <v>Placed</v>
      </c>
      <c r="J443" t="s">
        <v>654</v>
      </c>
      <c r="K443" t="s">
        <v>721</v>
      </c>
      <c r="L443" t="str">
        <f>"Q"&amp;ROUNDUP(MONTH(Sheet1[[#This Row],[Date]])/3,0)&amp;"-"&amp;YEAR(Sheet1[[#This Row],[Date]])</f>
        <v>Q1-2024</v>
      </c>
      <c r="M443" s="6">
        <f>Sheet1[[#This Row],[Purchase Amount]]*0.115</f>
        <v>40.825000000000003</v>
      </c>
      <c r="N443" s="12" t="s">
        <v>756</v>
      </c>
    </row>
    <row r="444" spans="1:14" x14ac:dyDescent="0.3">
      <c r="A444" t="s">
        <v>620</v>
      </c>
      <c r="B444" t="s">
        <v>676</v>
      </c>
      <c r="C444" t="s">
        <v>166</v>
      </c>
      <c r="D444" t="s">
        <v>151</v>
      </c>
      <c r="E444" t="s">
        <v>126</v>
      </c>
      <c r="F444" t="s">
        <v>61</v>
      </c>
      <c r="G444" s="1">
        <v>45350</v>
      </c>
      <c r="H444" s="2">
        <v>1135</v>
      </c>
      <c r="I444" t="str">
        <f>IF(Sheet1[[#This Row],[Purchase Amount]]&gt;0,"Placed","Not Placed")</f>
        <v>Placed</v>
      </c>
      <c r="J444" t="s">
        <v>654</v>
      </c>
      <c r="K444" t="s">
        <v>721</v>
      </c>
      <c r="L444" t="str">
        <f>"Q"&amp;ROUNDUP(MONTH(Sheet1[[#This Row],[Date]])/3,0)&amp;"-"&amp;YEAR(Sheet1[[#This Row],[Date]])</f>
        <v>Q1-2024</v>
      </c>
      <c r="M444" s="6">
        <f>Sheet1[[#This Row],[Purchase Amount]]*0.115</f>
        <v>130.52500000000001</v>
      </c>
      <c r="N444" s="12" t="s">
        <v>754</v>
      </c>
    </row>
  </sheetData>
  <phoneticPr fontId="1" type="noConversion"/>
  <hyperlinks>
    <hyperlink ref="C4" r:id="rId1" xr:uid="{A87F0D93-B666-4BA6-A576-6ABAAEE23676}"/>
    <hyperlink ref="C2" r:id="rId2" xr:uid="{10BAD976-FF82-428E-8A6E-8E84FC137C09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5D93-1C42-4BD5-9951-F096CE03A76F}">
  <dimension ref="A1"/>
  <sheetViews>
    <sheetView workbookViewId="0">
      <selection activeCell="I4" sqref="I4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B1D8-6E6A-414A-B5DF-7B51D952E608}">
  <dimension ref="B2:X154"/>
  <sheetViews>
    <sheetView showFormulas="1" topLeftCell="I19" zoomScale="87" zoomScaleNormal="40" workbookViewId="0">
      <selection activeCell="AE3" sqref="AE3"/>
    </sheetView>
  </sheetViews>
  <sheetFormatPr defaultRowHeight="14.4" x14ac:dyDescent="0.3"/>
  <cols>
    <col min="2" max="2" width="13.33203125" bestFit="1" customWidth="1"/>
    <col min="3" max="3" width="11.21875" bestFit="1" customWidth="1"/>
    <col min="4" max="4" width="9" bestFit="1" customWidth="1"/>
    <col min="5" max="5" width="8" bestFit="1" customWidth="1"/>
    <col min="6" max="6" width="6.88671875" bestFit="1" customWidth="1"/>
    <col min="7" max="7" width="11.109375" bestFit="1" customWidth="1"/>
    <col min="8" max="8" width="21.44140625" bestFit="1" customWidth="1"/>
    <col min="9" max="13" width="3" bestFit="1" customWidth="1"/>
    <col min="14" max="17" width="3" customWidth="1"/>
    <col min="18" max="18" width="9.109375" bestFit="1" customWidth="1"/>
    <col min="19" max="19" width="8.21875" bestFit="1" customWidth="1"/>
    <col min="20" max="20" width="3.77734375" bestFit="1" customWidth="1"/>
    <col min="21" max="21" width="4.21875" bestFit="1" customWidth="1"/>
    <col min="22" max="22" width="4.109375" bestFit="1" customWidth="1"/>
    <col min="23" max="25" width="11.21875" bestFit="1" customWidth="1"/>
    <col min="26" max="149" width="4" bestFit="1" customWidth="1"/>
    <col min="150" max="206" width="5" bestFit="1" customWidth="1"/>
    <col min="207" max="207" width="7" bestFit="1" customWidth="1"/>
    <col min="208" max="208" width="10.5546875" bestFit="1" customWidth="1"/>
  </cols>
  <sheetData>
    <row r="2" spans="5:22" ht="21" x14ac:dyDescent="0.4">
      <c r="E2" s="10" t="s">
        <v>728</v>
      </c>
      <c r="F2" s="10"/>
      <c r="G2" s="10"/>
      <c r="H2" s="10"/>
      <c r="R2" s="10" t="s">
        <v>729</v>
      </c>
      <c r="S2" s="10"/>
      <c r="T2" s="10"/>
      <c r="U2" s="10"/>
    </row>
    <row r="4" spans="5:22" x14ac:dyDescent="0.3">
      <c r="R4" s="9" t="s">
        <v>736</v>
      </c>
      <c r="S4" s="9" t="s">
        <v>4</v>
      </c>
    </row>
    <row r="5" spans="5:22" x14ac:dyDescent="0.3">
      <c r="E5" s="9" t="s">
        <v>4</v>
      </c>
      <c r="F5" t="s">
        <v>736</v>
      </c>
      <c r="G5" t="s">
        <v>735</v>
      </c>
      <c r="R5" s="9" t="s">
        <v>2</v>
      </c>
      <c r="S5" t="s">
        <v>16</v>
      </c>
      <c r="T5" t="s">
        <v>25</v>
      </c>
      <c r="U5" t="s">
        <v>61</v>
      </c>
      <c r="V5" t="s">
        <v>11</v>
      </c>
    </row>
    <row r="6" spans="5:22" x14ac:dyDescent="0.3">
      <c r="E6" t="s">
        <v>11</v>
      </c>
      <c r="F6" s="12">
        <v>182</v>
      </c>
      <c r="G6" s="12">
        <v>81070</v>
      </c>
      <c r="R6" s="11" t="s">
        <v>64</v>
      </c>
      <c r="S6" s="12">
        <v>6</v>
      </c>
      <c r="T6" s="12">
        <v>4</v>
      </c>
      <c r="U6" s="12">
        <v>2</v>
      </c>
      <c r="V6" s="12">
        <v>11</v>
      </c>
    </row>
    <row r="7" spans="5:22" x14ac:dyDescent="0.3">
      <c r="E7" t="s">
        <v>16</v>
      </c>
      <c r="F7" s="12">
        <v>130</v>
      </c>
      <c r="G7" s="12">
        <v>61835</v>
      </c>
      <c r="R7" s="11" t="s">
        <v>112</v>
      </c>
      <c r="S7" s="12"/>
      <c r="T7" s="12">
        <v>1</v>
      </c>
      <c r="U7" s="12"/>
      <c r="V7" s="12">
        <v>2</v>
      </c>
    </row>
    <row r="8" spans="5:22" x14ac:dyDescent="0.3">
      <c r="E8" t="s">
        <v>25</v>
      </c>
      <c r="F8" s="12">
        <v>105</v>
      </c>
      <c r="G8" s="12">
        <v>56070</v>
      </c>
      <c r="R8" s="11" t="s">
        <v>14</v>
      </c>
      <c r="S8" s="12">
        <v>19</v>
      </c>
      <c r="T8" s="12">
        <v>7</v>
      </c>
      <c r="U8" s="12">
        <v>3</v>
      </c>
      <c r="V8" s="12">
        <v>18</v>
      </c>
    </row>
    <row r="9" spans="5:22" x14ac:dyDescent="0.3">
      <c r="E9" t="s">
        <v>61</v>
      </c>
      <c r="F9" s="12">
        <v>26</v>
      </c>
      <c r="G9" s="12">
        <v>14575</v>
      </c>
      <c r="R9" s="11" t="s">
        <v>72</v>
      </c>
      <c r="S9" s="12">
        <v>8</v>
      </c>
      <c r="T9" s="12">
        <v>3</v>
      </c>
      <c r="U9" s="12">
        <v>1</v>
      </c>
      <c r="V9" s="12">
        <v>15</v>
      </c>
    </row>
    <row r="10" spans="5:22" x14ac:dyDescent="0.3">
      <c r="R10" s="11" t="s">
        <v>23</v>
      </c>
      <c r="S10" s="12">
        <v>20</v>
      </c>
      <c r="T10" s="12">
        <v>20</v>
      </c>
      <c r="U10" s="12">
        <v>3</v>
      </c>
      <c r="V10" s="12">
        <v>26</v>
      </c>
    </row>
    <row r="11" spans="5:22" x14ac:dyDescent="0.3">
      <c r="R11" s="11" t="s">
        <v>59</v>
      </c>
      <c r="S11" s="12">
        <v>3</v>
      </c>
      <c r="T11" s="12">
        <v>3</v>
      </c>
      <c r="U11" s="12">
        <v>2</v>
      </c>
      <c r="V11" s="12">
        <v>2</v>
      </c>
    </row>
    <row r="12" spans="5:22" x14ac:dyDescent="0.3">
      <c r="R12" s="11" t="s">
        <v>94</v>
      </c>
      <c r="S12" s="12">
        <v>7</v>
      </c>
      <c r="T12" s="12">
        <v>5</v>
      </c>
      <c r="U12" s="12">
        <v>2</v>
      </c>
      <c r="V12" s="12">
        <v>8</v>
      </c>
    </row>
    <row r="13" spans="5:22" x14ac:dyDescent="0.3">
      <c r="R13" s="11" t="s">
        <v>9</v>
      </c>
      <c r="S13" s="12">
        <v>21</v>
      </c>
      <c r="T13" s="12">
        <v>17</v>
      </c>
      <c r="U13" s="12">
        <v>3</v>
      </c>
      <c r="V13" s="12">
        <v>31</v>
      </c>
    </row>
    <row r="14" spans="5:22" x14ac:dyDescent="0.3">
      <c r="R14" s="11" t="s">
        <v>141</v>
      </c>
      <c r="S14" s="12"/>
      <c r="T14" s="12"/>
      <c r="U14" s="12"/>
      <c r="V14" s="12">
        <v>3</v>
      </c>
    </row>
    <row r="15" spans="5:22" x14ac:dyDescent="0.3">
      <c r="R15" s="11" t="s">
        <v>34</v>
      </c>
      <c r="S15" s="12">
        <v>16</v>
      </c>
      <c r="T15" s="12">
        <v>18</v>
      </c>
      <c r="U15" s="12">
        <v>4</v>
      </c>
      <c r="V15" s="12">
        <v>21</v>
      </c>
    </row>
    <row r="16" spans="5:22" x14ac:dyDescent="0.3">
      <c r="R16" s="11" t="s">
        <v>19</v>
      </c>
      <c r="S16" s="12">
        <v>8</v>
      </c>
      <c r="T16" s="12">
        <v>15</v>
      </c>
      <c r="U16" s="12">
        <v>1</v>
      </c>
      <c r="V16" s="12">
        <v>18</v>
      </c>
    </row>
    <row r="17" spans="18:22" x14ac:dyDescent="0.3">
      <c r="R17" s="11" t="s">
        <v>151</v>
      </c>
      <c r="S17" s="12">
        <v>6</v>
      </c>
      <c r="T17" s="12">
        <v>1</v>
      </c>
      <c r="U17" s="12">
        <v>2</v>
      </c>
      <c r="V17" s="12">
        <v>2</v>
      </c>
    </row>
    <row r="18" spans="18:22" x14ac:dyDescent="0.3">
      <c r="R18" s="11" t="s">
        <v>47</v>
      </c>
      <c r="S18" s="12">
        <v>10</v>
      </c>
      <c r="T18" s="12">
        <v>10</v>
      </c>
      <c r="U18" s="12">
        <v>1</v>
      </c>
      <c r="V18" s="12">
        <v>19</v>
      </c>
    </row>
    <row r="19" spans="18:22" x14ac:dyDescent="0.3">
      <c r="R19" s="11" t="s">
        <v>174</v>
      </c>
      <c r="S19" s="12">
        <v>6</v>
      </c>
      <c r="T19" s="12">
        <v>1</v>
      </c>
      <c r="U19" s="12">
        <v>2</v>
      </c>
      <c r="V19" s="12">
        <v>6</v>
      </c>
    </row>
    <row r="39" spans="2:24" x14ac:dyDescent="0.3">
      <c r="R39" s="14" t="s">
        <v>737</v>
      </c>
      <c r="S39" s="14"/>
      <c r="T39" s="14"/>
      <c r="V39" s="14" t="s">
        <v>742</v>
      </c>
      <c r="W39" s="14"/>
      <c r="X39" s="14"/>
    </row>
    <row r="40" spans="2:24" ht="21" x14ac:dyDescent="0.3">
      <c r="B40" s="16" t="s">
        <v>745</v>
      </c>
      <c r="C40" s="16"/>
      <c r="D40" s="16"/>
      <c r="R40" s="14"/>
      <c r="S40" s="14"/>
      <c r="T40" s="14"/>
      <c r="V40" s="14"/>
      <c r="W40" s="14"/>
      <c r="X40" s="14"/>
    </row>
    <row r="42" spans="2:24" x14ac:dyDescent="0.3">
      <c r="B42" s="9" t="s">
        <v>739</v>
      </c>
      <c r="C42" t="s">
        <v>735</v>
      </c>
      <c r="D42" t="s">
        <v>744</v>
      </c>
      <c r="R42" s="9" t="s">
        <v>739</v>
      </c>
      <c r="S42" t="s">
        <v>736</v>
      </c>
      <c r="V42" s="9" t="s">
        <v>743</v>
      </c>
      <c r="W42" t="s">
        <v>735</v>
      </c>
    </row>
    <row r="43" spans="2:24" x14ac:dyDescent="0.3">
      <c r="B43" s="11" t="s">
        <v>48</v>
      </c>
      <c r="C43" s="12">
        <v>12110</v>
      </c>
      <c r="D43" s="6">
        <v>1392.6499999999999</v>
      </c>
      <c r="R43" s="11" t="s">
        <v>85</v>
      </c>
      <c r="S43" s="12">
        <v>12</v>
      </c>
      <c r="V43" s="11" t="s">
        <v>689</v>
      </c>
      <c r="W43" s="15">
        <v>5810</v>
      </c>
    </row>
    <row r="44" spans="2:24" x14ac:dyDescent="0.3">
      <c r="B44" s="11" t="s">
        <v>24</v>
      </c>
      <c r="C44" s="12">
        <v>10465</v>
      </c>
      <c r="D44" s="6">
        <v>1203.4750000000001</v>
      </c>
      <c r="R44" s="11" t="s">
        <v>182</v>
      </c>
      <c r="S44" s="12">
        <v>16</v>
      </c>
      <c r="V44" s="11" t="s">
        <v>641</v>
      </c>
      <c r="W44" s="15">
        <v>4020</v>
      </c>
    </row>
    <row r="45" spans="2:24" x14ac:dyDescent="0.3">
      <c r="B45" s="11" t="s">
        <v>60</v>
      </c>
      <c r="C45" s="12">
        <v>7930</v>
      </c>
      <c r="D45" s="6">
        <v>911.95</v>
      </c>
      <c r="R45" s="11" t="s">
        <v>69</v>
      </c>
      <c r="S45" s="12">
        <v>12</v>
      </c>
      <c r="V45" s="11" t="s">
        <v>662</v>
      </c>
      <c r="W45" s="15">
        <v>4760</v>
      </c>
    </row>
    <row r="46" spans="2:24" x14ac:dyDescent="0.3">
      <c r="B46" s="11" t="s">
        <v>104</v>
      </c>
      <c r="C46" s="12">
        <v>7505</v>
      </c>
      <c r="D46" s="6">
        <v>863.07500000000005</v>
      </c>
      <c r="R46" s="11" t="s">
        <v>60</v>
      </c>
      <c r="S46" s="12">
        <v>12</v>
      </c>
      <c r="V46" s="11" t="s">
        <v>650</v>
      </c>
      <c r="W46" s="15">
        <v>4540</v>
      </c>
    </row>
    <row r="47" spans="2:24" x14ac:dyDescent="0.3">
      <c r="B47" s="11" t="s">
        <v>38</v>
      </c>
      <c r="C47" s="12">
        <v>7390</v>
      </c>
      <c r="D47" s="6">
        <v>849.85</v>
      </c>
      <c r="R47" s="11" t="s">
        <v>126</v>
      </c>
      <c r="S47" s="12">
        <v>16</v>
      </c>
      <c r="V47" s="11" t="s">
        <v>680</v>
      </c>
      <c r="W47" s="15">
        <v>5570</v>
      </c>
    </row>
    <row r="48" spans="2:24" x14ac:dyDescent="0.3">
      <c r="B48" s="11" t="s">
        <v>126</v>
      </c>
      <c r="C48" s="12">
        <v>7310</v>
      </c>
      <c r="D48" s="6">
        <v>840.65</v>
      </c>
      <c r="R48" s="11" t="s">
        <v>98</v>
      </c>
      <c r="S48" s="12">
        <v>13</v>
      </c>
      <c r="V48" s="11" t="s">
        <v>684</v>
      </c>
      <c r="W48" s="15">
        <v>5550</v>
      </c>
    </row>
    <row r="49" spans="2:24" x14ac:dyDescent="0.3">
      <c r="B49" s="11" t="s">
        <v>182</v>
      </c>
      <c r="C49" s="12">
        <v>7295</v>
      </c>
      <c r="D49" s="6">
        <v>838.92500000000007</v>
      </c>
      <c r="R49" s="11" t="s">
        <v>104</v>
      </c>
      <c r="S49" s="12">
        <v>13</v>
      </c>
      <c r="V49" s="11" t="s">
        <v>683</v>
      </c>
      <c r="W49" s="15">
        <v>6035</v>
      </c>
    </row>
    <row r="50" spans="2:24" x14ac:dyDescent="0.3">
      <c r="B50" s="11" t="s">
        <v>69</v>
      </c>
      <c r="C50" s="12">
        <v>6940</v>
      </c>
      <c r="D50" s="6">
        <v>798.1</v>
      </c>
      <c r="R50" s="11" t="s">
        <v>38</v>
      </c>
      <c r="S50" s="12">
        <v>16</v>
      </c>
      <c r="V50" s="11" t="s">
        <v>687</v>
      </c>
      <c r="W50" s="15">
        <v>5335</v>
      </c>
    </row>
    <row r="51" spans="2:24" x14ac:dyDescent="0.3">
      <c r="B51" s="11" t="s">
        <v>148</v>
      </c>
      <c r="C51" s="12">
        <v>6800</v>
      </c>
      <c r="D51" s="6">
        <v>782.00000000000011</v>
      </c>
      <c r="R51" s="11" t="s">
        <v>41</v>
      </c>
      <c r="S51" s="12">
        <v>12</v>
      </c>
      <c r="V51" s="11" t="s">
        <v>666</v>
      </c>
      <c r="W51" s="15">
        <v>5870</v>
      </c>
    </row>
    <row r="52" spans="2:24" x14ac:dyDescent="0.3">
      <c r="B52" s="11" t="s">
        <v>85</v>
      </c>
      <c r="C52" s="12">
        <v>6240</v>
      </c>
      <c r="D52" s="6">
        <v>717.6</v>
      </c>
      <c r="R52" s="11" t="s">
        <v>48</v>
      </c>
      <c r="S52" s="12">
        <v>18</v>
      </c>
      <c r="V52" s="11" t="s">
        <v>679</v>
      </c>
      <c r="W52" s="15">
        <v>4465</v>
      </c>
    </row>
    <row r="53" spans="2:24" x14ac:dyDescent="0.3">
      <c r="B53" s="11" t="s">
        <v>194</v>
      </c>
      <c r="C53" s="12">
        <v>5690</v>
      </c>
      <c r="D53" s="6">
        <v>654.35000000000014</v>
      </c>
      <c r="R53" s="11" t="s">
        <v>24</v>
      </c>
      <c r="S53" s="12">
        <v>17</v>
      </c>
    </row>
    <row r="54" spans="2:24" x14ac:dyDescent="0.3">
      <c r="B54" s="11" t="s">
        <v>142</v>
      </c>
      <c r="C54" s="12">
        <v>5460</v>
      </c>
      <c r="D54" s="6">
        <v>627.90000000000009</v>
      </c>
      <c r="R54" s="11" t="s">
        <v>740</v>
      </c>
      <c r="S54" s="12">
        <v>157</v>
      </c>
    </row>
    <row r="55" spans="2:24" x14ac:dyDescent="0.3">
      <c r="B55" s="11" t="s">
        <v>73</v>
      </c>
      <c r="C55" s="12">
        <v>5175</v>
      </c>
      <c r="D55" s="6">
        <v>595.125</v>
      </c>
    </row>
    <row r="56" spans="2:24" x14ac:dyDescent="0.3">
      <c r="B56" s="11" t="s">
        <v>98</v>
      </c>
      <c r="C56" s="12">
        <v>5140</v>
      </c>
      <c r="D56" s="6">
        <v>591.1</v>
      </c>
    </row>
    <row r="57" spans="2:24" x14ac:dyDescent="0.3">
      <c r="B57" s="11" t="s">
        <v>121</v>
      </c>
      <c r="C57" s="12">
        <v>4650</v>
      </c>
      <c r="D57" s="6">
        <v>534.75000000000011</v>
      </c>
    </row>
    <row r="58" spans="2:24" x14ac:dyDescent="0.3">
      <c r="B58" s="11" t="s">
        <v>145</v>
      </c>
      <c r="C58" s="12">
        <v>4255</v>
      </c>
      <c r="D58" s="6">
        <v>489.32500000000005</v>
      </c>
      <c r="V58" s="13" t="s">
        <v>730</v>
      </c>
      <c r="W58" s="13"/>
      <c r="X58" s="13"/>
    </row>
    <row r="59" spans="2:24" x14ac:dyDescent="0.3">
      <c r="B59" s="11" t="s">
        <v>113</v>
      </c>
      <c r="C59" s="12">
        <v>4150</v>
      </c>
      <c r="D59" s="6">
        <v>477.25</v>
      </c>
    </row>
    <row r="60" spans="2:24" x14ac:dyDescent="0.3">
      <c r="B60" s="11" t="s">
        <v>301</v>
      </c>
      <c r="C60" s="12">
        <v>3970</v>
      </c>
      <c r="D60" s="6">
        <v>456.55</v>
      </c>
      <c r="V60" s="9" t="s">
        <v>739</v>
      </c>
      <c r="W60" t="s">
        <v>735</v>
      </c>
    </row>
    <row r="61" spans="2:24" x14ac:dyDescent="0.3">
      <c r="B61" s="11" t="s">
        <v>91</v>
      </c>
      <c r="C61" s="12">
        <v>3960</v>
      </c>
      <c r="D61" s="6">
        <v>455.4</v>
      </c>
      <c r="V61" s="11" t="s">
        <v>746</v>
      </c>
      <c r="W61" s="12">
        <v>83605</v>
      </c>
    </row>
    <row r="62" spans="2:24" x14ac:dyDescent="0.3">
      <c r="B62" s="11" t="s">
        <v>51</v>
      </c>
      <c r="C62" s="12">
        <v>3760</v>
      </c>
      <c r="D62" s="6">
        <v>432.40000000000003</v>
      </c>
      <c r="V62" s="20" t="s">
        <v>748</v>
      </c>
      <c r="W62" s="12">
        <v>83605</v>
      </c>
    </row>
    <row r="63" spans="2:24" x14ac:dyDescent="0.3">
      <c r="B63" s="11" t="s">
        <v>211</v>
      </c>
      <c r="C63" s="12">
        <v>3755</v>
      </c>
      <c r="D63" s="6">
        <v>431.82500000000005</v>
      </c>
      <c r="V63" s="19">
        <v>45261</v>
      </c>
      <c r="W63" s="12">
        <v>930</v>
      </c>
    </row>
    <row r="64" spans="2:24" x14ac:dyDescent="0.3">
      <c r="B64" s="11" t="s">
        <v>297</v>
      </c>
      <c r="C64" s="12">
        <v>3695</v>
      </c>
      <c r="D64" s="6">
        <v>424.92500000000001</v>
      </c>
      <c r="V64" s="19">
        <v>45262</v>
      </c>
      <c r="W64" s="12">
        <v>4140</v>
      </c>
    </row>
    <row r="65" spans="2:23" x14ac:dyDescent="0.3">
      <c r="B65" s="11" t="s">
        <v>41</v>
      </c>
      <c r="C65" s="12">
        <v>3660</v>
      </c>
      <c r="D65" s="6">
        <v>420.90000000000003</v>
      </c>
      <c r="V65" s="19">
        <v>45263</v>
      </c>
      <c r="W65" s="12">
        <v>2460</v>
      </c>
    </row>
    <row r="66" spans="2:23" x14ac:dyDescent="0.3">
      <c r="B66" s="11" t="s">
        <v>344</v>
      </c>
      <c r="C66" s="12">
        <v>3470</v>
      </c>
      <c r="D66" s="6">
        <v>399.05</v>
      </c>
      <c r="V66" s="19">
        <v>45264</v>
      </c>
      <c r="W66" s="12">
        <v>4010</v>
      </c>
    </row>
    <row r="67" spans="2:23" x14ac:dyDescent="0.3">
      <c r="B67" s="11" t="s">
        <v>118</v>
      </c>
      <c r="C67" s="12">
        <v>3455</v>
      </c>
      <c r="D67" s="6">
        <v>397.32499999999999</v>
      </c>
      <c r="V67" s="19">
        <v>45265</v>
      </c>
      <c r="W67" s="12">
        <v>385</v>
      </c>
    </row>
    <row r="68" spans="2:23" x14ac:dyDescent="0.3">
      <c r="B68" s="11" t="s">
        <v>237</v>
      </c>
      <c r="C68" s="12">
        <v>3455</v>
      </c>
      <c r="D68" s="6">
        <v>397.32499999999993</v>
      </c>
      <c r="V68" s="19">
        <v>45266</v>
      </c>
      <c r="W68" s="12">
        <v>7070</v>
      </c>
    </row>
    <row r="69" spans="2:23" x14ac:dyDescent="0.3">
      <c r="B69" s="11" t="s">
        <v>325</v>
      </c>
      <c r="C69" s="12">
        <v>3345</v>
      </c>
      <c r="D69" s="6">
        <v>384.67500000000001</v>
      </c>
      <c r="V69" s="19">
        <v>45268</v>
      </c>
      <c r="W69" s="12">
        <v>2495</v>
      </c>
    </row>
    <row r="70" spans="2:23" x14ac:dyDescent="0.3">
      <c r="B70" s="11" t="s">
        <v>95</v>
      </c>
      <c r="C70" s="12">
        <v>3200</v>
      </c>
      <c r="D70" s="6">
        <v>368.00000000000006</v>
      </c>
      <c r="V70" s="19">
        <v>45269</v>
      </c>
      <c r="W70" s="12">
        <v>2635</v>
      </c>
    </row>
    <row r="71" spans="2:23" x14ac:dyDescent="0.3">
      <c r="B71" s="11" t="s">
        <v>135</v>
      </c>
      <c r="C71" s="12">
        <v>3175</v>
      </c>
      <c r="D71" s="6">
        <v>365.125</v>
      </c>
      <c r="V71" s="19">
        <v>45270</v>
      </c>
      <c r="W71" s="12">
        <v>160</v>
      </c>
    </row>
    <row r="72" spans="2:23" x14ac:dyDescent="0.3">
      <c r="B72" s="11" t="s">
        <v>101</v>
      </c>
      <c r="C72" s="12">
        <v>3165</v>
      </c>
      <c r="D72" s="6">
        <v>363.97500000000002</v>
      </c>
      <c r="V72" s="19">
        <v>45271</v>
      </c>
      <c r="W72" s="12">
        <v>1195</v>
      </c>
    </row>
    <row r="73" spans="2:23" x14ac:dyDescent="0.3">
      <c r="B73" s="11" t="s">
        <v>283</v>
      </c>
      <c r="C73" s="12">
        <v>3120</v>
      </c>
      <c r="D73" s="6">
        <v>358.8</v>
      </c>
      <c r="V73" s="19">
        <v>45272</v>
      </c>
      <c r="W73" s="12">
        <v>5280</v>
      </c>
    </row>
    <row r="74" spans="2:23" x14ac:dyDescent="0.3">
      <c r="B74" s="11" t="s">
        <v>199</v>
      </c>
      <c r="C74" s="12">
        <v>3025</v>
      </c>
      <c r="D74" s="6">
        <v>347.875</v>
      </c>
      <c r="V74" s="19">
        <v>45273</v>
      </c>
      <c r="W74" s="12">
        <v>1160</v>
      </c>
    </row>
    <row r="75" spans="2:23" x14ac:dyDescent="0.3">
      <c r="B75" s="11" t="s">
        <v>35</v>
      </c>
      <c r="C75" s="12">
        <v>2945</v>
      </c>
      <c r="D75" s="6">
        <v>338.67500000000001</v>
      </c>
      <c r="V75" s="19">
        <v>45274</v>
      </c>
      <c r="W75" s="12">
        <v>2115</v>
      </c>
    </row>
    <row r="76" spans="2:23" x14ac:dyDescent="0.3">
      <c r="B76" s="11" t="s">
        <v>155</v>
      </c>
      <c r="C76" s="12">
        <v>2800</v>
      </c>
      <c r="D76" s="6">
        <v>322</v>
      </c>
      <c r="V76" s="19">
        <v>45275</v>
      </c>
      <c r="W76" s="12">
        <v>4410</v>
      </c>
    </row>
    <row r="77" spans="2:23" x14ac:dyDescent="0.3">
      <c r="B77" s="11" t="s">
        <v>44</v>
      </c>
      <c r="C77" s="12">
        <v>2780</v>
      </c>
      <c r="D77" s="6">
        <v>319.7</v>
      </c>
      <c r="V77" s="19">
        <v>45276</v>
      </c>
      <c r="W77" s="12">
        <v>4615</v>
      </c>
    </row>
    <row r="78" spans="2:23" x14ac:dyDescent="0.3">
      <c r="B78" s="11" t="s">
        <v>20</v>
      </c>
      <c r="C78" s="12">
        <v>2700</v>
      </c>
      <c r="D78" s="6">
        <v>310.5</v>
      </c>
      <c r="V78" s="19">
        <v>45277</v>
      </c>
      <c r="W78" s="12">
        <v>1915</v>
      </c>
    </row>
    <row r="79" spans="2:23" x14ac:dyDescent="0.3">
      <c r="B79" s="11" t="s">
        <v>109</v>
      </c>
      <c r="C79" s="12">
        <v>2630</v>
      </c>
      <c r="D79" s="6">
        <v>302.45000000000005</v>
      </c>
      <c r="V79" s="19">
        <v>45278</v>
      </c>
      <c r="W79" s="12">
        <v>3075</v>
      </c>
    </row>
    <row r="80" spans="2:23" x14ac:dyDescent="0.3">
      <c r="B80" s="11" t="s">
        <v>81</v>
      </c>
      <c r="C80" s="12">
        <v>2525</v>
      </c>
      <c r="D80" s="6">
        <v>290.37499999999994</v>
      </c>
      <c r="V80" s="19">
        <v>45279</v>
      </c>
      <c r="W80" s="12">
        <v>1165</v>
      </c>
    </row>
    <row r="81" spans="2:23" x14ac:dyDescent="0.3">
      <c r="B81" s="11" t="s">
        <v>225</v>
      </c>
      <c r="C81" s="12">
        <v>2380</v>
      </c>
      <c r="D81" s="6">
        <v>273.7</v>
      </c>
      <c r="V81" s="19">
        <v>45280</v>
      </c>
      <c r="W81" s="12">
        <v>5925</v>
      </c>
    </row>
    <row r="82" spans="2:23" x14ac:dyDescent="0.3">
      <c r="B82" s="11" t="s">
        <v>247</v>
      </c>
      <c r="C82" s="12">
        <v>2255</v>
      </c>
      <c r="D82" s="6">
        <v>259.32500000000005</v>
      </c>
      <c r="V82" s="19">
        <v>45281</v>
      </c>
      <c r="W82" s="12">
        <v>3240</v>
      </c>
    </row>
    <row r="83" spans="2:23" x14ac:dyDescent="0.3">
      <c r="B83" s="11" t="s">
        <v>472</v>
      </c>
      <c r="C83" s="12">
        <v>2230</v>
      </c>
      <c r="D83" s="6">
        <v>256.45</v>
      </c>
      <c r="V83" s="19">
        <v>45282</v>
      </c>
      <c r="W83" s="12">
        <v>4180</v>
      </c>
    </row>
    <row r="84" spans="2:23" x14ac:dyDescent="0.3">
      <c r="B84" s="11" t="s">
        <v>152</v>
      </c>
      <c r="C84" s="12">
        <v>2205</v>
      </c>
      <c r="D84" s="6">
        <v>253.57500000000002</v>
      </c>
      <c r="V84" s="19">
        <v>45283</v>
      </c>
      <c r="W84" s="12">
        <v>170</v>
      </c>
    </row>
    <row r="85" spans="2:23" x14ac:dyDescent="0.3">
      <c r="B85" s="11" t="s">
        <v>28</v>
      </c>
      <c r="C85" s="12">
        <v>2200</v>
      </c>
      <c r="D85" s="6">
        <v>253</v>
      </c>
      <c r="V85" s="19">
        <v>45284</v>
      </c>
      <c r="W85" s="12">
        <v>3360</v>
      </c>
    </row>
    <row r="86" spans="2:23" x14ac:dyDescent="0.3">
      <c r="B86" s="11" t="s">
        <v>227</v>
      </c>
      <c r="C86" s="12">
        <v>2165</v>
      </c>
      <c r="D86" s="6">
        <v>248.97500000000002</v>
      </c>
      <c r="V86" s="19">
        <v>45285</v>
      </c>
      <c r="W86" s="12">
        <v>1360</v>
      </c>
    </row>
    <row r="87" spans="2:23" x14ac:dyDescent="0.3">
      <c r="B87" s="11" t="s">
        <v>106</v>
      </c>
      <c r="C87" s="12">
        <v>2060</v>
      </c>
      <c r="D87" s="6">
        <v>236.9</v>
      </c>
      <c r="V87" s="19">
        <v>45286</v>
      </c>
      <c r="W87" s="12">
        <v>4595</v>
      </c>
    </row>
    <row r="88" spans="2:23" x14ac:dyDescent="0.3">
      <c r="B88" s="11" t="s">
        <v>31</v>
      </c>
      <c r="C88" s="12">
        <v>1915</v>
      </c>
      <c r="D88" s="6">
        <v>220.22500000000002</v>
      </c>
      <c r="V88" s="19">
        <v>45287</v>
      </c>
      <c r="W88" s="12">
        <v>1215</v>
      </c>
    </row>
    <row r="89" spans="2:23" x14ac:dyDescent="0.3">
      <c r="B89" s="11" t="s">
        <v>388</v>
      </c>
      <c r="C89" s="12">
        <v>1800</v>
      </c>
      <c r="D89" s="6">
        <v>207</v>
      </c>
      <c r="V89" s="19">
        <v>45288</v>
      </c>
      <c r="W89" s="12">
        <v>1290</v>
      </c>
    </row>
    <row r="90" spans="2:23" x14ac:dyDescent="0.3">
      <c r="B90" s="11" t="s">
        <v>262</v>
      </c>
      <c r="C90" s="12">
        <v>1720</v>
      </c>
      <c r="D90" s="6">
        <v>197.8</v>
      </c>
      <c r="V90" s="19">
        <v>45289</v>
      </c>
      <c r="W90" s="12">
        <v>5735</v>
      </c>
    </row>
    <row r="91" spans="2:23" x14ac:dyDescent="0.3">
      <c r="B91" s="11" t="s">
        <v>54</v>
      </c>
      <c r="C91" s="12">
        <v>1370</v>
      </c>
      <c r="D91" s="6">
        <v>157.55000000000001</v>
      </c>
      <c r="V91" s="19">
        <v>45290</v>
      </c>
      <c r="W91" s="12">
        <v>2615</v>
      </c>
    </row>
    <row r="92" spans="2:23" x14ac:dyDescent="0.3">
      <c r="B92" s="11" t="s">
        <v>270</v>
      </c>
      <c r="C92" s="12">
        <v>1170</v>
      </c>
      <c r="D92" s="6">
        <v>134.55000000000001</v>
      </c>
      <c r="V92" s="19">
        <v>45291</v>
      </c>
      <c r="W92" s="12">
        <v>705</v>
      </c>
    </row>
    <row r="93" spans="2:23" x14ac:dyDescent="0.3">
      <c r="B93" s="11" t="s">
        <v>65</v>
      </c>
      <c r="C93" s="12">
        <v>1145</v>
      </c>
      <c r="D93" s="6">
        <v>131.67500000000001</v>
      </c>
      <c r="V93" s="18" t="s">
        <v>747</v>
      </c>
      <c r="W93" s="12">
        <v>129945</v>
      </c>
    </row>
    <row r="94" spans="2:23" x14ac:dyDescent="0.3">
      <c r="B94" s="11" t="s">
        <v>115</v>
      </c>
      <c r="C94" s="12">
        <v>1115</v>
      </c>
      <c r="D94" s="6">
        <v>128.22500000000002</v>
      </c>
      <c r="V94" s="20" t="s">
        <v>749</v>
      </c>
      <c r="W94" s="12">
        <v>71675</v>
      </c>
    </row>
    <row r="95" spans="2:23" x14ac:dyDescent="0.3">
      <c r="B95" s="11" t="s">
        <v>78</v>
      </c>
      <c r="C95" s="12">
        <v>970</v>
      </c>
      <c r="D95" s="6">
        <v>111.55000000000001</v>
      </c>
      <c r="V95" s="19">
        <v>45292</v>
      </c>
      <c r="W95" s="12">
        <v>210</v>
      </c>
    </row>
    <row r="96" spans="2:23" x14ac:dyDescent="0.3">
      <c r="B96" s="11" t="s">
        <v>169</v>
      </c>
      <c r="C96" s="12">
        <v>920</v>
      </c>
      <c r="D96" s="6">
        <v>105.80000000000001</v>
      </c>
      <c r="V96" s="19">
        <v>45293</v>
      </c>
      <c r="W96" s="12">
        <v>3780</v>
      </c>
    </row>
    <row r="97" spans="2:23" x14ac:dyDescent="0.3">
      <c r="B97" s="11" t="s">
        <v>288</v>
      </c>
      <c r="C97" s="12">
        <v>890</v>
      </c>
      <c r="D97" s="6">
        <v>102.35</v>
      </c>
      <c r="V97" s="19">
        <v>45294</v>
      </c>
      <c r="W97" s="12">
        <v>630</v>
      </c>
    </row>
    <row r="98" spans="2:23" x14ac:dyDescent="0.3">
      <c r="B98" s="11" t="s">
        <v>10</v>
      </c>
      <c r="C98" s="12">
        <v>685</v>
      </c>
      <c r="D98" s="6">
        <v>78.775000000000006</v>
      </c>
      <c r="V98" s="19">
        <v>45295</v>
      </c>
      <c r="W98" s="12">
        <v>2615</v>
      </c>
    </row>
    <row r="99" spans="2:23" x14ac:dyDescent="0.3">
      <c r="B99" s="11" t="s">
        <v>196</v>
      </c>
      <c r="C99" s="12">
        <v>600</v>
      </c>
      <c r="D99" s="6">
        <v>69</v>
      </c>
      <c r="V99" s="19">
        <v>45296</v>
      </c>
      <c r="W99" s="12">
        <v>1910</v>
      </c>
    </row>
    <row r="100" spans="2:23" x14ac:dyDescent="0.3">
      <c r="B100" s="11" t="s">
        <v>164</v>
      </c>
      <c r="C100" s="12">
        <v>345</v>
      </c>
      <c r="D100" s="6">
        <v>39.674999999999997</v>
      </c>
      <c r="V100" s="19">
        <v>45297</v>
      </c>
      <c r="W100" s="12">
        <v>7335</v>
      </c>
    </row>
    <row r="101" spans="2:23" x14ac:dyDescent="0.3">
      <c r="B101" s="11" t="s">
        <v>351</v>
      </c>
      <c r="C101" s="12">
        <v>205</v>
      </c>
      <c r="D101" s="6">
        <v>23.575000000000003</v>
      </c>
      <c r="V101" s="19">
        <v>45298</v>
      </c>
      <c r="W101" s="12">
        <v>2505</v>
      </c>
    </row>
    <row r="102" spans="2:23" x14ac:dyDescent="0.3">
      <c r="B102" s="11" t="s">
        <v>131</v>
      </c>
      <c r="C102" s="12">
        <v>90</v>
      </c>
      <c r="D102" s="6">
        <v>10.35</v>
      </c>
      <c r="V102" s="19">
        <v>45299</v>
      </c>
      <c r="W102" s="12">
        <v>1215</v>
      </c>
    </row>
    <row r="103" spans="2:23" x14ac:dyDescent="0.3">
      <c r="B103" s="11" t="s">
        <v>15</v>
      </c>
      <c r="C103" s="12">
        <v>20</v>
      </c>
      <c r="D103" s="6">
        <v>2.3000000000000003</v>
      </c>
      <c r="V103" s="19">
        <v>45300</v>
      </c>
      <c r="W103" s="12">
        <v>2560</v>
      </c>
    </row>
    <row r="104" spans="2:23" x14ac:dyDescent="0.3">
      <c r="B104" s="11" t="s">
        <v>402</v>
      </c>
      <c r="C104" s="12"/>
      <c r="D104" s="6">
        <v>0</v>
      </c>
      <c r="V104" s="19">
        <v>45301</v>
      </c>
      <c r="W104" s="12">
        <v>1890</v>
      </c>
    </row>
    <row r="105" spans="2:23" x14ac:dyDescent="0.3">
      <c r="B105" s="11" t="s">
        <v>740</v>
      </c>
      <c r="C105" s="12">
        <v>213550</v>
      </c>
      <c r="D105" s="6">
        <v>24558.250000000004</v>
      </c>
      <c r="V105" s="19">
        <v>45302</v>
      </c>
      <c r="W105" s="12">
        <v>2145</v>
      </c>
    </row>
    <row r="106" spans="2:23" x14ac:dyDescent="0.3">
      <c r="V106" s="19">
        <v>45303</v>
      </c>
      <c r="W106" s="12">
        <v>2155</v>
      </c>
    </row>
    <row r="107" spans="2:23" x14ac:dyDescent="0.3">
      <c r="V107" s="19">
        <v>45304</v>
      </c>
      <c r="W107" s="12">
        <v>860</v>
      </c>
    </row>
    <row r="108" spans="2:23" x14ac:dyDescent="0.3">
      <c r="V108" s="19">
        <v>45305</v>
      </c>
      <c r="W108" s="12">
        <v>2935</v>
      </c>
    </row>
    <row r="109" spans="2:23" x14ac:dyDescent="0.3">
      <c r="V109" s="19">
        <v>45306</v>
      </c>
      <c r="W109" s="12">
        <v>395</v>
      </c>
    </row>
    <row r="110" spans="2:23" x14ac:dyDescent="0.3">
      <c r="V110" s="19">
        <v>45307</v>
      </c>
      <c r="W110" s="12">
        <v>1540</v>
      </c>
    </row>
    <row r="111" spans="2:23" x14ac:dyDescent="0.3">
      <c r="V111" s="19">
        <v>45308</v>
      </c>
      <c r="W111" s="12">
        <v>3070</v>
      </c>
    </row>
    <row r="112" spans="2:23" x14ac:dyDescent="0.3">
      <c r="V112" s="19">
        <v>45309</v>
      </c>
      <c r="W112" s="12">
        <v>2610</v>
      </c>
    </row>
    <row r="113" spans="22:23" x14ac:dyDescent="0.3">
      <c r="V113" s="19">
        <v>45310</v>
      </c>
      <c r="W113" s="12">
        <v>2520</v>
      </c>
    </row>
    <row r="114" spans="22:23" x14ac:dyDescent="0.3">
      <c r="V114" s="19">
        <v>45311</v>
      </c>
      <c r="W114" s="12">
        <v>2945</v>
      </c>
    </row>
    <row r="115" spans="22:23" x14ac:dyDescent="0.3">
      <c r="V115" s="19">
        <v>45312</v>
      </c>
      <c r="W115" s="12">
        <v>2155</v>
      </c>
    </row>
    <row r="116" spans="22:23" x14ac:dyDescent="0.3">
      <c r="V116" s="19">
        <v>45313</v>
      </c>
      <c r="W116" s="12"/>
    </row>
    <row r="117" spans="22:23" x14ac:dyDescent="0.3">
      <c r="V117" s="19">
        <v>45314</v>
      </c>
      <c r="W117" s="12">
        <v>2510</v>
      </c>
    </row>
    <row r="118" spans="22:23" x14ac:dyDescent="0.3">
      <c r="V118" s="19">
        <v>45315</v>
      </c>
      <c r="W118" s="12">
        <v>1785</v>
      </c>
    </row>
    <row r="119" spans="22:23" x14ac:dyDescent="0.3">
      <c r="V119" s="19">
        <v>45316</v>
      </c>
      <c r="W119" s="12">
        <v>3280</v>
      </c>
    </row>
    <row r="120" spans="22:23" x14ac:dyDescent="0.3">
      <c r="V120" s="19">
        <v>45317</v>
      </c>
      <c r="W120" s="12">
        <v>2810</v>
      </c>
    </row>
    <row r="121" spans="22:23" x14ac:dyDescent="0.3">
      <c r="V121" s="19">
        <v>45318</v>
      </c>
      <c r="W121" s="12">
        <v>4275</v>
      </c>
    </row>
    <row r="122" spans="22:23" x14ac:dyDescent="0.3">
      <c r="V122" s="19">
        <v>45319</v>
      </c>
      <c r="W122" s="12">
        <v>1075</v>
      </c>
    </row>
    <row r="123" spans="22:23" x14ac:dyDescent="0.3">
      <c r="V123" s="19">
        <v>45320</v>
      </c>
      <c r="W123" s="12">
        <v>405</v>
      </c>
    </row>
    <row r="124" spans="22:23" x14ac:dyDescent="0.3">
      <c r="V124" s="19">
        <v>45321</v>
      </c>
      <c r="W124" s="12">
        <v>3350</v>
      </c>
    </row>
    <row r="125" spans="22:23" x14ac:dyDescent="0.3">
      <c r="V125" s="19">
        <v>45322</v>
      </c>
      <c r="W125" s="12">
        <v>4205</v>
      </c>
    </row>
    <row r="126" spans="22:23" x14ac:dyDescent="0.3">
      <c r="V126" s="20" t="s">
        <v>750</v>
      </c>
      <c r="W126" s="12">
        <v>58270</v>
      </c>
    </row>
    <row r="127" spans="22:23" x14ac:dyDescent="0.3">
      <c r="V127" s="19">
        <v>45323</v>
      </c>
      <c r="W127" s="12">
        <v>1770</v>
      </c>
    </row>
    <row r="128" spans="22:23" x14ac:dyDescent="0.3">
      <c r="V128" s="19">
        <v>45324</v>
      </c>
      <c r="W128" s="12">
        <v>2015</v>
      </c>
    </row>
    <row r="129" spans="22:23" x14ac:dyDescent="0.3">
      <c r="V129" s="19">
        <v>45325</v>
      </c>
      <c r="W129" s="12">
        <v>2700</v>
      </c>
    </row>
    <row r="130" spans="22:23" x14ac:dyDescent="0.3">
      <c r="V130" s="19">
        <v>45326</v>
      </c>
      <c r="W130" s="12">
        <v>1170</v>
      </c>
    </row>
    <row r="131" spans="22:23" x14ac:dyDescent="0.3">
      <c r="V131" s="19">
        <v>45327</v>
      </c>
      <c r="W131" s="12">
        <v>1145</v>
      </c>
    </row>
    <row r="132" spans="22:23" x14ac:dyDescent="0.3">
      <c r="V132" s="19">
        <v>45329</v>
      </c>
      <c r="W132" s="12">
        <v>665</v>
      </c>
    </row>
    <row r="133" spans="22:23" x14ac:dyDescent="0.3">
      <c r="V133" s="19">
        <v>45330</v>
      </c>
      <c r="W133" s="12">
        <v>4020</v>
      </c>
    </row>
    <row r="134" spans="22:23" x14ac:dyDescent="0.3">
      <c r="V134" s="19">
        <v>45331</v>
      </c>
      <c r="W134" s="12">
        <v>1815</v>
      </c>
    </row>
    <row r="135" spans="22:23" x14ac:dyDescent="0.3">
      <c r="V135" s="19">
        <v>45332</v>
      </c>
      <c r="W135" s="12">
        <v>1445</v>
      </c>
    </row>
    <row r="136" spans="22:23" x14ac:dyDescent="0.3">
      <c r="V136" s="19">
        <v>45333</v>
      </c>
      <c r="W136" s="12">
        <v>1500</v>
      </c>
    </row>
    <row r="137" spans="22:23" x14ac:dyDescent="0.3">
      <c r="V137" s="19">
        <v>45334</v>
      </c>
      <c r="W137" s="12">
        <v>2615</v>
      </c>
    </row>
    <row r="138" spans="22:23" x14ac:dyDescent="0.3">
      <c r="V138" s="19">
        <v>45335</v>
      </c>
      <c r="W138" s="12">
        <v>4895</v>
      </c>
    </row>
    <row r="139" spans="22:23" x14ac:dyDescent="0.3">
      <c r="V139" s="19">
        <v>45336</v>
      </c>
      <c r="W139" s="12">
        <v>4420</v>
      </c>
    </row>
    <row r="140" spans="22:23" x14ac:dyDescent="0.3">
      <c r="V140" s="19">
        <v>45337</v>
      </c>
      <c r="W140" s="12">
        <v>1210</v>
      </c>
    </row>
    <row r="141" spans="22:23" x14ac:dyDescent="0.3">
      <c r="V141" s="19">
        <v>45338</v>
      </c>
      <c r="W141" s="12">
        <v>4210</v>
      </c>
    </row>
    <row r="142" spans="22:23" x14ac:dyDescent="0.3">
      <c r="V142" s="19">
        <v>45339</v>
      </c>
      <c r="W142" s="12">
        <v>865</v>
      </c>
    </row>
    <row r="143" spans="22:23" x14ac:dyDescent="0.3">
      <c r="V143" s="19">
        <v>45340</v>
      </c>
      <c r="W143" s="12">
        <v>755</v>
      </c>
    </row>
    <row r="144" spans="22:23" x14ac:dyDescent="0.3">
      <c r="V144" s="19">
        <v>45341</v>
      </c>
      <c r="W144" s="12">
        <v>1425</v>
      </c>
    </row>
    <row r="145" spans="22:23" x14ac:dyDescent="0.3">
      <c r="V145" s="19">
        <v>45342</v>
      </c>
      <c r="W145" s="12">
        <v>325</v>
      </c>
    </row>
    <row r="146" spans="22:23" x14ac:dyDescent="0.3">
      <c r="V146" s="19">
        <v>45343</v>
      </c>
      <c r="W146" s="12">
        <v>1570</v>
      </c>
    </row>
    <row r="147" spans="22:23" x14ac:dyDescent="0.3">
      <c r="V147" s="19">
        <v>45344</v>
      </c>
      <c r="W147" s="12">
        <v>2905</v>
      </c>
    </row>
    <row r="148" spans="22:23" x14ac:dyDescent="0.3">
      <c r="V148" s="19">
        <v>45345</v>
      </c>
      <c r="W148" s="12">
        <v>2200</v>
      </c>
    </row>
    <row r="149" spans="22:23" x14ac:dyDescent="0.3">
      <c r="V149" s="19">
        <v>45346</v>
      </c>
      <c r="W149" s="12">
        <v>3885</v>
      </c>
    </row>
    <row r="150" spans="22:23" x14ac:dyDescent="0.3">
      <c r="V150" s="19">
        <v>45347</v>
      </c>
      <c r="W150" s="12">
        <v>310</v>
      </c>
    </row>
    <row r="151" spans="22:23" x14ac:dyDescent="0.3">
      <c r="V151" s="19">
        <v>45348</v>
      </c>
      <c r="W151" s="12">
        <v>2535</v>
      </c>
    </row>
    <row r="152" spans="22:23" x14ac:dyDescent="0.3">
      <c r="V152" s="19">
        <v>45349</v>
      </c>
      <c r="W152" s="12">
        <v>2070</v>
      </c>
    </row>
    <row r="153" spans="22:23" x14ac:dyDescent="0.3">
      <c r="V153" s="19">
        <v>45350</v>
      </c>
      <c r="W153" s="12">
        <v>3830</v>
      </c>
    </row>
    <row r="154" spans="22:23" x14ac:dyDescent="0.3">
      <c r="V154" s="18" t="s">
        <v>740</v>
      </c>
      <c r="W154" s="12">
        <v>213550</v>
      </c>
    </row>
  </sheetData>
  <mergeCells count="6">
    <mergeCell ref="B40:D40"/>
    <mergeCell ref="V58:X58"/>
    <mergeCell ref="E2:H2"/>
    <mergeCell ref="R2:U2"/>
    <mergeCell ref="R39:T40"/>
    <mergeCell ref="V39:X40"/>
  </mergeCells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92F8-E697-4C55-BA87-8B47506E3B2A}">
  <dimension ref="F9:R22"/>
  <sheetViews>
    <sheetView topLeftCell="E10" zoomScale="147" workbookViewId="0">
      <selection activeCell="K20" sqref="K20"/>
    </sheetView>
  </sheetViews>
  <sheetFormatPr defaultRowHeight="14.4" x14ac:dyDescent="0.3"/>
  <cols>
    <col min="6" max="6" width="5.88671875" bestFit="1" customWidth="1"/>
    <col min="7" max="7" width="9.44140625" bestFit="1" customWidth="1"/>
    <col min="8" max="8" width="5.77734375" bestFit="1" customWidth="1"/>
    <col min="9" max="9" width="7.77734375" bestFit="1" customWidth="1"/>
    <col min="10" max="10" width="7.5546875" bestFit="1" customWidth="1"/>
    <col min="11" max="11" width="36" bestFit="1" customWidth="1"/>
    <col min="12" max="12" width="4.88671875" bestFit="1" customWidth="1"/>
    <col min="13" max="13" width="15.77734375" bestFit="1" customWidth="1"/>
    <col min="14" max="14" width="11.5546875" bestFit="1" customWidth="1"/>
    <col min="15" max="15" width="9.44140625" bestFit="1" customWidth="1"/>
    <col min="16" max="16" width="7.77734375" bestFit="1" customWidth="1"/>
    <col min="17" max="17" width="11.77734375" bestFit="1" customWidth="1"/>
    <col min="18" max="18" width="11.33203125" bestFit="1" customWidth="1"/>
  </cols>
  <sheetData>
    <row r="9" spans="6:18" x14ac:dyDescent="0.3">
      <c r="F9" s="3" t="s">
        <v>0</v>
      </c>
      <c r="G9" s="4" t="s">
        <v>621</v>
      </c>
      <c r="H9" s="4" t="s">
        <v>1</v>
      </c>
      <c r="I9" s="4" t="s">
        <v>2</v>
      </c>
      <c r="J9" s="4" t="s">
        <v>3</v>
      </c>
      <c r="K9" s="4" t="s">
        <v>4</v>
      </c>
      <c r="L9" s="4" t="s">
        <v>5</v>
      </c>
      <c r="M9" s="8" t="s">
        <v>6</v>
      </c>
      <c r="N9" s="4" t="s">
        <v>726</v>
      </c>
      <c r="O9" s="4" t="s">
        <v>622</v>
      </c>
      <c r="P9" s="4" t="s">
        <v>623</v>
      </c>
      <c r="Q9" s="4" t="s">
        <v>725</v>
      </c>
      <c r="R9" s="5" t="s">
        <v>727</v>
      </c>
    </row>
    <row r="14" spans="6:18" x14ac:dyDescent="0.3">
      <c r="J14">
        <v>1</v>
      </c>
      <c r="K14" t="s">
        <v>737</v>
      </c>
    </row>
    <row r="15" spans="6:18" x14ac:dyDescent="0.3">
      <c r="J15">
        <v>2</v>
      </c>
      <c r="K15" t="s">
        <v>731</v>
      </c>
    </row>
    <row r="16" spans="6:18" x14ac:dyDescent="0.3">
      <c r="J16">
        <v>3</v>
      </c>
      <c r="K16" t="s">
        <v>728</v>
      </c>
    </row>
    <row r="17" spans="10:11" x14ac:dyDescent="0.3">
      <c r="J17">
        <v>4</v>
      </c>
      <c r="K17" t="s">
        <v>729</v>
      </c>
    </row>
    <row r="18" spans="10:11" x14ac:dyDescent="0.3">
      <c r="J18">
        <v>5</v>
      </c>
      <c r="K18" t="s">
        <v>730</v>
      </c>
    </row>
    <row r="19" spans="10:11" x14ac:dyDescent="0.3">
      <c r="J19">
        <v>6</v>
      </c>
      <c r="K19" t="s">
        <v>734</v>
      </c>
    </row>
    <row r="20" spans="10:11" x14ac:dyDescent="0.3">
      <c r="J20">
        <v>7</v>
      </c>
      <c r="K20" t="s">
        <v>732</v>
      </c>
    </row>
    <row r="21" spans="10:11" x14ac:dyDescent="0.3">
      <c r="J21">
        <v>8</v>
      </c>
      <c r="K21" t="s">
        <v>733</v>
      </c>
    </row>
    <row r="22" spans="10:11" x14ac:dyDescent="0.3">
      <c r="J22">
        <v>9</v>
      </c>
      <c r="K22" t="s">
        <v>738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C3DB-C435-4553-AC04-B6B4341F0908}">
  <dimension ref="A1"/>
  <sheetViews>
    <sheetView workbookViewId="0">
      <selection activeCell="E3" sqref="E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0 d c 0 d 1 - 6 2 2 4 - 4 9 4 0 - 8 5 d 9 - b 8 d 0 c f 8 d 8 3 4 7 "   x m l n s = " h t t p : / / s c h e m a s . m i c r o s o f t . c o m / D a t a M a s h u p " > A A A A A H o F A A B Q S w M E F A A C A A g A j F 1 u W h j W M a u l A A A A 9 g A A A B I A H A B D b 2 5 m a W c v U G F j a 2 F n Z S 5 4 b W w g o h g A K K A U A A A A A A A A A A A A A A A A A A A A A A A A A A A A h Y 9 B D o I w F E S v Q r q n L Y i J I Z + y c C u J C d G 4 J a V C I 3 w M L Z a 7 u f B I X k G M o u 5 c z s y b Z O Z + v U E 6 t o 1 3 U b 3 R H S Y k o J x 4 C m V X a q w S M t i j v y K p g G 0 h T 0 W l v A l G E 4 9 G J 6 S 2 9 h w z 5 p y j b k G 7 v m I h 5 w E 7 Z J t c 1 q o t f I 3 G F i g V + b T K / y 0 i Y P 8 a I 0 I a R J x G f E k 5 s N m E T O M X C K e 9 z / T H h P X Q 2 K F X Q q G / y 4 H N E t j 7 g 3 g A U E s D B B Q A A g A I A I x d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X W 5 a H z 6 A w H M C A A A p C A A A E w A c A E Z v c m 1 1 b G F z L 1 N l Y 3 R p b 2 4 x L m 0 g o h g A K K A U A A A A A A A A A A A A A A A A A A A A A A A A A A A A v V V N b 9 p A E L 0 j 8 R 9 W 2 4 u R D J K r q o d G H B A E l b Q k V e w o q g i q F n t S W 6 x 3 q / W 6 B S H + e 2 Z t g w 0 2 H 7 m U A 9 g z O / P e f L w l A V 9 H U h A 3 / 3 V u 2 q 1 2 K w m Z g o C 4 I Y B 2 S J 9 w 0 O 0 W w Y 8 r U + U D W m 5 X P v D e s 1 T L h Z R L a x x x 6 A 2 l 0 C B 0 Y t H R l 5 e R / C e 4 Z E F i + Z 2 X u 3 v v K f s a 9 F Y 8 W d G O T U T K u U 2 0 S q F j F 7 k z t F / Z D y L k U J v Z R E P c p 7 m T 2 t 8 i E R R v d L 6 d j Z h m 8 y L + A / 2 h Z C w 1 E v 8 K L A C V U E z j s Q V S K z y F 3 a p C 2 W R W e A e c u z 7 j T C V 9 w 2 v e 2 S c e h k z 8 x r z e + g + U S T 3 F R P I q V T y U P I 2 F c S Z W A w t 7 s 6 H e S p D J i G L F e I p o W O m t T T Z 0 H K l E k 3 s W Q 8 3 1 n Z 3 y 3 M Y s 4 j X r n V w Q L 9 K 8 f h 4 J B a m v 6 3 Z s c M g S I F M Z 1 K O w t c Y 4 E f r z p 5 6 p 7 T B m E M t U 6 M M D 2 + a O O R d b d t B f 0 6 4 C P G M U 4 P M J 7 G G q F A h / f R b + 4 7 v g n Q z / 2 j I n I g F l Z j 0 F Z T L k e U v A Q R D k J u u Y k 0 1 o H o N P w P y Q e N h 4 l F C 8 i A R Y m 1 m 5 G X M 8 S v D U b L 8 R c 2 R Q T q t k 8 w g C v T s W l f X P H Y X Z O k n b V L 4 n R c e o 0 H w B q x U / Q i z / Y s i D D k H V k V z g e J G U S M e U 7 I o U 9 o t 8 s L u V d a 1 t 6 G 4 v G u Z T p d s w n x F b 5 8 7 G 0 T Q X l e G t d x r M h m T w e 2 h 8 e H 0 G W B q P Z e 4 g c 1 c 0 D a T s M 1 6 N 4 R k C d Z 5 m P 8 q g K n x m v h 7 6 J z B 1 A f Q A i G Y B V U B j K L F K I V y S g X M B t g A 6 q 4 P s b Y w 3 q j U z x 4 0 W Q H S f X P M X Q r t G F S X 5 K 2 X h v F c X z p E w D J H u V F 6 W h X O 1 L p z / I o z D h S 7 r 6 L R b k b h Q y c 0 b U E s B A i 0 A F A A C A A g A j F 1 u W h j W M a u l A A A A 9 g A A A B I A A A A A A A A A A A A A A A A A A A A A A E N v b m Z p Z y 9 Q Y W N r Y W d l L n h t b F B L A Q I t A B Q A A g A I A I x d b l o P y u m r p A A A A O k A A A A T A A A A A A A A A A A A A A A A A P E A A A B b Q 2 9 u d G V u d F 9 U e X B l c 1 0 u e G 1 s U E s B A i 0 A F A A C A A g A j F 1 u W h 8 + g M B z A g A A K Q g A A B M A A A A A A A A A A A A A A A A A 4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h Q A A A A A A A C 4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J h O D M 4 N D U t M T k 2 Y i 0 0 O T k z L T g x M T Y t N j k 4 M T c 2 Z j Z l Z D c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U e G 4 g S U Q s M H 0 m c X V v d D s s J n F 1 b 3 Q 7 U 2 V j d G l v b j E v U 2 h l Z X Q x L 0 F 1 d G 9 S Z W 1 v d m V k Q 2 9 s d W 1 u c z E u e 0 V t Y W l s L D F 9 J n F 1 b 3 Q 7 L C Z x d W 9 0 O 1 N l Y 3 R p b 2 4 x L 1 N o Z W V 0 M S 9 B d X R v U m V t b 3 Z l Z E N v b H V t b n M x L n t K b 2 I g V G l 0 b G U s M n 0 m c X V v d D s s J n F 1 b 3 Q 7 U 2 V j d G l v b j E v U 2 h l Z X Q x L 0 F 1 d G 9 S Z W 1 v d m V k Q 2 9 s d W 1 u c z E u e 1 B y b 2 R 1 Y 3 Q s M 3 0 m c X V v d D s s J n F 1 b 3 Q 7 U 2 V j d G l v b j E v U 2 h l Z X Q x L 0 F 1 d G 9 S Z W 1 v d m V k Q 2 9 s d W 1 u c z E u e 1 B 1 c m N o Y X N l I E 1 v Z G U s N H 0 m c X V v d D s s J n F 1 b 3 Q 7 U 2 V j d G l v b j E v U 2 h l Z X Q x L 0 F 1 d G 9 S Z W 1 v d m V k Q 2 9 s d W 1 u c z E u e 0 R h d G U s N X 0 m c X V v d D s s J n F 1 b 3 Q 7 U 2 V j d G l v b j E v U 2 h l Z X Q x L 0 F 1 d G 9 S Z W 1 v d m V k Q 2 9 s d W 1 u c z E u e 1 B 1 c m N o Y X N l I E F t b 3 V u d C w 2 f S Z x d W 9 0 O y w m c X V v d D t T Z W N 0 a W 9 u M S 9 T a G V l d D E v Q X V 0 b 1 J l b W 9 2 Z W R D b 2 x 1 b W 5 z M S 5 7 R n V s b C B O Y W 1 l L D d 9 J n F 1 b 3 Q 7 L C Z x d W 9 0 O 1 N l Y 3 R p b 2 4 x L 1 N o Z W V 0 M S 9 B d X R v U m V t b 3 Z l Z E N v b H V t b n M x L n t E Y X k g T m F t Z S w 4 f S Z x d W 9 0 O y w m c X V v d D t T Z W N 0 a W 9 u M S 9 T a G V l d D E v Q X V 0 b 1 J l b W 9 2 Z W R D b 2 x 1 b W 5 z M S 5 7 W W V h c i 1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x L 0 F 1 d G 9 S Z W 1 v d m V k Q 2 9 s d W 1 u c z E u e 1 R 4 b i B J R C w w f S Z x d W 9 0 O y w m c X V v d D t T Z W N 0 a W 9 u M S 9 T a G V l d D E v Q X V 0 b 1 J l b W 9 2 Z W R D b 2 x 1 b W 5 z M S 5 7 R W 1 h a W w s M X 0 m c X V v d D s s J n F 1 b 3 Q 7 U 2 V j d G l v b j E v U 2 h l Z X Q x L 0 F 1 d G 9 S Z W 1 v d m V k Q 2 9 s d W 1 u c z E u e 0 p v Y i B U a X R s Z S w y f S Z x d W 9 0 O y w m c X V v d D t T Z W N 0 a W 9 u M S 9 T a G V l d D E v Q X V 0 b 1 J l b W 9 2 Z W R D b 2 x 1 b W 5 z M S 5 7 U H J v Z H V j d C w z f S Z x d W 9 0 O y w m c X V v d D t T Z W N 0 a W 9 u M S 9 T a G V l d D E v Q X V 0 b 1 J l b W 9 2 Z W R D b 2 x 1 b W 5 z M S 5 7 U H V y Y 2 h h c 2 U g T W 9 k Z S w 0 f S Z x d W 9 0 O y w m c X V v d D t T Z W N 0 a W 9 u M S 9 T a G V l d D E v Q X V 0 b 1 J l b W 9 2 Z W R D b 2 x 1 b W 5 z M S 5 7 R G F 0 Z S w 1 f S Z x d W 9 0 O y w m c X V v d D t T Z W N 0 a W 9 u M S 9 T a G V l d D E v Q X V 0 b 1 J l b W 9 2 Z W R D b 2 x 1 b W 5 z M S 5 7 U H V y Y 2 h h c 2 U g Q W 1 v d W 5 0 L D Z 9 J n F 1 b 3 Q 7 L C Z x d W 9 0 O 1 N l Y 3 R p b 2 4 x L 1 N o Z W V 0 M S 9 B d X R v U m V t b 3 Z l Z E N v b H V t b n M x L n t G d W x s I E 5 h b W U s N 3 0 m c X V v d D s s J n F 1 b 3 Q 7 U 2 V j d G l v b j E v U 2 h l Z X Q x L 0 F 1 d G 9 S Z W 1 v d m V k Q 2 9 s d W 1 u c z E u e 0 R h e S B O Y W 1 l L D h 9 J n F 1 b 3 Q 7 L C Z x d W 9 0 O 1 N l Y 3 R p b 2 4 x L 1 N o Z W V 0 M S 9 B d X R v U m V t b 3 Z l Z E N v b H V t b n M x L n t Z Z W F y L U 1 v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e G 4 g S U Q m c X V v d D s s J n F 1 b 3 Q 7 R W 1 h a W w m c X V v d D s s J n F 1 b 3 Q 7 S m 9 i I F R p d G x l J n F 1 b 3 Q 7 L C Z x d W 9 0 O 1 B y b 2 R 1 Y 3 Q m c X V v d D s s J n F 1 b 3 Q 7 U H V y Y 2 h h c 2 U g T W 9 k Z S Z x d W 9 0 O y w m c X V v d D t E Y X R l J n F 1 b 3 Q 7 L C Z x d W 9 0 O 1 B 1 c m N o Y X N l I E F t b 3 V u d C Z x d W 9 0 O y w m c X V v d D t G d W x s I E 5 h b W U m c X V v d D s s J n F 1 b 3 Q 7 R G F 5 I E 5 h b W U m c X V v d D s s J n F 1 b 3 Q 7 W W V h c i 1 N b y Z x d W 9 0 O 1 0 i I C 8 + P E V u d H J 5 I F R 5 c G U 9 I k Z p b G x D b 2 x 1 b W 5 U e X B l c y I g V m F s d W U 9 I n N C Z 1 l H Q m d Z S k F 3 W U d C Z z 0 9 I i A v P j x F b n R y e S B U e X B l P S J G a W x s T G F z d F V w Z G F 0 Z W Q i I F Z h b H V l P S J k M j A y N S 0 w M y 0 x N F Q w N j o x N D o y N C 4 y O T c 3 M D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c 2 V y d G V k J T I w T W V y Z 2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9 0 a G V y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i 4 s V / O T 2 E K / G H J Y F d X h N A A A A A A C A A A A A A A Q Z g A A A A E A A C A A A A B 8 3 U 7 Q 5 D Q G S N d f I x N D X l Q 9 6 8 Q S o d C c 5 0 n W e Y / d q s c 3 U g A A A A A O g A A A A A I A A C A A A A D N u B K e H e g y m K x J l E C F r F Q G J f 6 N Y o l p X l r e H S t X P n E r G V A A A A A n 2 d F X o M L w l X c K v U A d y g g R T A I q V e B d 3 c 1 0 H G 0 1 G 5 r z I Y w S x b O L z 2 k u 1 7 X A G J l n F w 8 o g t h t H z 4 T 6 J K G k z x 4 g x N x A W N c f D l 1 O q x J e R H f O D y x i U A A A A D 3 z 4 N H Z 9 s 0 I I C u B s + W 6 9 Q 8 s W n J l k L 4 V N X Q f 0 Q 7 I 1 Q b g K p p f P Z F x n G Y x 1 7 m i A L d k v / 6 C Y y z E j M 1 9 f J z A r Y Z 2 E M 4 < / D a t a M a s h u p > 
</file>

<file path=customXml/itemProps1.xml><?xml version="1.0" encoding="utf-8"?>
<ds:datastoreItem xmlns:ds="http://schemas.openxmlformats.org/officeDocument/2006/customXml" ds:itemID="{B3BC3468-DE9A-430A-8E52-287C6B965A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Data</vt:lpstr>
      <vt:lpstr>Sheet3</vt:lpstr>
      <vt:lpstr>Pivot Tables</vt:lpstr>
      <vt:lpstr>Refre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Booragadadheeraj</dc:creator>
  <cp:lastModifiedBy>Booragadadheeraj</cp:lastModifiedBy>
  <dcterms:created xsi:type="dcterms:W3CDTF">2025-03-14T05:40:51Z</dcterms:created>
  <dcterms:modified xsi:type="dcterms:W3CDTF">2025-03-15T09:21:10Z</dcterms:modified>
</cp:coreProperties>
</file>