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CodeTable_Single_data" sheetId="3" r:id="rId1"/>
    <sheet name="NodeJS Tables" sheetId="4" r:id="rId2"/>
    <sheet name="CodeTable" sheetId="1" r:id="rId3"/>
    <sheet name="Miner_1.2" sheetId="2" state="hidden" r:id="rId4"/>
  </sheets>
  <definedNames>
    <definedName name="_xlnm._FilterDatabase" localSheetId="2" hidden="1">CodeTable!$A$1:$I$63</definedName>
    <definedName name="_xlnm._FilterDatabase" localSheetId="0" hidden="1">CodeTable_Single_data!$A$1:$J$131</definedName>
    <definedName name="devInfo" localSheetId="0">CodeTable_Single_data!$J$112:$J$121</definedName>
    <definedName name="devInfo">CodeTable!$M$54:$M$63</definedName>
    <definedName name="errors" localSheetId="0">CodeTable_Single_data!$J$2:$J$11</definedName>
    <definedName name="errors">CodeTable!$M$2:$M$11</definedName>
    <definedName name="userInfo" localSheetId="0">CodeTable_Single_data!$J$52:$J$83</definedName>
    <definedName name="userInfo">CodeTable!$M$22:$M$53</definedName>
    <definedName name="warnings" localSheetId="0">CodeTable_Single_data!#REF!</definedName>
    <definedName name="warnings">CodeTable!$M$12:$M$21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3" l="1"/>
  <c r="J16" i="3" s="1"/>
  <c r="I122" i="3"/>
  <c r="J122" i="3" s="1"/>
  <c r="I123" i="3"/>
  <c r="J123" i="3" s="1"/>
  <c r="I124" i="3"/>
  <c r="J124" i="3" s="1"/>
  <c r="I125" i="3"/>
  <c r="J125" i="3" s="1"/>
  <c r="I126" i="3"/>
  <c r="J126" i="3" s="1"/>
  <c r="I127" i="3"/>
  <c r="L127" i="3" s="1"/>
  <c r="A136" i="4" s="1"/>
  <c r="I128" i="3"/>
  <c r="L128" i="3" s="1"/>
  <c r="A137" i="4" s="1"/>
  <c r="I129" i="3"/>
  <c r="L129" i="3" s="1"/>
  <c r="A138" i="4" s="1"/>
  <c r="I130" i="3"/>
  <c r="J130" i="3" s="1"/>
  <c r="I131" i="3"/>
  <c r="J131" i="3" s="1"/>
  <c r="I2" i="3"/>
  <c r="J2" i="3" s="1"/>
  <c r="I3" i="3"/>
  <c r="J3" i="3" s="1"/>
  <c r="I4" i="3"/>
  <c r="J4" i="3" s="1"/>
  <c r="I5" i="3"/>
  <c r="J5" i="3" s="1"/>
  <c r="I6" i="3"/>
  <c r="L6" i="3" s="1"/>
  <c r="A15" i="4" s="1"/>
  <c r="I7" i="3"/>
  <c r="J7" i="3" s="1"/>
  <c r="I8" i="3"/>
  <c r="J8" i="3" s="1"/>
  <c r="I9" i="3"/>
  <c r="J9" i="3" s="1"/>
  <c r="I10" i="3"/>
  <c r="J10" i="3" s="1"/>
  <c r="I11" i="3"/>
  <c r="J11" i="3" s="1"/>
  <c r="I12" i="3"/>
  <c r="L12" i="3" s="1"/>
  <c r="A21" i="4" s="1"/>
  <c r="I13" i="3"/>
  <c r="J13" i="3" s="1"/>
  <c r="I14" i="3"/>
  <c r="L14" i="3" s="1"/>
  <c r="A23" i="4" s="1"/>
  <c r="I15" i="3"/>
  <c r="J15" i="3" s="1"/>
  <c r="I17" i="3"/>
  <c r="J17" i="3" s="1"/>
  <c r="I18" i="3"/>
  <c r="J18" i="3" s="1"/>
  <c r="I19" i="3"/>
  <c r="J19" i="3" s="1"/>
  <c r="I20" i="3"/>
  <c r="L20" i="3" s="1"/>
  <c r="A29" i="4" s="1"/>
  <c r="I21" i="3"/>
  <c r="J21" i="3" s="1"/>
  <c r="I22" i="3"/>
  <c r="J22" i="3" s="1"/>
  <c r="I23" i="3"/>
  <c r="L23" i="3" s="1"/>
  <c r="A32" i="4" s="1"/>
  <c r="I24" i="3"/>
  <c r="J24" i="3" s="1"/>
  <c r="I25" i="3"/>
  <c r="J25" i="3" s="1"/>
  <c r="I26" i="3"/>
  <c r="J26" i="3" s="1"/>
  <c r="I27" i="3"/>
  <c r="J27" i="3" s="1"/>
  <c r="I28" i="3"/>
  <c r="J28" i="3" s="1"/>
  <c r="I29" i="3"/>
  <c r="L29" i="3" s="1"/>
  <c r="A38" i="4" s="1"/>
  <c r="I30" i="3"/>
  <c r="J30" i="3" s="1"/>
  <c r="I31" i="3"/>
  <c r="L31" i="3" s="1"/>
  <c r="A40" i="4" s="1"/>
  <c r="I32" i="3"/>
  <c r="J32" i="3" s="1"/>
  <c r="I33" i="3"/>
  <c r="J33" i="3" s="1"/>
  <c r="I34" i="3"/>
  <c r="J34" i="3" s="1"/>
  <c r="I35" i="3"/>
  <c r="J35" i="3" s="1"/>
  <c r="I36" i="3"/>
  <c r="J36" i="3" s="1"/>
  <c r="I37" i="3"/>
  <c r="L37" i="3" s="1"/>
  <c r="A46" i="4" s="1"/>
  <c r="I38" i="3"/>
  <c r="J38" i="3" s="1"/>
  <c r="I39" i="3"/>
  <c r="L39" i="3" s="1"/>
  <c r="A48" i="4" s="1"/>
  <c r="I40" i="3"/>
  <c r="J40" i="3" s="1"/>
  <c r="I41" i="3"/>
  <c r="J41" i="3" s="1"/>
  <c r="I42" i="3"/>
  <c r="J42" i="3" s="1"/>
  <c r="I43" i="3"/>
  <c r="J43" i="3" s="1"/>
  <c r="I44" i="3"/>
  <c r="J44" i="3" s="1"/>
  <c r="I45" i="3"/>
  <c r="L45" i="3" s="1"/>
  <c r="A54" i="4" s="1"/>
  <c r="I46" i="3"/>
  <c r="J46" i="3" s="1"/>
  <c r="I47" i="3"/>
  <c r="L47" i="3" s="1"/>
  <c r="A56" i="4" s="1"/>
  <c r="I48" i="3"/>
  <c r="J48" i="3" s="1"/>
  <c r="I49" i="3"/>
  <c r="J49" i="3" s="1"/>
  <c r="I50" i="3"/>
  <c r="J50" i="3" s="1"/>
  <c r="I51" i="3"/>
  <c r="J51" i="3" s="1"/>
  <c r="I54" i="3"/>
  <c r="J54" i="3" s="1"/>
  <c r="I55" i="3"/>
  <c r="L55" i="3" s="1"/>
  <c r="A64" i="4" s="1"/>
  <c r="I56" i="3"/>
  <c r="L56" i="3" s="1"/>
  <c r="A65" i="4" s="1"/>
  <c r="I57" i="3"/>
  <c r="J57" i="3" s="1"/>
  <c r="I58" i="3"/>
  <c r="J58" i="3" s="1"/>
  <c r="I59" i="3"/>
  <c r="J59" i="3" s="1"/>
  <c r="I60" i="3"/>
  <c r="J60" i="3" s="1"/>
  <c r="I61" i="3"/>
  <c r="J61" i="3" s="1"/>
  <c r="I62" i="3"/>
  <c r="L62" i="3" s="1"/>
  <c r="A71" i="4" s="1"/>
  <c r="I63" i="3"/>
  <c r="L63" i="3" s="1"/>
  <c r="A72" i="4" s="1"/>
  <c r="I64" i="3"/>
  <c r="L64" i="3" s="1"/>
  <c r="A73" i="4" s="1"/>
  <c r="I65" i="3"/>
  <c r="J65" i="3" s="1"/>
  <c r="I66" i="3"/>
  <c r="J66" i="3" s="1"/>
  <c r="I67" i="3"/>
  <c r="J67" i="3" s="1"/>
  <c r="I68" i="3"/>
  <c r="L68" i="3" s="1"/>
  <c r="A77" i="4" s="1"/>
  <c r="I69" i="3"/>
  <c r="J69" i="3" s="1"/>
  <c r="I70" i="3"/>
  <c r="J70" i="3" s="1"/>
  <c r="I71" i="3"/>
  <c r="L71" i="3" s="1"/>
  <c r="A80" i="4" s="1"/>
  <c r="I72" i="3"/>
  <c r="L72" i="3" s="1"/>
  <c r="A81" i="4" s="1"/>
  <c r="I73" i="3"/>
  <c r="J73" i="3" s="1"/>
  <c r="I74" i="3"/>
  <c r="J74" i="3" s="1"/>
  <c r="I75" i="3"/>
  <c r="J75" i="3" s="1"/>
  <c r="I76" i="3"/>
  <c r="L76" i="3" s="1"/>
  <c r="A85" i="4" s="1"/>
  <c r="I77" i="3"/>
  <c r="J77" i="3" s="1"/>
  <c r="I78" i="3"/>
  <c r="J78" i="3" s="1"/>
  <c r="I79" i="3"/>
  <c r="L79" i="3" s="1"/>
  <c r="A88" i="4" s="1"/>
  <c r="I80" i="3"/>
  <c r="L80" i="3" s="1"/>
  <c r="A89" i="4" s="1"/>
  <c r="I81" i="3"/>
  <c r="J81" i="3" s="1"/>
  <c r="I82" i="3"/>
  <c r="J82" i="3" s="1"/>
  <c r="I83" i="3"/>
  <c r="J83" i="3" s="1"/>
  <c r="I84" i="3"/>
  <c r="L84" i="3" s="1"/>
  <c r="A93" i="4" s="1"/>
  <c r="I85" i="3"/>
  <c r="J85" i="3" s="1"/>
  <c r="I86" i="3"/>
  <c r="L86" i="3" s="1"/>
  <c r="A95" i="4" s="1"/>
  <c r="I87" i="3"/>
  <c r="L87" i="3" s="1"/>
  <c r="A96" i="4" s="1"/>
  <c r="I88" i="3"/>
  <c r="L88" i="3" s="1"/>
  <c r="A97" i="4" s="1"/>
  <c r="I89" i="3"/>
  <c r="J89" i="3" s="1"/>
  <c r="I90" i="3"/>
  <c r="J90" i="3" s="1"/>
  <c r="I91" i="3"/>
  <c r="J91" i="3" s="1"/>
  <c r="I92" i="3"/>
  <c r="J92" i="3" s="1"/>
  <c r="I93" i="3"/>
  <c r="J93" i="3" s="1"/>
  <c r="I94" i="3"/>
  <c r="L94" i="3" s="1"/>
  <c r="A103" i="4" s="1"/>
  <c r="I95" i="3"/>
  <c r="L95" i="3" s="1"/>
  <c r="A104" i="4" s="1"/>
  <c r="I96" i="3"/>
  <c r="L96" i="3" s="1"/>
  <c r="A105" i="4" s="1"/>
  <c r="I97" i="3"/>
  <c r="J97" i="3" s="1"/>
  <c r="I98" i="3"/>
  <c r="J98" i="3" s="1"/>
  <c r="I99" i="3"/>
  <c r="J99" i="3" s="1"/>
  <c r="I100" i="3"/>
  <c r="L100" i="3" s="1"/>
  <c r="A109" i="4" s="1"/>
  <c r="I101" i="3"/>
  <c r="J101" i="3" s="1"/>
  <c r="I102" i="3"/>
  <c r="J102" i="3" s="1"/>
  <c r="I103" i="3"/>
  <c r="L103" i="3" s="1"/>
  <c r="A112" i="4" s="1"/>
  <c r="I104" i="3"/>
  <c r="L104" i="3" s="1"/>
  <c r="A113" i="4" s="1"/>
  <c r="I105" i="3"/>
  <c r="J105" i="3" s="1"/>
  <c r="I106" i="3"/>
  <c r="J106" i="3" s="1"/>
  <c r="I107" i="3"/>
  <c r="J107" i="3" s="1"/>
  <c r="I108" i="3"/>
  <c r="L108" i="3" s="1"/>
  <c r="A117" i="4" s="1"/>
  <c r="I109" i="3"/>
  <c r="J109" i="3" s="1"/>
  <c r="I110" i="3"/>
  <c r="J110" i="3" s="1"/>
  <c r="I111" i="3"/>
  <c r="L111" i="3" s="1"/>
  <c r="A120" i="4" s="1"/>
  <c r="I112" i="3"/>
  <c r="L112" i="3" s="1"/>
  <c r="A121" i="4" s="1"/>
  <c r="I113" i="3"/>
  <c r="L113" i="3" s="1"/>
  <c r="A122" i="4" s="1"/>
  <c r="I114" i="3"/>
  <c r="J114" i="3" s="1"/>
  <c r="I115" i="3"/>
  <c r="J115" i="3" s="1"/>
  <c r="I116" i="3"/>
  <c r="L116" i="3" s="1"/>
  <c r="A125" i="4" s="1"/>
  <c r="I117" i="3"/>
  <c r="J117" i="3" s="1"/>
  <c r="I118" i="3"/>
  <c r="J118" i="3" s="1"/>
  <c r="I119" i="3"/>
  <c r="L119" i="3" s="1"/>
  <c r="A128" i="4" s="1"/>
  <c r="I120" i="3"/>
  <c r="L120" i="3" s="1"/>
  <c r="A129" i="4" s="1"/>
  <c r="I121" i="3"/>
  <c r="L121" i="3" s="1"/>
  <c r="A130" i="4" s="1"/>
  <c r="I53" i="3"/>
  <c r="J53" i="3" s="1"/>
  <c r="I52" i="3"/>
  <c r="J52" i="3" s="1"/>
  <c r="J129" i="3" l="1"/>
  <c r="L78" i="3"/>
  <c r="A87" i="4" s="1"/>
  <c r="L36" i="3"/>
  <c r="A45" i="4" s="1"/>
  <c r="L4" i="3"/>
  <c r="A13" i="4" s="1"/>
  <c r="J96" i="3"/>
  <c r="J64" i="3"/>
  <c r="J31" i="3"/>
  <c r="L70" i="3"/>
  <c r="A79" i="4" s="1"/>
  <c r="L30" i="3"/>
  <c r="A39" i="4" s="1"/>
  <c r="J127" i="3"/>
  <c r="J94" i="3"/>
  <c r="J62" i="3"/>
  <c r="J29" i="3"/>
  <c r="L126" i="3"/>
  <c r="A135" i="4" s="1"/>
  <c r="L28" i="3"/>
  <c r="A37" i="4" s="1"/>
  <c r="J121" i="3"/>
  <c r="J88" i="3"/>
  <c r="J56" i="3"/>
  <c r="J23" i="3"/>
  <c r="L118" i="3"/>
  <c r="A127" i="4" s="1"/>
  <c r="L54" i="3"/>
  <c r="A63" i="4" s="1"/>
  <c r="L22" i="3"/>
  <c r="A31" i="4" s="1"/>
  <c r="J119" i="3"/>
  <c r="J86" i="3"/>
  <c r="J20" i="3"/>
  <c r="L110" i="3"/>
  <c r="A119" i="4" s="1"/>
  <c r="L52" i="3"/>
  <c r="A61" i="4" s="1"/>
  <c r="J113" i="3"/>
  <c r="J80" i="3"/>
  <c r="J47" i="3"/>
  <c r="J14" i="3"/>
  <c r="L102" i="3"/>
  <c r="A111" i="4" s="1"/>
  <c r="L46" i="3"/>
  <c r="A55" i="4" s="1"/>
  <c r="J45" i="3"/>
  <c r="J12" i="3"/>
  <c r="L44" i="3"/>
  <c r="A53" i="4" s="1"/>
  <c r="J104" i="3"/>
  <c r="J72" i="3"/>
  <c r="J39" i="3"/>
  <c r="J6" i="3"/>
  <c r="L38" i="3"/>
  <c r="A47" i="4" s="1"/>
  <c r="J37" i="3"/>
  <c r="L125" i="3"/>
  <c r="A134" i="4" s="1"/>
  <c r="L117" i="3"/>
  <c r="A126" i="4" s="1"/>
  <c r="L109" i="3"/>
  <c r="A118" i="4" s="1"/>
  <c r="L101" i="3"/>
  <c r="A110" i="4" s="1"/>
  <c r="L93" i="3"/>
  <c r="A102" i="4" s="1"/>
  <c r="L85" i="3"/>
  <c r="A94" i="4" s="1"/>
  <c r="L77" i="3"/>
  <c r="A86" i="4" s="1"/>
  <c r="L69" i="3"/>
  <c r="A78" i="4" s="1"/>
  <c r="L61" i="3"/>
  <c r="A70" i="4" s="1"/>
  <c r="L53" i="3"/>
  <c r="A62" i="4" s="1"/>
  <c r="L21" i="3"/>
  <c r="A30" i="4" s="1"/>
  <c r="L13" i="3"/>
  <c r="A22" i="4" s="1"/>
  <c r="L5" i="3"/>
  <c r="A14" i="4" s="1"/>
  <c r="J128" i="3"/>
  <c r="J120" i="3"/>
  <c r="J112" i="3"/>
  <c r="J103" i="3"/>
  <c r="J95" i="3"/>
  <c r="J87" i="3"/>
  <c r="J79" i="3"/>
  <c r="J71" i="3"/>
  <c r="J63" i="3"/>
  <c r="J55" i="3"/>
  <c r="L124" i="3"/>
  <c r="A133" i="4" s="1"/>
  <c r="L2" i="3"/>
  <c r="A11" i="4" s="1"/>
  <c r="L123" i="3"/>
  <c r="A132" i="4" s="1"/>
  <c r="L115" i="3"/>
  <c r="A124" i="4" s="1"/>
  <c r="L107" i="3"/>
  <c r="A116" i="4" s="1"/>
  <c r="L99" i="3"/>
  <c r="A108" i="4" s="1"/>
  <c r="L91" i="3"/>
  <c r="A100" i="4" s="1"/>
  <c r="L83" i="3"/>
  <c r="A92" i="4" s="1"/>
  <c r="L75" i="3"/>
  <c r="A84" i="4" s="1"/>
  <c r="L67" i="3"/>
  <c r="A76" i="4" s="1"/>
  <c r="L59" i="3"/>
  <c r="A68" i="4" s="1"/>
  <c r="L51" i="3"/>
  <c r="A60" i="4" s="1"/>
  <c r="L43" i="3"/>
  <c r="A52" i="4" s="1"/>
  <c r="L35" i="3"/>
  <c r="A44" i="4" s="1"/>
  <c r="L27" i="3"/>
  <c r="A36" i="4" s="1"/>
  <c r="L19" i="3"/>
  <c r="A28" i="4" s="1"/>
  <c r="L11" i="3"/>
  <c r="A20" i="4" s="1"/>
  <c r="L3" i="3"/>
  <c r="A12" i="4" s="1"/>
  <c r="L92" i="3"/>
  <c r="A101" i="4" s="1"/>
  <c r="L60" i="3"/>
  <c r="A69" i="4" s="1"/>
  <c r="L130" i="3"/>
  <c r="A139" i="4" s="1"/>
  <c r="L122" i="3"/>
  <c r="A131" i="4" s="1"/>
  <c r="L114" i="3"/>
  <c r="A123" i="4" s="1"/>
  <c r="L106" i="3"/>
  <c r="A115" i="4" s="1"/>
  <c r="L98" i="3"/>
  <c r="A107" i="4" s="1"/>
  <c r="L90" i="3"/>
  <c r="A99" i="4" s="1"/>
  <c r="L82" i="3"/>
  <c r="A91" i="4" s="1"/>
  <c r="L74" i="3"/>
  <c r="A83" i="4" s="1"/>
  <c r="L66" i="3"/>
  <c r="A75" i="4" s="1"/>
  <c r="L58" i="3"/>
  <c r="A67" i="4" s="1"/>
  <c r="L50" i="3"/>
  <c r="A59" i="4" s="1"/>
  <c r="L42" i="3"/>
  <c r="A51" i="4" s="1"/>
  <c r="L34" i="3"/>
  <c r="A43" i="4" s="1"/>
  <c r="L26" i="3"/>
  <c r="A35" i="4" s="1"/>
  <c r="L18" i="3"/>
  <c r="A27" i="4" s="1"/>
  <c r="L10" i="3"/>
  <c r="A19" i="4" s="1"/>
  <c r="J108" i="3"/>
  <c r="J100" i="3"/>
  <c r="J84" i="3"/>
  <c r="J76" i="3"/>
  <c r="J68" i="3"/>
  <c r="L105" i="3"/>
  <c r="A114" i="4" s="1"/>
  <c r="L97" i="3"/>
  <c r="A106" i="4" s="1"/>
  <c r="L89" i="3"/>
  <c r="A98" i="4" s="1"/>
  <c r="L81" i="3"/>
  <c r="A90" i="4" s="1"/>
  <c r="L73" i="3"/>
  <c r="A82" i="4" s="1"/>
  <c r="L65" i="3"/>
  <c r="A74" i="4" s="1"/>
  <c r="L57" i="3"/>
  <c r="A66" i="4" s="1"/>
  <c r="L49" i="3"/>
  <c r="A58" i="4" s="1"/>
  <c r="L41" i="3"/>
  <c r="A50" i="4" s="1"/>
  <c r="L33" i="3"/>
  <c r="A42" i="4" s="1"/>
  <c r="L25" i="3"/>
  <c r="A34" i="4" s="1"/>
  <c r="L17" i="3"/>
  <c r="A26" i="4" s="1"/>
  <c r="L9" i="3"/>
  <c r="A18" i="4" s="1"/>
  <c r="L131" i="3"/>
  <c r="A140" i="4" s="1"/>
  <c r="J116" i="3"/>
  <c r="L48" i="3"/>
  <c r="A57" i="4" s="1"/>
  <c r="L40" i="3"/>
  <c r="A49" i="4" s="1"/>
  <c r="L32" i="3"/>
  <c r="A41" i="4" s="1"/>
  <c r="L24" i="3"/>
  <c r="A33" i="4" s="1"/>
  <c r="L16" i="3"/>
  <c r="A25" i="4" s="1"/>
  <c r="L8" i="3"/>
  <c r="A17" i="4" s="1"/>
  <c r="J111" i="3"/>
  <c r="L15" i="3"/>
  <c r="A24" i="4" s="1"/>
  <c r="L7" i="3"/>
  <c r="A16" i="4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2" i="1"/>
  <c r="K22" i="3" l="1"/>
  <c r="A146" i="4" s="1"/>
  <c r="K2" i="3"/>
  <c r="A145" i="4" s="1"/>
  <c r="K52" i="3"/>
  <c r="A147" i="4" s="1"/>
  <c r="K112" i="3"/>
  <c r="A148" i="4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1" i="2"/>
</calcChain>
</file>

<file path=xl/sharedStrings.xml><?xml version="1.0" encoding="utf-8"?>
<sst xmlns="http://schemas.openxmlformats.org/spreadsheetml/2006/main" count="1054" uniqueCount="313">
  <si>
    <t>№</t>
  </si>
  <si>
    <t>Code</t>
  </si>
  <si>
    <t>Type</t>
  </si>
  <si>
    <t>String</t>
  </si>
  <si>
    <t>0001</t>
  </si>
  <si>
    <t>ERROR</t>
  </si>
  <si>
    <t>Prefix</t>
  </si>
  <si>
    <t>Err</t>
  </si>
  <si>
    <t>JSON Type storred data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</si>
  <si>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</si>
  <si>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</si>
  <si>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</si>
  <si>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</si>
  <si>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</si>
  <si>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</si>
  <si>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</si>
  <si>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</si>
  <si>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</si>
  <si>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</si>
  <si>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WARNING</t>
  </si>
  <si>
    <t>Warn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</si>
  <si>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</si>
  <si>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</si>
  <si>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</si>
  <si>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</si>
  <si>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</si>
  <si>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</si>
  <si>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</si>
  <si>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</si>
  <si>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</si>
  <si>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</si>
  <si>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</si>
  <si>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</si>
  <si>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</si>
  <si>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</si>
  <si>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</si>
  <si>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</si>
  <si>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USER_INFO</t>
  </si>
  <si>
    <t>UsInf</t>
  </si>
  <si>
    <t>0028</t>
  </si>
  <si>
    <t>0029</t>
  </si>
  <si>
    <t>0030</t>
  </si>
  <si>
    <t>0031</t>
  </si>
  <si>
    <t>DEV_INFO</t>
  </si>
  <si>
    <t>DevInf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</si>
  <si>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</si>
  <si>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</si>
  <si>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</si>
  <si>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</si>
  <si>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</si>
  <si>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</si>
  <si>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</si>
  <si>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</si>
  <si>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</si>
  <si>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console.log("User settings for value of new DICE Unit: ", Args.spareCommand);</t>
  </si>
  <si>
    <t>console.log("DICE Value: " + DICEValue.unitValue);</t>
  </si>
  <si>
    <t>console.log("Generating new Digital Address and Key Pair");</t>
  </si>
  <si>
    <t>console.log("Exit from Program");</t>
  </si>
  <si>
    <t>console.log("SHA3 Speed: " + DiceCalculatorL.getSHA3Count() + " hash/s");</t>
  </si>
  <si>
    <t>console.log("Calculate new DICE Unit with Level - " + zeroes + " Operator Threshold");</t>
  </si>
  <si>
    <t>console.log("Saving generated Unit to ", fileOutput);</t>
  </si>
  <si>
    <t>console.log("Hash value of Prototype: " + DiceCalculatorL.getSHA3OfUnit(DICE));</t>
  </si>
  <si>
    <t>console.log("There is no Active server!");</t>
  </si>
  <si>
    <t>console.log("Base 58 Key:  ", keyPair.privateKey);</t>
  </si>
  <si>
    <t>console.log("Base 58 Addr: ", keyPair.digitalAddress);</t>
  </si>
  <si>
    <t>console.log("Base Hex Key:  ", AddressGen.getPrivateKey('hex'));</t>
  </si>
  <si>
    <t>console.log("Base Hex Addr: ", AddressGen.getDigitalAdress('hex'));</t>
  </si>
  <si>
    <t>console.log("Unit Content in HEX");</t>
  </si>
  <si>
    <t>console.log("Operator Address: ", Buffer.from(DICE.addrOperator.buffer).toString('hex'));</t>
  </si>
  <si>
    <t>console.log("Miner Address: ", Buffer.from(DICE.addrMiner.buffer).toString('hex'));</t>
  </si>
  <si>
    <t>console.log("Traling Zeroes: ", Buffer.from(DICE.validZeros.buffer).toString('hex'));</t>
  </si>
  <si>
    <t>console.log("Time: ", Buffer.from(DICE.swatchTime.buffer).toString('hex'));</t>
  </si>
  <si>
    <t>console.log("Payload: ", Buffer.from(DICE.payLoad.buffer).toString('hex'));</t>
  </si>
  <si>
    <t>console.log("\nServer Response Message");</t>
  </si>
  <si>
    <t>console.log(response.status.toString());</t>
  </si>
  <si>
    <t>console.log("Current Owner: ", response.data.curOwner);</t>
  </si>
  <si>
    <t>console.log("DICE Value: ", response.data.diceValue);</t>
  </si>
  <si>
    <t>console.log("Hash value of Prototype: ", response.data.hash);</t>
  </si>
  <si>
    <t>console.log("End of Server Response Message \n");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</si>
  <si>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</si>
  <si>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</si>
  <si>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</si>
  <si>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</si>
  <si>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</si>
  <si>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</si>
  <si>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</si>
  <si>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</si>
  <si>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</si>
  <si>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</si>
  <si>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</si>
  <si>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</si>
  <si>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</si>
  <si>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</si>
  <si>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</si>
  <si>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</si>
  <si>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</si>
  <si>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</si>
  <si>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</si>
  <si>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</si>
  <si>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</si>
  <si>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</si>
  <si>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User settings for value of new DICE Unit: ", Args.spareCommand</t>
  </si>
  <si>
    <t>DICE Value: " + DICEValue.unitValue</t>
  </si>
  <si>
    <t>Generating new Digital Address and Key Pair"</t>
  </si>
  <si>
    <t>Exit from Program"</t>
  </si>
  <si>
    <t>SHA3 Speed: " + DiceCalculatorL.getSHA3Count() + " hash/s"</t>
  </si>
  <si>
    <t>Calculate new DICE Unit with Level - " + zeroes + " Operator Threshold"</t>
  </si>
  <si>
    <t>Saving generated Unit to ", fileOutput</t>
  </si>
  <si>
    <t>Hash value of Prototype: " + DiceCalculatorL.getSHA3OfUnit(DICE)</t>
  </si>
  <si>
    <t>There is no Active server!"</t>
  </si>
  <si>
    <t>Base 58 Key:  ", keyPair.privateKey</t>
  </si>
  <si>
    <t>Base 58 Addr: ", keyPair.digitalAddress</t>
  </si>
  <si>
    <t>Base Hex Key:  ", AddressGen.getPrivateKey('hex')</t>
  </si>
  <si>
    <t>Base Hex Addr: ", AddressGen.getDigitalAdress('hex')</t>
  </si>
  <si>
    <t>Unit Content in HEX"</t>
  </si>
  <si>
    <t>Operator Address: ", Buffer.from(DICE.addrOperator.buffer).toString('hex')</t>
  </si>
  <si>
    <t>Miner Address: ", Buffer.from(DICE.addrMiner.buffer).toString('hex')</t>
  </si>
  <si>
    <t>Traling Zeroes: ", Buffer.from(DICE.validZeros.buffer).toString('hex')</t>
  </si>
  <si>
    <t>Time: ", Buffer.from(DICE.swatchTime.buffer).toString('hex')</t>
  </si>
  <si>
    <t>Payload: ", Buffer.from(DICE.payLoad.buffer).toString('hex')</t>
  </si>
  <si>
    <t>\nServer Response Message"</t>
  </si>
  <si>
    <t>console.log(response.status.toString()</t>
  </si>
  <si>
    <t>Current Owner: ", response.data.curOwner</t>
  </si>
  <si>
    <t>DICE Value: ", response.data.diceValue</t>
  </si>
  <si>
    <t>Hash value of Prototype: ", response.data.hash</t>
  </si>
  <si>
    <t>End of Server Response Message \n"</t>
  </si>
  <si>
    <t>Generating new Digital Address and Key Pair</t>
  </si>
  <si>
    <t>Exit from Program</t>
  </si>
  <si>
    <t>DiceCalculatorL.getSHA3OfUnit(DICE)</t>
  </si>
  <si>
    <t>Unit Content in HEX</t>
  </si>
  <si>
    <t>User settings for value of new DICE Unit: %s</t>
  </si>
  <si>
    <t>DICE Value: %s</t>
  </si>
  <si>
    <t>SHA3 Speed: %s hash/s</t>
  </si>
  <si>
    <t>Calculate new DICE Unit with Level - %s Operator Threshold</t>
  </si>
  <si>
    <t>Saving generated Unit to %s</t>
  </si>
  <si>
    <t>Hash value of Prototype: %s</t>
  </si>
  <si>
    <t>Base 58 Key:  %s</t>
  </si>
  <si>
    <t>Base 58 Addr: %s</t>
  </si>
  <si>
    <t>Base Hex Key:  %s</t>
  </si>
  <si>
    <t>Base Hex Addr: %s</t>
  </si>
  <si>
    <t>Operator Address: %s</t>
  </si>
  <si>
    <t>Miner Address: %s</t>
  </si>
  <si>
    <t>Traling Zeroes:  %s</t>
  </si>
  <si>
    <t>Time: %s</t>
  </si>
  <si>
    <t>Payload: %s</t>
  </si>
  <si>
    <t>Current Owner: %s</t>
  </si>
  <si>
    <t>Args.spareCommand</t>
  </si>
  <si>
    <t>DICEValue.unitValue</t>
  </si>
  <si>
    <t>zeroes</t>
  </si>
  <si>
    <t>fileOutput</t>
  </si>
  <si>
    <t>keyPair.privateKey</t>
  </si>
  <si>
    <t>keyPair.digitalAddress</t>
  </si>
  <si>
    <t>AddressGen.getPrivateKey('hex')</t>
  </si>
  <si>
    <t>AddressGen.getDigitalAdress('hex')</t>
  </si>
  <si>
    <t>Buffer.from(DICE.addrOperator.buffer).toString('hex')</t>
  </si>
  <si>
    <t>Buffer.from(DICE.addrMiner.buffer).toString('hex')</t>
  </si>
  <si>
    <t>Buffer.from(DICE.validZeros.buffer).toString('hex')</t>
  </si>
  <si>
    <t>Buffer.from(DICE.swatchTime.buffer).toString('hex')</t>
  </si>
  <si>
    <t>Buffer.from(DICE.payLoad.buffer).toString('hex')</t>
  </si>
  <si>
    <t>response.status.toString()</t>
  </si>
  <si>
    <t>response.data.hash</t>
  </si>
  <si>
    <t>undefined</t>
  </si>
  <si>
    <t xml:space="preserve">DiceCalculatorL.getSHA3Count() </t>
  </si>
  <si>
    <t>response.data.curOwner</t>
  </si>
  <si>
    <t>response.data.diceValue</t>
  </si>
  <si>
    <t>Placeholder replacement 1</t>
  </si>
  <si>
    <t>Placeholder replacement 2</t>
  </si>
  <si>
    <t>Placeholder replacement 3</t>
  </si>
  <si>
    <t>Placeholder replacement 4</t>
  </si>
  <si>
    <t>Placeholder replacement 5</t>
  </si>
  <si>
    <t>Related Functionality</t>
  </si>
  <si>
    <t>TCP Connection Closed</t>
  </si>
  <si>
    <t>Ip/Port is busy</t>
  </si>
  <si>
    <t>Client spontaneous disconnected.</t>
  </si>
  <si>
    <t>Application</t>
  </si>
  <si>
    <t>Miner</t>
  </si>
  <si>
    <t>Cannot process command</t>
  </si>
  <si>
    <t>Response Status: %s</t>
  </si>
  <si>
    <t>Data received: %s</t>
  </si>
  <si>
    <t>data.toString()</t>
  </si>
  <si>
    <t>valData.N</t>
  </si>
  <si>
    <t>%s %s %s</t>
  </si>
  <si>
    <t>DICE Unit successfully registered in Data Base</t>
  </si>
  <si>
    <t>Claim accepted!</t>
  </si>
  <si>
    <t>Error Mismatch with Current Owner</t>
  </si>
  <si>
    <t>Error New owner was already set</t>
  </si>
  <si>
    <t>New owner accepted!</t>
  </si>
  <si>
    <t>Error Mismatch New Owner field and requested address</t>
  </si>
  <si>
    <t>Error Mismatch New Owner field and claimed owner</t>
  </si>
  <si>
    <t>New configuration applied at: %s</t>
  </si>
  <si>
    <t>Error in configuration file</t>
  </si>
  <si>
    <t>curr.mtime</t>
  </si>
  <si>
    <t>Error DICE Unit has Invalid Value</t>
  </si>
  <si>
    <t>Cannot connect to Operator. No Active Operator</t>
  </si>
  <si>
    <t>Operator</t>
  </si>
  <si>
    <t>Operator print it when Miner disconnects</t>
  </si>
  <si>
    <t>Operator return status to Miner</t>
  </si>
  <si>
    <t>Operator Running</t>
  </si>
  <si>
    <t>Operator Params: Operator Threshold: %s  Global Threshold: %s</t>
  </si>
  <si>
    <t>OperatorData.ip</t>
  </si>
  <si>
    <t>OperatorData.port</t>
  </si>
  <si>
    <t>\nOperator Response Message</t>
  </si>
  <si>
    <t>End of Operator Response Message \n</t>
  </si>
  <si>
    <t>Miner/Operator</t>
  </si>
  <si>
    <t>Operator print it when connection is closed</t>
  </si>
  <si>
    <t>Operator print it when new configuration has mistake</t>
  </si>
  <si>
    <t>Operator print it when the command which is reqiested from Miner is not found</t>
  </si>
  <si>
    <t>Operrator print it when the current IP and port are busy (Operator alreqdy running)</t>
  </si>
  <si>
    <t>Miner cannot connect and stops the application</t>
  </si>
  <si>
    <t>Development info for HEX value of Key</t>
  </si>
  <si>
    <t>Development info for HEX value of Addr</t>
  </si>
  <si>
    <t>Dev info for encrypted data and protocol investigation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</si>
  <si>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</si>
  <si>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</si>
  <si>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</si>
  <si>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</si>
  <si>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</si>
  <si>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</si>
  <si>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</si>
  <si>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</si>
  <si>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</si>
  <si>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</si>
  <si>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</si>
  <si>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</si>
  <si>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</si>
  <si>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</si>
  <si>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</si>
  <si>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</si>
  <si>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</si>
  <si>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</si>
  <si>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</si>
  <si>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</si>
  <si>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</si>
  <si>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</si>
  <si>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</si>
  <si>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</si>
  <si>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</si>
  <si>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</si>
  <si>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</si>
  <si>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</si>
  <si>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</si>
  <si>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</si>
  <si>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</si>
  <si>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</si>
  <si>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</si>
  <si>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</si>
  <si>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</si>
  <si>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</si>
  <si>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</si>
  <si>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</si>
  <si>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</si>
  <si>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</si>
  <si>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</si>
  <si>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</si>
  <si>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</si>
  <si>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</si>
  <si>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</si>
  <si>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</si>
  <si>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</si>
  <si>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</si>
  <si>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</si>
  <si>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</si>
  <si>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</si>
  <si>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</si>
  <si>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</si>
  <si>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</si>
  <si>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</si>
  <si>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</si>
  <si>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</si>
  <si>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</si>
  <si>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Digital Address: %s</t>
  </si>
  <si>
    <t>IP: %s</t>
  </si>
  <si>
    <t xml:space="preserve">Operator Threshold: %s </t>
  </si>
  <si>
    <t>Global Threshold: %s</t>
  </si>
  <si>
    <t>Data Send</t>
  </si>
  <si>
    <t>JSON Type storred data in NodeJS App</t>
  </si>
  <si>
    <t>Information string</t>
  </si>
  <si>
    <t>Operator Response Message</t>
  </si>
  <si>
    <t>End of Operator Response Message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</si>
  <si>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</si>
  <si>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</si>
  <si>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</si>
  <si>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</si>
  <si>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</si>
  <si>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</si>
  <si>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</si>
  <si>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</si>
  <si>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</si>
  <si>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</si>
  <si>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{</t>
  </si>
  <si>
    <t>};</t>
  </si>
  <si>
    <t>const tableCodes =</t>
  </si>
  <si>
    <t>var tablePorts=</t>
  </si>
  <si>
    <t xml:space="preserve">SHA3 Speed [hash/s]: %s </t>
  </si>
  <si>
    <t>Port: %s</t>
  </si>
  <si>
    <t>Implemented</t>
  </si>
  <si>
    <t>No</t>
  </si>
  <si>
    <t>Yes</t>
  </si>
  <si>
    <t>New added Unit %s</t>
  </si>
  <si>
    <t>Operator/Miner</t>
  </si>
  <si>
    <t>Invalid Count of Arguments</t>
  </si>
  <si>
    <t>Error DICE Unit Exist in DB</t>
  </si>
  <si>
    <t>Error Operator Address does not match with Operator Address in Prototype</t>
  </si>
  <si>
    <t>Invalid data from server (cannot be decrypted)</t>
  </si>
  <si>
    <t>Invalid certificate excahange</t>
  </si>
  <si>
    <t>Invalid digital address of operator</t>
  </si>
  <si>
    <t>Imported configration</t>
  </si>
  <si>
    <t>New Contact Added</t>
  </si>
  <si>
    <t>New Operator Added</t>
  </si>
  <si>
    <t>Created New configration file</t>
  </si>
  <si>
    <t>DNS Updated</t>
  </si>
  <si>
    <t>Balance %s</t>
  </si>
  <si>
    <t xml:space="preserve">DICE Scrapped unit successfully registered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</si>
</sst>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1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49" fontId="0" fillId="0" borderId="2" xfId="0" applyNumberFormat="1" applyFill="1" applyBorder="1" applyAlignment="1">
      <alignment horizontal="left"/>
    </xf>
    <xf numFmtId="0" fontId="0" fillId="0" borderId="3" xfId="0" applyBorder="1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tabSelected="1" zoomScaleNormal="100" workbookViewId="0">
      <pane ySplit="1" topLeftCell="A74" activePane="bottomLeft" state="frozen"/>
      <selection pane="bottomLeft" activeCell="H70" sqref="H70"/>
    </sheetView>
  </sheetViews>
  <sheetFormatPr defaultRowHeight="15.6" x14ac:dyDescent="0.3"/>
  <cols>
    <col min="1" max="1" width="5.77734375" style="3" customWidth="1"/>
    <col min="2" max="2" width="8.88671875" style="2"/>
    <col min="3" max="3" width="12.109375" style="2" customWidth="1"/>
    <col min="4" max="4" width="10.77734375" style="2" bestFit="1" customWidth="1"/>
    <col min="5" max="5" width="75.77734375" style="16" hidden="1" customWidth="1"/>
    <col min="6" max="6" width="14.77734375" style="16" customWidth="1"/>
    <col min="7" max="7" width="18" style="1" bestFit="1" customWidth="1"/>
    <col min="8" max="8" width="53" bestFit="1" customWidth="1"/>
    <col min="9" max="9" width="53.21875" customWidth="1"/>
    <col min="10" max="10" width="100.77734375" hidden="1" customWidth="1"/>
    <col min="11" max="11" width="255.77734375" hidden="1" customWidth="1"/>
    <col min="12" max="12" width="40" hidden="1" customWidth="1"/>
  </cols>
  <sheetData>
    <row r="1" spans="1:12" s="23" customFormat="1" x14ac:dyDescent="0.3">
      <c r="A1" s="4" t="s">
        <v>0</v>
      </c>
      <c r="B1" s="5" t="s">
        <v>1</v>
      </c>
      <c r="C1" s="5" t="s">
        <v>2</v>
      </c>
      <c r="D1" s="6" t="s">
        <v>6</v>
      </c>
      <c r="E1" s="5" t="s">
        <v>170</v>
      </c>
      <c r="F1" s="5" t="s">
        <v>295</v>
      </c>
      <c r="G1" s="6" t="s">
        <v>174</v>
      </c>
      <c r="H1" s="5" t="s">
        <v>276</v>
      </c>
      <c r="I1" s="5" t="s">
        <v>274</v>
      </c>
      <c r="J1" s="5" t="s">
        <v>275</v>
      </c>
    </row>
    <row r="2" spans="1:12" ht="15.6" customHeight="1" x14ac:dyDescent="0.3">
      <c r="A2" s="7">
        <v>1</v>
      </c>
      <c r="B2" s="8" t="s">
        <v>4</v>
      </c>
      <c r="C2" s="8" t="s">
        <v>5</v>
      </c>
      <c r="D2" s="10" t="s">
        <v>7</v>
      </c>
      <c r="E2" s="17" t="s">
        <v>208</v>
      </c>
      <c r="F2" s="18" t="s">
        <v>297</v>
      </c>
      <c r="G2" s="18" t="s">
        <v>175</v>
      </c>
      <c r="H2" s="15" t="s">
        <v>193</v>
      </c>
      <c r="I2" s="9" t="str">
        <f t="shared" ref="I2:I51" si="0">CONCATENATE("pPort_",D2,B2)</f>
        <v>pPort_Err0001</v>
      </c>
      <c r="J2" s="9" t="str">
        <f t="shared" ref="J2:J20" si="1">CONCATENATE(D2,B2,":{str:","'",H2,"', data: tablePorts.",I2,"},")</f>
        <v>Err0001:{str:'Cannot connect to Operator. No Active Operator', data: tablePorts.pPort_Err0001},</v>
      </c>
      <c r="K2" t="str">
        <f>CONCATENATE(C2,":{",J2,J3,J4,J5,J6,J7,J8,J9,J10,J11,J12,J13,J14,J15,J16,J17,J18,J19,J20,J21,"},")</f>
        <v>ERROR:{Err0001:{str:'Cannot connect to Operator. No Active Operator', data: tablePorts.pPort_Err0001},Err0002:{str:'Ip/Port is busy', data: tablePorts.pPort_Err0002},Err0003:{str:'Cannot process command', data: tablePorts.pPort_Err0003},Err0004:{str:'Error in configuration file', data: tablePorts.pPort_Err0004},Err0005:{str:'Invalid Count of Arguments', data: tablePorts.pPort_Err0005},Err0006:{str:'Invalid data from server (cannot be decrypted)', data: tablePorts.pPort_Err0006},Err0007:{str:'Invalid certificate excahange', data: tablePorts.pPort_Err0007},Err0008:{str:'Invalid digital address of operator', data: tablePorts.pPort_Err0008},Err0009:{str:'', data: tablePorts.pPort_Err0009},Err0010:{str:'', data: tablePorts.pPort_Err0010},Err0011:{str:'', data: tablePorts.pPort_Err0011},Err0012:{str:'', data: tablePorts.pPort_Err0012},Err0013:{str:'', data: tablePorts.pPort_Err0013},Err0014:{str:'', data: tablePorts.pPort_Err0014},Err0015:{str:'', data: tablePorts.pPort_Err0015},Err0016:{str:'', data: tablePorts.pPort_Err0016},Err0017:{str:'', data: tablePorts.pPort_Err0017},Err0018:{str:'', data: tablePorts.pPort_Err0018},Err0019:{str:'', data: tablePorts.pPort_Err0019},Err0020:{str:'', data: tablePorts.pPort_Err0020}},</v>
      </c>
      <c r="L2" t="str">
        <f>CONCATENATE(I2,":'pPort is NOT connected'",",")</f>
        <v>pPort_Err0001:'pPort is NOT connected',</v>
      </c>
    </row>
    <row r="3" spans="1:12" ht="15.6" customHeight="1" x14ac:dyDescent="0.3">
      <c r="A3" s="7">
        <v>2</v>
      </c>
      <c r="B3" s="8" t="s">
        <v>9</v>
      </c>
      <c r="C3" s="8" t="s">
        <v>5</v>
      </c>
      <c r="D3" s="10" t="s">
        <v>7</v>
      </c>
      <c r="E3" s="17" t="s">
        <v>207</v>
      </c>
      <c r="F3" s="18" t="s">
        <v>297</v>
      </c>
      <c r="G3" s="18" t="s">
        <v>194</v>
      </c>
      <c r="H3" s="15" t="s">
        <v>172</v>
      </c>
      <c r="I3" s="9" t="str">
        <f t="shared" si="0"/>
        <v>pPort_Err0002</v>
      </c>
      <c r="J3" s="9" t="str">
        <f t="shared" si="1"/>
        <v>Err0002:{str:'Ip/Port is busy', data: tablePorts.pPort_Err0002},</v>
      </c>
      <c r="L3" t="str">
        <f t="shared" ref="L3:L66" si="2">CONCATENATE(I3,":'pPort is NOT connected'",",")</f>
        <v>pPort_Err0002:'pPort is NOT connected',</v>
      </c>
    </row>
    <row r="4" spans="1:12" ht="15.6" customHeight="1" x14ac:dyDescent="0.3">
      <c r="A4" s="7">
        <v>3</v>
      </c>
      <c r="B4" s="8" t="s">
        <v>10</v>
      </c>
      <c r="C4" s="8" t="s">
        <v>5</v>
      </c>
      <c r="D4" s="10" t="s">
        <v>7</v>
      </c>
      <c r="E4" s="17" t="s">
        <v>206</v>
      </c>
      <c r="F4" s="18" t="s">
        <v>297</v>
      </c>
      <c r="G4" s="18" t="s">
        <v>194</v>
      </c>
      <c r="H4" s="15" t="s">
        <v>176</v>
      </c>
      <c r="I4" s="9" t="str">
        <f t="shared" si="0"/>
        <v>pPort_Err0003</v>
      </c>
      <c r="J4" s="9" t="str">
        <f t="shared" si="1"/>
        <v>Err0003:{str:'Cannot process command', data: tablePorts.pPort_Err0003},</v>
      </c>
      <c r="L4" t="str">
        <f t="shared" si="2"/>
        <v>pPort_Err0003:'pPort is NOT connected',</v>
      </c>
    </row>
    <row r="5" spans="1:12" ht="15.6" customHeight="1" x14ac:dyDescent="0.3">
      <c r="A5" s="7">
        <v>4</v>
      </c>
      <c r="B5" s="8" t="s">
        <v>11</v>
      </c>
      <c r="C5" s="8" t="s">
        <v>5</v>
      </c>
      <c r="D5" s="10" t="s">
        <v>7</v>
      </c>
      <c r="E5" s="17" t="s">
        <v>205</v>
      </c>
      <c r="F5" s="18" t="s">
        <v>297</v>
      </c>
      <c r="G5" s="18" t="s">
        <v>194</v>
      </c>
      <c r="H5" s="15" t="s">
        <v>190</v>
      </c>
      <c r="I5" s="9" t="str">
        <f t="shared" si="0"/>
        <v>pPort_Err0004</v>
      </c>
      <c r="J5" s="9" t="str">
        <f t="shared" si="1"/>
        <v>Err0004:{str:'Error in configuration file', data: tablePorts.pPort_Err0004},</v>
      </c>
      <c r="L5" t="str">
        <f t="shared" si="2"/>
        <v>pPort_Err0004:'pPort is NOT connected',</v>
      </c>
    </row>
    <row r="6" spans="1:12" ht="15.6" customHeight="1" x14ac:dyDescent="0.3">
      <c r="A6" s="7">
        <v>5</v>
      </c>
      <c r="B6" s="8" t="s">
        <v>12</v>
      </c>
      <c r="C6" s="8" t="s">
        <v>5</v>
      </c>
      <c r="D6" s="10" t="s">
        <v>7</v>
      </c>
      <c r="E6" s="17"/>
      <c r="F6" s="18" t="s">
        <v>297</v>
      </c>
      <c r="G6" s="18" t="s">
        <v>299</v>
      </c>
      <c r="H6" s="9" t="s">
        <v>300</v>
      </c>
      <c r="I6" s="9" t="str">
        <f t="shared" si="0"/>
        <v>pPort_Err0005</v>
      </c>
      <c r="J6" s="9" t="str">
        <f t="shared" si="1"/>
        <v>Err0005:{str:'Invalid Count of Arguments', data: tablePorts.pPort_Err0005},</v>
      </c>
      <c r="L6" t="str">
        <f t="shared" si="2"/>
        <v>pPort_Err0005:'pPort is NOT connected',</v>
      </c>
    </row>
    <row r="7" spans="1:12" ht="15.6" customHeight="1" x14ac:dyDescent="0.3">
      <c r="A7" s="7">
        <v>6</v>
      </c>
      <c r="B7" s="8" t="s">
        <v>13</v>
      </c>
      <c r="C7" s="8" t="s">
        <v>5</v>
      </c>
      <c r="D7" s="10" t="s">
        <v>7</v>
      </c>
      <c r="E7" s="17"/>
      <c r="F7" s="18" t="s">
        <v>297</v>
      </c>
      <c r="G7" s="18" t="s">
        <v>175</v>
      </c>
      <c r="H7" s="9" t="s">
        <v>303</v>
      </c>
      <c r="I7" s="9" t="str">
        <f t="shared" si="0"/>
        <v>pPort_Err0006</v>
      </c>
      <c r="J7" s="9" t="str">
        <f t="shared" si="1"/>
        <v>Err0006:{str:'Invalid data from server (cannot be decrypted)', data: tablePorts.pPort_Err0006},</v>
      </c>
      <c r="L7" t="str">
        <f t="shared" si="2"/>
        <v>pPort_Err0006:'pPort is NOT connected',</v>
      </c>
    </row>
    <row r="8" spans="1:12" ht="15.6" customHeight="1" x14ac:dyDescent="0.3">
      <c r="A8" s="7">
        <v>7</v>
      </c>
      <c r="B8" s="8" t="s">
        <v>14</v>
      </c>
      <c r="C8" s="8" t="s">
        <v>5</v>
      </c>
      <c r="D8" s="10" t="s">
        <v>7</v>
      </c>
      <c r="E8" s="17"/>
      <c r="F8" s="18" t="s">
        <v>297</v>
      </c>
      <c r="G8" s="18" t="s">
        <v>203</v>
      </c>
      <c r="H8" s="9" t="s">
        <v>304</v>
      </c>
      <c r="I8" s="9" t="str">
        <f t="shared" si="0"/>
        <v>pPort_Err0007</v>
      </c>
      <c r="J8" s="9" t="str">
        <f t="shared" si="1"/>
        <v>Err0007:{str:'Invalid certificate excahange', data: tablePorts.pPort_Err0007},</v>
      </c>
      <c r="L8" t="str">
        <f t="shared" si="2"/>
        <v>pPort_Err0007:'pPort is NOT connected',</v>
      </c>
    </row>
    <row r="9" spans="1:12" ht="15.6" customHeight="1" x14ac:dyDescent="0.3">
      <c r="A9" s="7">
        <v>8</v>
      </c>
      <c r="B9" s="8" t="s">
        <v>15</v>
      </c>
      <c r="C9" s="8" t="s">
        <v>5</v>
      </c>
      <c r="D9" s="10" t="s">
        <v>7</v>
      </c>
      <c r="E9" s="17"/>
      <c r="F9" s="18" t="s">
        <v>296</v>
      </c>
      <c r="G9" s="18" t="s">
        <v>175</v>
      </c>
      <c r="H9" s="9" t="s">
        <v>305</v>
      </c>
      <c r="I9" s="9" t="str">
        <f t="shared" si="0"/>
        <v>pPort_Err0008</v>
      </c>
      <c r="J9" s="9" t="str">
        <f t="shared" si="1"/>
        <v>Err0008:{str:'Invalid digital address of operator', data: tablePorts.pPort_Err0008},</v>
      </c>
      <c r="L9" t="str">
        <f t="shared" si="2"/>
        <v>pPort_Err0008:'pPort is NOT connected',</v>
      </c>
    </row>
    <row r="10" spans="1:12" ht="15.6" customHeight="1" x14ac:dyDescent="0.3">
      <c r="A10" s="7">
        <v>9</v>
      </c>
      <c r="B10" s="8" t="s">
        <v>16</v>
      </c>
      <c r="C10" s="8" t="s">
        <v>5</v>
      </c>
      <c r="D10" s="10" t="s">
        <v>7</v>
      </c>
      <c r="E10" s="17"/>
      <c r="F10" s="18" t="s">
        <v>296</v>
      </c>
      <c r="G10" s="18"/>
      <c r="H10" s="9"/>
      <c r="I10" s="9" t="str">
        <f t="shared" si="0"/>
        <v>pPort_Err0009</v>
      </c>
      <c r="J10" s="9" t="str">
        <f t="shared" si="1"/>
        <v>Err0009:{str:'', data: tablePorts.pPort_Err0009},</v>
      </c>
      <c r="L10" t="str">
        <f t="shared" si="2"/>
        <v>pPort_Err0009:'pPort is NOT connected',</v>
      </c>
    </row>
    <row r="11" spans="1:12" ht="15.6" customHeight="1" x14ac:dyDescent="0.3">
      <c r="A11" s="7">
        <v>10</v>
      </c>
      <c r="B11" s="8" t="s">
        <v>17</v>
      </c>
      <c r="C11" s="8" t="s">
        <v>5</v>
      </c>
      <c r="D11" s="10" t="s">
        <v>7</v>
      </c>
      <c r="E11" s="17"/>
      <c r="F11" s="18" t="s">
        <v>296</v>
      </c>
      <c r="G11" s="18"/>
      <c r="H11" s="9"/>
      <c r="I11" s="9" t="str">
        <f t="shared" si="0"/>
        <v>pPort_Err0010</v>
      </c>
      <c r="J11" s="9" t="str">
        <f t="shared" si="1"/>
        <v>Err0010:{str:'', data: tablePorts.pPort_Err0010},</v>
      </c>
      <c r="L11" t="str">
        <f t="shared" si="2"/>
        <v>pPort_Err0010:'pPort is NOT connected',</v>
      </c>
    </row>
    <row r="12" spans="1:12" ht="15.6" customHeight="1" x14ac:dyDescent="0.3">
      <c r="A12" s="7">
        <v>11</v>
      </c>
      <c r="B12" s="8" t="s">
        <v>18</v>
      </c>
      <c r="C12" s="8" t="s">
        <v>5</v>
      </c>
      <c r="D12" s="10" t="s">
        <v>7</v>
      </c>
      <c r="E12" s="17"/>
      <c r="F12" s="18" t="s">
        <v>296</v>
      </c>
      <c r="G12" s="18"/>
      <c r="H12" s="9"/>
      <c r="I12" s="9" t="str">
        <f t="shared" si="0"/>
        <v>pPort_Err0011</v>
      </c>
      <c r="J12" s="9" t="str">
        <f t="shared" si="1"/>
        <v>Err0011:{str:'', data: tablePorts.pPort_Err0011},</v>
      </c>
      <c r="L12" t="str">
        <f t="shared" si="2"/>
        <v>pPort_Err0011:'pPort is NOT connected',</v>
      </c>
    </row>
    <row r="13" spans="1:12" ht="15.6" customHeight="1" x14ac:dyDescent="0.3">
      <c r="A13" s="7">
        <v>12</v>
      </c>
      <c r="B13" s="8" t="s">
        <v>21</v>
      </c>
      <c r="C13" s="8" t="s">
        <v>5</v>
      </c>
      <c r="D13" s="10" t="s">
        <v>7</v>
      </c>
      <c r="E13" s="17"/>
      <c r="F13" s="18" t="s">
        <v>296</v>
      </c>
      <c r="G13" s="18"/>
      <c r="H13" s="9"/>
      <c r="I13" s="9" t="str">
        <f t="shared" si="0"/>
        <v>pPort_Err0012</v>
      </c>
      <c r="J13" s="9" t="str">
        <f t="shared" si="1"/>
        <v>Err0012:{str:'', data: tablePorts.pPort_Err0012},</v>
      </c>
      <c r="L13" t="str">
        <f t="shared" si="2"/>
        <v>pPort_Err0012:'pPort is NOT connected',</v>
      </c>
    </row>
    <row r="14" spans="1:12" ht="15.6" customHeight="1" x14ac:dyDescent="0.3">
      <c r="A14" s="7">
        <v>13</v>
      </c>
      <c r="B14" s="8" t="s">
        <v>22</v>
      </c>
      <c r="C14" s="8" t="s">
        <v>5</v>
      </c>
      <c r="D14" s="10" t="s">
        <v>7</v>
      </c>
      <c r="E14" s="17"/>
      <c r="F14" s="18" t="s">
        <v>296</v>
      </c>
      <c r="G14" s="18"/>
      <c r="H14" s="9"/>
      <c r="I14" s="9" t="str">
        <f t="shared" si="0"/>
        <v>pPort_Err0013</v>
      </c>
      <c r="J14" s="9" t="str">
        <f t="shared" si="1"/>
        <v>Err0013:{str:'', data: tablePorts.pPort_Err0013},</v>
      </c>
      <c r="L14" t="str">
        <f t="shared" si="2"/>
        <v>pPort_Err0013:'pPort is NOT connected',</v>
      </c>
    </row>
    <row r="15" spans="1:12" ht="15.6" customHeight="1" x14ac:dyDescent="0.3">
      <c r="A15" s="7">
        <v>14</v>
      </c>
      <c r="B15" s="8" t="s">
        <v>23</v>
      </c>
      <c r="C15" s="8" t="s">
        <v>5</v>
      </c>
      <c r="D15" s="10" t="s">
        <v>7</v>
      </c>
      <c r="E15" s="17"/>
      <c r="F15" s="18" t="s">
        <v>296</v>
      </c>
      <c r="G15" s="18"/>
      <c r="H15" s="9"/>
      <c r="I15" s="9" t="str">
        <f t="shared" si="0"/>
        <v>pPort_Err0014</v>
      </c>
      <c r="J15" s="9" t="str">
        <f t="shared" si="1"/>
        <v>Err0014:{str:'', data: tablePorts.pPort_Err0014},</v>
      </c>
      <c r="L15" t="str">
        <f t="shared" si="2"/>
        <v>pPort_Err0014:'pPort is NOT connected',</v>
      </c>
    </row>
    <row r="16" spans="1:12" ht="15.6" customHeight="1" x14ac:dyDescent="0.3">
      <c r="A16" s="7">
        <v>15</v>
      </c>
      <c r="B16" s="8" t="s">
        <v>24</v>
      </c>
      <c r="C16" s="8" t="s">
        <v>5</v>
      </c>
      <c r="D16" s="10" t="s">
        <v>7</v>
      </c>
      <c r="E16" s="17"/>
      <c r="F16" s="18" t="s">
        <v>296</v>
      </c>
      <c r="G16" s="18"/>
      <c r="H16" s="9"/>
      <c r="I16" s="9" t="str">
        <f>CONCATENATE("pPort_",D16,B16)</f>
        <v>pPort_Err0015</v>
      </c>
      <c r="J16" s="9" t="str">
        <f t="shared" si="1"/>
        <v>Err0015:{str:'', data: tablePorts.pPort_Err0015},</v>
      </c>
      <c r="L16" t="str">
        <f t="shared" si="2"/>
        <v>pPort_Err0015:'pPort is NOT connected',</v>
      </c>
    </row>
    <row r="17" spans="1:12" ht="15.6" customHeight="1" x14ac:dyDescent="0.3">
      <c r="A17" s="7">
        <v>16</v>
      </c>
      <c r="B17" s="8" t="s">
        <v>25</v>
      </c>
      <c r="C17" s="8" t="s">
        <v>5</v>
      </c>
      <c r="D17" s="10" t="s">
        <v>7</v>
      </c>
      <c r="E17" s="17"/>
      <c r="F17" s="18" t="s">
        <v>296</v>
      </c>
      <c r="G17" s="18"/>
      <c r="H17" s="9"/>
      <c r="I17" s="9" t="str">
        <f t="shared" si="0"/>
        <v>pPort_Err0016</v>
      </c>
      <c r="J17" s="9" t="str">
        <f t="shared" si="1"/>
        <v>Err0016:{str:'', data: tablePorts.pPort_Err0016},</v>
      </c>
      <c r="L17" t="str">
        <f t="shared" si="2"/>
        <v>pPort_Err0016:'pPort is NOT connected',</v>
      </c>
    </row>
    <row r="18" spans="1:12" ht="15.6" customHeight="1" x14ac:dyDescent="0.3">
      <c r="A18" s="7">
        <v>17</v>
      </c>
      <c r="B18" s="8" t="s">
        <v>26</v>
      </c>
      <c r="C18" s="8" t="s">
        <v>5</v>
      </c>
      <c r="D18" s="10" t="s">
        <v>7</v>
      </c>
      <c r="E18" s="17"/>
      <c r="F18" s="18" t="s">
        <v>296</v>
      </c>
      <c r="G18" s="18"/>
      <c r="H18" s="9"/>
      <c r="I18" s="9" t="str">
        <f t="shared" si="0"/>
        <v>pPort_Err0017</v>
      </c>
      <c r="J18" s="9" t="str">
        <f t="shared" si="1"/>
        <v>Err0017:{str:'', data: tablePorts.pPort_Err0017},</v>
      </c>
      <c r="L18" t="str">
        <f t="shared" si="2"/>
        <v>pPort_Err0017:'pPort is NOT connected',</v>
      </c>
    </row>
    <row r="19" spans="1:12" ht="15.6" customHeight="1" x14ac:dyDescent="0.3">
      <c r="A19" s="7">
        <v>18</v>
      </c>
      <c r="B19" s="8" t="s">
        <v>27</v>
      </c>
      <c r="C19" s="8" t="s">
        <v>5</v>
      </c>
      <c r="D19" s="10" t="s">
        <v>7</v>
      </c>
      <c r="E19" s="17"/>
      <c r="F19" s="18" t="s">
        <v>296</v>
      </c>
      <c r="G19" s="18"/>
      <c r="H19" s="9"/>
      <c r="I19" s="9" t="str">
        <f t="shared" si="0"/>
        <v>pPort_Err0018</v>
      </c>
      <c r="J19" s="9" t="str">
        <f t="shared" si="1"/>
        <v>Err0018:{str:'', data: tablePorts.pPort_Err0018},</v>
      </c>
      <c r="L19" t="str">
        <f t="shared" si="2"/>
        <v>pPort_Err0018:'pPort is NOT connected',</v>
      </c>
    </row>
    <row r="20" spans="1:12" ht="15.6" customHeight="1" x14ac:dyDescent="0.3">
      <c r="A20" s="7">
        <v>19</v>
      </c>
      <c r="B20" s="8" t="s">
        <v>28</v>
      </c>
      <c r="C20" s="8" t="s">
        <v>5</v>
      </c>
      <c r="D20" s="10" t="s">
        <v>7</v>
      </c>
      <c r="E20" s="17"/>
      <c r="F20" s="18" t="s">
        <v>296</v>
      </c>
      <c r="G20" s="18"/>
      <c r="H20" s="9"/>
      <c r="I20" s="9" t="str">
        <f t="shared" si="0"/>
        <v>pPort_Err0019</v>
      </c>
      <c r="J20" s="9" t="str">
        <f t="shared" si="1"/>
        <v>Err0019:{str:'', data: tablePorts.pPort_Err0019},</v>
      </c>
      <c r="L20" t="str">
        <f t="shared" si="2"/>
        <v>pPort_Err0019:'pPort is NOT connected',</v>
      </c>
    </row>
    <row r="21" spans="1:12" ht="15.6" customHeight="1" x14ac:dyDescent="0.3">
      <c r="A21" s="7">
        <v>20</v>
      </c>
      <c r="B21" s="8" t="s">
        <v>29</v>
      </c>
      <c r="C21" s="8" t="s">
        <v>5</v>
      </c>
      <c r="D21" s="10" t="s">
        <v>7</v>
      </c>
      <c r="E21" s="17"/>
      <c r="F21" s="18" t="s">
        <v>296</v>
      </c>
      <c r="G21" s="18"/>
      <c r="H21" s="9"/>
      <c r="I21" s="9" t="str">
        <f t="shared" si="0"/>
        <v>pPort_Err0020</v>
      </c>
      <c r="J21" s="9" t="str">
        <f>CONCATENATE(D21,B21,":{str:","'",H21,"', data: tablePorts.",I21,"}")</f>
        <v>Err0020:{str:'', data: tablePorts.pPort_Err0020}</v>
      </c>
      <c r="L21" t="str">
        <f t="shared" si="2"/>
        <v>pPort_Err0020:'pPort is NOT connected',</v>
      </c>
    </row>
    <row r="22" spans="1:12" x14ac:dyDescent="0.3">
      <c r="A22" s="7">
        <v>21</v>
      </c>
      <c r="B22" s="8" t="s">
        <v>30</v>
      </c>
      <c r="C22" s="8" t="s">
        <v>19</v>
      </c>
      <c r="D22" s="11" t="s">
        <v>20</v>
      </c>
      <c r="E22" s="17" t="s">
        <v>204</v>
      </c>
      <c r="F22" s="18" t="s">
        <v>297</v>
      </c>
      <c r="G22" s="18" t="s">
        <v>194</v>
      </c>
      <c r="H22" s="15" t="s">
        <v>171</v>
      </c>
      <c r="I22" s="9" t="str">
        <f t="shared" si="0"/>
        <v>pPort_Warn0021</v>
      </c>
      <c r="J22" s="9" t="str">
        <f t="shared" ref="J22:J50" si="3">CONCATENATE(D22,B22,":{str:","'",H22,"', data: tablePorts.",I22,"},")</f>
        <v>Warn0021:{str:'TCP Connection Closed', data: tablePorts.pPort_Warn0021},</v>
      </c>
      <c r="K22" t="str">
        <f>CONCATENATE(C22,":{",J22,J23,J24,J25,J26,J27,J28,J29,J30,J31,J32,J33,J34,J35,J36,J37,J38,J39,J40,J41,J42,J43,J44,J45,J46,J47,J48,J49,J50,J51,"},")</f>
        <v>WARNING:{Warn0021:{str:'TCP Connection Closed', data: tablePorts.pPort_Warn0021},Warn0022:{str:'Client spontaneous disconnected.', data: tablePorts.pPort_Warn0022},Warn0023:{str:'Error DICE Unit has Invalid Value', data: tablePorts.pPort_Warn0023},Warn0024:{str:'Error Mismatch with Current Owner', data: tablePorts.pPort_Warn0024},Warn0025:{str:'Error New owner was already set', data: tablePorts.pPort_Warn0025},Warn0026:{str:'Error Mismatch New Owner field and requested address', data: tablePorts.pPort_Warn0026},Warn0027:{str:'Error Mismatch New Owner field and claimed owner', data: tablePorts.pPort_Warn0027},Warn0028:{str:'Error DICE Unit Exist in DB', data: tablePorts.pPort_Warn0028},Warn0029:{str:'Error Operator Address does not match with Operator Address in Prototype', data: tablePorts.pPort_Warn0029},Warn0030:{str:'', data: tablePorts.pPort_Warn0030},Warn0031:{str:'', data: tablePorts.pPort_Warn0031},Warn0032:{str:'', data: tablePorts.pPort_Warn0032},Warn0033:{str:'', data: tablePorts.pPort_Warn0033},Warn0034:{str:'', data: tablePorts.pPort_Warn0034},Warn0035:{str:'', data: tablePorts.pPort_Warn0035},Warn0036:{str:'', data: tablePorts.pPort_Warn0036},Warn0037:{str:'', data: tablePorts.pPort_Warn0037},Warn0038:{str:'', data: tablePorts.pPort_Warn0038},Warn0039:{str:'', data: tablePorts.pPort_Warn0039},Warn0040:{str:'', data: tablePorts.pPort_Warn0040},Warn0041:{str:'', data: tablePorts.pPort_Warn0041},Warn0042:{str:'', data: tablePorts.pPort_Warn0042},Warn0043:{str:'', data: tablePorts.pPort_Warn0043},Warn0044:{str:'', data: tablePorts.pPort_Warn0044},Warn0045:{str:'', data: tablePorts.pPort_Warn0045},Warn0046:{str:'', data: tablePorts.pPort_Warn0046},Warn0047:{str:'', data: tablePorts.pPort_Warn0047},Warn0048:{str:'', data: tablePorts.pPort_Warn0048},Warn0049:{str:'', data: tablePorts.pPort_Warn0049},Warn0050:{str:'', data: tablePorts.pPort_Warn0050}},</v>
      </c>
      <c r="L22" t="str">
        <f t="shared" si="2"/>
        <v>pPort_Warn0021:'pPort is NOT connected',</v>
      </c>
    </row>
    <row r="23" spans="1:12" x14ac:dyDescent="0.3">
      <c r="A23" s="7">
        <v>22</v>
      </c>
      <c r="B23" s="8" t="s">
        <v>31</v>
      </c>
      <c r="C23" s="8" t="s">
        <v>19</v>
      </c>
      <c r="D23" s="11" t="s">
        <v>20</v>
      </c>
      <c r="E23" s="17" t="s">
        <v>195</v>
      </c>
      <c r="F23" s="18" t="s">
        <v>297</v>
      </c>
      <c r="G23" s="18" t="s">
        <v>194</v>
      </c>
      <c r="H23" s="15" t="s">
        <v>173</v>
      </c>
      <c r="I23" s="9" t="str">
        <f t="shared" si="0"/>
        <v>pPort_Warn0022</v>
      </c>
      <c r="J23" s="9" t="str">
        <f t="shared" si="3"/>
        <v>Warn0022:{str:'Client spontaneous disconnected.', data: tablePorts.pPort_Warn0022},</v>
      </c>
      <c r="L23" t="str">
        <f t="shared" si="2"/>
        <v>pPort_Warn0022:'pPort is NOT connected',</v>
      </c>
    </row>
    <row r="24" spans="1:12" x14ac:dyDescent="0.3">
      <c r="A24" s="7">
        <v>23</v>
      </c>
      <c r="B24" s="8" t="s">
        <v>32</v>
      </c>
      <c r="C24" s="8" t="s">
        <v>19</v>
      </c>
      <c r="D24" s="11" t="s">
        <v>20</v>
      </c>
      <c r="E24" s="17" t="s">
        <v>196</v>
      </c>
      <c r="F24" s="18" t="s">
        <v>297</v>
      </c>
      <c r="G24" s="18" t="s">
        <v>194</v>
      </c>
      <c r="H24" s="9" t="s">
        <v>192</v>
      </c>
      <c r="I24" s="9" t="str">
        <f t="shared" si="0"/>
        <v>pPort_Warn0023</v>
      </c>
      <c r="J24" s="9" t="str">
        <f t="shared" si="3"/>
        <v>Warn0023:{str:'Error DICE Unit has Invalid Value', data: tablePorts.pPort_Warn0023},</v>
      </c>
      <c r="L24" t="str">
        <f t="shared" si="2"/>
        <v>pPort_Warn0023:'pPort is NOT connected',</v>
      </c>
    </row>
    <row r="25" spans="1:12" x14ac:dyDescent="0.3">
      <c r="A25" s="7">
        <v>24</v>
      </c>
      <c r="B25" s="8" t="s">
        <v>33</v>
      </c>
      <c r="C25" s="8" t="s">
        <v>19</v>
      </c>
      <c r="D25" s="11" t="s">
        <v>20</v>
      </c>
      <c r="E25" s="17" t="s">
        <v>196</v>
      </c>
      <c r="F25" s="18" t="s">
        <v>297</v>
      </c>
      <c r="G25" s="18" t="s">
        <v>194</v>
      </c>
      <c r="H25" s="15" t="s">
        <v>184</v>
      </c>
      <c r="I25" s="9" t="str">
        <f t="shared" si="0"/>
        <v>pPort_Warn0024</v>
      </c>
      <c r="J25" s="9" t="str">
        <f t="shared" si="3"/>
        <v>Warn0024:{str:'Error Mismatch with Current Owner', data: tablePorts.pPort_Warn0024},</v>
      </c>
      <c r="L25" t="str">
        <f t="shared" si="2"/>
        <v>pPort_Warn0024:'pPort is NOT connected',</v>
      </c>
    </row>
    <row r="26" spans="1:12" x14ac:dyDescent="0.3">
      <c r="A26" s="7">
        <v>25</v>
      </c>
      <c r="B26" s="8" t="s">
        <v>34</v>
      </c>
      <c r="C26" s="8" t="s">
        <v>19</v>
      </c>
      <c r="D26" s="11" t="s">
        <v>20</v>
      </c>
      <c r="E26" s="17" t="s">
        <v>196</v>
      </c>
      <c r="F26" s="18" t="s">
        <v>297</v>
      </c>
      <c r="G26" s="18" t="s">
        <v>194</v>
      </c>
      <c r="H26" s="15" t="s">
        <v>185</v>
      </c>
      <c r="I26" s="9" t="str">
        <f t="shared" si="0"/>
        <v>pPort_Warn0025</v>
      </c>
      <c r="J26" s="9" t="str">
        <f t="shared" si="3"/>
        <v>Warn0025:{str:'Error New owner was already set', data: tablePorts.pPort_Warn0025},</v>
      </c>
      <c r="L26" t="str">
        <f t="shared" si="2"/>
        <v>pPort_Warn0025:'pPort is NOT connected',</v>
      </c>
    </row>
    <row r="27" spans="1:12" x14ac:dyDescent="0.3">
      <c r="A27" s="7">
        <v>26</v>
      </c>
      <c r="B27" s="8" t="s">
        <v>35</v>
      </c>
      <c r="C27" s="8" t="s">
        <v>19</v>
      </c>
      <c r="D27" s="11" t="s">
        <v>20</v>
      </c>
      <c r="E27" s="17" t="s">
        <v>196</v>
      </c>
      <c r="F27" s="18" t="s">
        <v>297</v>
      </c>
      <c r="G27" s="18" t="s">
        <v>194</v>
      </c>
      <c r="H27" s="15" t="s">
        <v>187</v>
      </c>
      <c r="I27" s="9" t="str">
        <f t="shared" si="0"/>
        <v>pPort_Warn0026</v>
      </c>
      <c r="J27" s="9" t="str">
        <f t="shared" si="3"/>
        <v>Warn0026:{str:'Error Mismatch New Owner field and requested address', data: tablePorts.pPort_Warn0026},</v>
      </c>
      <c r="L27" t="str">
        <f t="shared" si="2"/>
        <v>pPort_Warn0026:'pPort is NOT connected',</v>
      </c>
    </row>
    <row r="28" spans="1:12" x14ac:dyDescent="0.3">
      <c r="A28" s="7">
        <v>27</v>
      </c>
      <c r="B28" s="8" t="s">
        <v>36</v>
      </c>
      <c r="C28" s="8" t="s">
        <v>19</v>
      </c>
      <c r="D28" s="11" t="s">
        <v>20</v>
      </c>
      <c r="E28" s="17" t="s">
        <v>196</v>
      </c>
      <c r="F28" s="18" t="s">
        <v>297</v>
      </c>
      <c r="G28" s="18" t="s">
        <v>194</v>
      </c>
      <c r="H28" s="15" t="s">
        <v>188</v>
      </c>
      <c r="I28" s="9" t="str">
        <f t="shared" si="0"/>
        <v>pPort_Warn0027</v>
      </c>
      <c r="J28" s="9" t="str">
        <f t="shared" si="3"/>
        <v>Warn0027:{str:'Error Mismatch New Owner field and claimed owner', data: tablePorts.pPort_Warn0027},</v>
      </c>
      <c r="L28" t="str">
        <f t="shared" si="2"/>
        <v>pPort_Warn0027:'pPort is NOT connected',</v>
      </c>
    </row>
    <row r="29" spans="1:12" x14ac:dyDescent="0.3">
      <c r="A29" s="7">
        <v>28</v>
      </c>
      <c r="B29" s="8" t="s">
        <v>39</v>
      </c>
      <c r="C29" s="8" t="s">
        <v>19</v>
      </c>
      <c r="D29" s="11" t="s">
        <v>20</v>
      </c>
      <c r="E29" s="17"/>
      <c r="F29" s="18" t="s">
        <v>297</v>
      </c>
      <c r="G29" s="18" t="s">
        <v>194</v>
      </c>
      <c r="H29" s="21" t="s">
        <v>301</v>
      </c>
      <c r="I29" s="9" t="str">
        <f t="shared" si="0"/>
        <v>pPort_Warn0028</v>
      </c>
      <c r="J29" s="9" t="str">
        <f t="shared" si="3"/>
        <v>Warn0028:{str:'Error DICE Unit Exist in DB', data: tablePorts.pPort_Warn0028},</v>
      </c>
      <c r="L29" t="str">
        <f t="shared" si="2"/>
        <v>pPort_Warn0028:'pPort is NOT connected',</v>
      </c>
    </row>
    <row r="30" spans="1:12" x14ac:dyDescent="0.3">
      <c r="A30" s="7">
        <v>29</v>
      </c>
      <c r="B30" s="8" t="s">
        <v>40</v>
      </c>
      <c r="C30" s="8" t="s">
        <v>19</v>
      </c>
      <c r="D30" s="11" t="s">
        <v>20</v>
      </c>
      <c r="E30" s="17"/>
      <c r="F30" s="18" t="s">
        <v>297</v>
      </c>
      <c r="G30" s="18" t="s">
        <v>194</v>
      </c>
      <c r="H30" s="15" t="s">
        <v>302</v>
      </c>
      <c r="I30" s="9" t="str">
        <f t="shared" si="0"/>
        <v>pPort_Warn0029</v>
      </c>
      <c r="J30" s="9" t="str">
        <f t="shared" si="3"/>
        <v>Warn0029:{str:'Error Operator Address does not match with Operator Address in Prototype', data: tablePorts.pPort_Warn0029},</v>
      </c>
      <c r="L30" t="str">
        <f t="shared" si="2"/>
        <v>pPort_Warn0029:'pPort is NOT connected',</v>
      </c>
    </row>
    <row r="31" spans="1:12" x14ac:dyDescent="0.3">
      <c r="A31" s="7">
        <v>30</v>
      </c>
      <c r="B31" s="8" t="s">
        <v>41</v>
      </c>
      <c r="C31" s="8" t="s">
        <v>19</v>
      </c>
      <c r="D31" s="11" t="s">
        <v>20</v>
      </c>
      <c r="E31" s="17"/>
      <c r="F31" s="18" t="s">
        <v>296</v>
      </c>
      <c r="G31" s="18"/>
      <c r="H31" s="15"/>
      <c r="I31" s="9" t="str">
        <f t="shared" si="0"/>
        <v>pPort_Warn0030</v>
      </c>
      <c r="J31" s="9" t="str">
        <f t="shared" si="3"/>
        <v>Warn0030:{str:'', data: tablePorts.pPort_Warn0030},</v>
      </c>
      <c r="L31" t="str">
        <f t="shared" si="2"/>
        <v>pPort_Warn0030:'pPort is NOT connected',</v>
      </c>
    </row>
    <row r="32" spans="1:12" x14ac:dyDescent="0.3">
      <c r="A32" s="7">
        <v>31</v>
      </c>
      <c r="B32" s="8" t="s">
        <v>42</v>
      </c>
      <c r="C32" s="8" t="s">
        <v>19</v>
      </c>
      <c r="D32" s="11" t="s">
        <v>20</v>
      </c>
      <c r="E32" s="17"/>
      <c r="F32" s="18" t="s">
        <v>296</v>
      </c>
      <c r="G32" s="18"/>
      <c r="I32" s="9" t="str">
        <f t="shared" si="0"/>
        <v>pPort_Warn0031</v>
      </c>
      <c r="J32" s="9" t="str">
        <f t="shared" si="3"/>
        <v>Warn0031:{str:'', data: tablePorts.pPort_Warn0031},</v>
      </c>
      <c r="L32" t="str">
        <f t="shared" si="2"/>
        <v>pPort_Warn0031:'pPort is NOT connected',</v>
      </c>
    </row>
    <row r="33" spans="1:12" x14ac:dyDescent="0.3">
      <c r="A33" s="7">
        <v>32</v>
      </c>
      <c r="B33" s="8" t="s">
        <v>45</v>
      </c>
      <c r="C33" s="8" t="s">
        <v>19</v>
      </c>
      <c r="D33" s="11" t="s">
        <v>20</v>
      </c>
      <c r="E33" s="17"/>
      <c r="F33" s="18" t="s">
        <v>296</v>
      </c>
      <c r="G33" s="18"/>
      <c r="H33" s="15"/>
      <c r="I33" s="9" t="str">
        <f t="shared" si="0"/>
        <v>pPort_Warn0032</v>
      </c>
      <c r="J33" s="9" t="str">
        <f t="shared" si="3"/>
        <v>Warn0032:{str:'', data: tablePorts.pPort_Warn0032},</v>
      </c>
      <c r="L33" t="str">
        <f t="shared" si="2"/>
        <v>pPort_Warn0032:'pPort is NOT connected',</v>
      </c>
    </row>
    <row r="34" spans="1:12" x14ac:dyDescent="0.3">
      <c r="A34" s="7">
        <v>33</v>
      </c>
      <c r="B34" s="8" t="s">
        <v>46</v>
      </c>
      <c r="C34" s="8" t="s">
        <v>19</v>
      </c>
      <c r="D34" s="11" t="s">
        <v>20</v>
      </c>
      <c r="E34" s="17"/>
      <c r="F34" s="18" t="s">
        <v>296</v>
      </c>
      <c r="G34" s="18"/>
      <c r="H34" s="15"/>
      <c r="I34" s="9" t="str">
        <f t="shared" si="0"/>
        <v>pPort_Warn0033</v>
      </c>
      <c r="J34" s="9" t="str">
        <f t="shared" si="3"/>
        <v>Warn0033:{str:'', data: tablePorts.pPort_Warn0033},</v>
      </c>
      <c r="L34" t="str">
        <f t="shared" si="2"/>
        <v>pPort_Warn0033:'pPort is NOT connected',</v>
      </c>
    </row>
    <row r="35" spans="1:12" x14ac:dyDescent="0.3">
      <c r="A35" s="7">
        <v>34</v>
      </c>
      <c r="B35" s="8" t="s">
        <v>47</v>
      </c>
      <c r="C35" s="8" t="s">
        <v>19</v>
      </c>
      <c r="D35" s="11" t="s">
        <v>20</v>
      </c>
      <c r="E35" s="17"/>
      <c r="F35" s="18" t="s">
        <v>296</v>
      </c>
      <c r="G35" s="18"/>
      <c r="I35" s="9" t="str">
        <f t="shared" si="0"/>
        <v>pPort_Warn0034</v>
      </c>
      <c r="J35" s="9" t="str">
        <f t="shared" si="3"/>
        <v>Warn0034:{str:'', data: tablePorts.pPort_Warn0034},</v>
      </c>
      <c r="L35" t="str">
        <f t="shared" si="2"/>
        <v>pPort_Warn0034:'pPort is NOT connected',</v>
      </c>
    </row>
    <row r="36" spans="1:12" x14ac:dyDescent="0.3">
      <c r="A36" s="7">
        <v>35</v>
      </c>
      <c r="B36" s="8" t="s">
        <v>48</v>
      </c>
      <c r="C36" s="8" t="s">
        <v>19</v>
      </c>
      <c r="D36" s="11" t="s">
        <v>20</v>
      </c>
      <c r="E36" s="17"/>
      <c r="F36" s="18" t="s">
        <v>296</v>
      </c>
      <c r="G36" s="18"/>
      <c r="H36" s="15"/>
      <c r="I36" s="9" t="str">
        <f t="shared" si="0"/>
        <v>pPort_Warn0035</v>
      </c>
      <c r="J36" s="9" t="str">
        <f t="shared" si="3"/>
        <v>Warn0035:{str:'', data: tablePorts.pPort_Warn0035},</v>
      </c>
      <c r="L36" t="str">
        <f t="shared" si="2"/>
        <v>pPort_Warn0035:'pPort is NOT connected',</v>
      </c>
    </row>
    <row r="37" spans="1:12" x14ac:dyDescent="0.3">
      <c r="A37" s="7">
        <v>36</v>
      </c>
      <c r="B37" s="8" t="s">
        <v>49</v>
      </c>
      <c r="C37" s="8" t="s">
        <v>19</v>
      </c>
      <c r="D37" s="11" t="s">
        <v>20</v>
      </c>
      <c r="E37" s="17"/>
      <c r="F37" s="18" t="s">
        <v>296</v>
      </c>
      <c r="G37" s="18"/>
      <c r="H37" s="15"/>
      <c r="I37" s="9" t="str">
        <f t="shared" si="0"/>
        <v>pPort_Warn0036</v>
      </c>
      <c r="J37" s="9" t="str">
        <f t="shared" si="3"/>
        <v>Warn0036:{str:'', data: tablePorts.pPort_Warn0036},</v>
      </c>
      <c r="L37" t="str">
        <f t="shared" si="2"/>
        <v>pPort_Warn0036:'pPort is NOT connected',</v>
      </c>
    </row>
    <row r="38" spans="1:12" x14ac:dyDescent="0.3">
      <c r="A38" s="7">
        <v>37</v>
      </c>
      <c r="B38" s="8" t="s">
        <v>50</v>
      </c>
      <c r="C38" s="8" t="s">
        <v>19</v>
      </c>
      <c r="D38" s="11" t="s">
        <v>20</v>
      </c>
      <c r="E38" s="17"/>
      <c r="F38" s="18" t="s">
        <v>296</v>
      </c>
      <c r="G38" s="18"/>
      <c r="I38" s="9" t="str">
        <f t="shared" si="0"/>
        <v>pPort_Warn0037</v>
      </c>
      <c r="J38" s="9" t="str">
        <f t="shared" si="3"/>
        <v>Warn0037:{str:'', data: tablePorts.pPort_Warn0037},</v>
      </c>
      <c r="L38" t="str">
        <f t="shared" si="2"/>
        <v>pPort_Warn0037:'pPort is NOT connected',</v>
      </c>
    </row>
    <row r="39" spans="1:12" x14ac:dyDescent="0.3">
      <c r="A39" s="7">
        <v>38</v>
      </c>
      <c r="B39" s="8" t="s">
        <v>51</v>
      </c>
      <c r="C39" s="8" t="s">
        <v>19</v>
      </c>
      <c r="D39" s="11" t="s">
        <v>20</v>
      </c>
      <c r="E39" s="17"/>
      <c r="F39" s="18" t="s">
        <v>296</v>
      </c>
      <c r="G39" s="18"/>
      <c r="H39" s="15"/>
      <c r="I39" s="9" t="str">
        <f t="shared" si="0"/>
        <v>pPort_Warn0038</v>
      </c>
      <c r="J39" s="9" t="str">
        <f t="shared" si="3"/>
        <v>Warn0038:{str:'', data: tablePorts.pPort_Warn0038},</v>
      </c>
      <c r="L39" t="str">
        <f t="shared" si="2"/>
        <v>pPort_Warn0038:'pPort is NOT connected',</v>
      </c>
    </row>
    <row r="40" spans="1:12" x14ac:dyDescent="0.3">
      <c r="A40" s="7">
        <v>39</v>
      </c>
      <c r="B40" s="8" t="s">
        <v>52</v>
      </c>
      <c r="C40" s="8" t="s">
        <v>19</v>
      </c>
      <c r="D40" s="11" t="s">
        <v>20</v>
      </c>
      <c r="E40" s="17"/>
      <c r="F40" s="18" t="s">
        <v>296</v>
      </c>
      <c r="G40" s="18"/>
      <c r="I40" s="9" t="str">
        <f t="shared" si="0"/>
        <v>pPort_Warn0039</v>
      </c>
      <c r="J40" s="9" t="str">
        <f t="shared" si="3"/>
        <v>Warn0039:{str:'', data: tablePorts.pPort_Warn0039},</v>
      </c>
      <c r="L40" t="str">
        <f t="shared" si="2"/>
        <v>pPort_Warn0039:'pPort is NOT connected',</v>
      </c>
    </row>
    <row r="41" spans="1:12" x14ac:dyDescent="0.3">
      <c r="A41" s="7">
        <v>40</v>
      </c>
      <c r="B41" s="8" t="s">
        <v>53</v>
      </c>
      <c r="C41" s="8" t="s">
        <v>19</v>
      </c>
      <c r="D41" s="11" t="s">
        <v>20</v>
      </c>
      <c r="E41" s="17"/>
      <c r="F41" s="18" t="s">
        <v>296</v>
      </c>
      <c r="G41" s="18"/>
      <c r="H41" s="15"/>
      <c r="I41" s="9" t="str">
        <f t="shared" si="0"/>
        <v>pPort_Warn0040</v>
      </c>
      <c r="J41" s="9" t="str">
        <f t="shared" si="3"/>
        <v>Warn0040:{str:'', data: tablePorts.pPort_Warn0040},</v>
      </c>
      <c r="L41" t="str">
        <f t="shared" si="2"/>
        <v>pPort_Warn0040:'pPort is NOT connected',</v>
      </c>
    </row>
    <row r="42" spans="1:12" x14ac:dyDescent="0.3">
      <c r="A42" s="7">
        <v>41</v>
      </c>
      <c r="B42" s="8" t="s">
        <v>79</v>
      </c>
      <c r="C42" s="8" t="s">
        <v>19</v>
      </c>
      <c r="D42" s="11" t="s">
        <v>20</v>
      </c>
      <c r="E42" s="17"/>
      <c r="F42" s="18" t="s">
        <v>296</v>
      </c>
      <c r="G42" s="18"/>
      <c r="H42" s="15"/>
      <c r="I42" s="9" t="str">
        <f t="shared" si="0"/>
        <v>pPort_Warn0041</v>
      </c>
      <c r="J42" s="9" t="str">
        <f t="shared" si="3"/>
        <v>Warn0041:{str:'', data: tablePorts.pPort_Warn0041},</v>
      </c>
      <c r="L42" t="str">
        <f t="shared" si="2"/>
        <v>pPort_Warn0041:'pPort is NOT connected',</v>
      </c>
    </row>
    <row r="43" spans="1:12" x14ac:dyDescent="0.3">
      <c r="A43" s="7">
        <v>42</v>
      </c>
      <c r="B43" s="8" t="s">
        <v>80</v>
      </c>
      <c r="C43" s="8" t="s">
        <v>19</v>
      </c>
      <c r="D43" s="11" t="s">
        <v>20</v>
      </c>
      <c r="E43" s="17"/>
      <c r="F43" s="18" t="s">
        <v>296</v>
      </c>
      <c r="G43" s="18"/>
      <c r="I43" s="9" t="str">
        <f t="shared" si="0"/>
        <v>pPort_Warn0042</v>
      </c>
      <c r="J43" s="9" t="str">
        <f t="shared" si="3"/>
        <v>Warn0042:{str:'', data: tablePorts.pPort_Warn0042},</v>
      </c>
      <c r="L43" t="str">
        <f t="shared" si="2"/>
        <v>pPort_Warn0042:'pPort is NOT connected',</v>
      </c>
    </row>
    <row r="44" spans="1:12" x14ac:dyDescent="0.3">
      <c r="A44" s="7">
        <v>43</v>
      </c>
      <c r="B44" s="8" t="s">
        <v>81</v>
      </c>
      <c r="C44" s="8" t="s">
        <v>19</v>
      </c>
      <c r="D44" s="11" t="s">
        <v>20</v>
      </c>
      <c r="E44" s="17"/>
      <c r="F44" s="18" t="s">
        <v>296</v>
      </c>
      <c r="G44" s="18"/>
      <c r="H44" s="15"/>
      <c r="I44" s="9" t="str">
        <f t="shared" si="0"/>
        <v>pPort_Warn0043</v>
      </c>
      <c r="J44" s="9" t="str">
        <f t="shared" si="3"/>
        <v>Warn0043:{str:'', data: tablePorts.pPort_Warn0043},</v>
      </c>
      <c r="L44" t="str">
        <f t="shared" si="2"/>
        <v>pPort_Warn0043:'pPort is NOT connected',</v>
      </c>
    </row>
    <row r="45" spans="1:12" x14ac:dyDescent="0.3">
      <c r="A45" s="7">
        <v>44</v>
      </c>
      <c r="B45" s="8" t="s">
        <v>82</v>
      </c>
      <c r="C45" s="8" t="s">
        <v>19</v>
      </c>
      <c r="D45" s="11" t="s">
        <v>20</v>
      </c>
      <c r="E45" s="17"/>
      <c r="F45" s="18" t="s">
        <v>296</v>
      </c>
      <c r="G45" s="18"/>
      <c r="H45" s="15"/>
      <c r="I45" s="9" t="str">
        <f t="shared" si="0"/>
        <v>pPort_Warn0044</v>
      </c>
      <c r="J45" s="9" t="str">
        <f t="shared" si="3"/>
        <v>Warn0044:{str:'', data: tablePorts.pPort_Warn0044},</v>
      </c>
      <c r="L45" t="str">
        <f t="shared" si="2"/>
        <v>pPort_Warn0044:'pPort is NOT connected',</v>
      </c>
    </row>
    <row r="46" spans="1:12" x14ac:dyDescent="0.3">
      <c r="A46" s="7">
        <v>45</v>
      </c>
      <c r="B46" s="8" t="s">
        <v>83</v>
      </c>
      <c r="C46" s="8" t="s">
        <v>19</v>
      </c>
      <c r="D46" s="11" t="s">
        <v>20</v>
      </c>
      <c r="E46" s="17"/>
      <c r="F46" s="18" t="s">
        <v>296</v>
      </c>
      <c r="G46" s="18"/>
      <c r="I46" s="9" t="str">
        <f t="shared" si="0"/>
        <v>pPort_Warn0045</v>
      </c>
      <c r="J46" s="9" t="str">
        <f t="shared" si="3"/>
        <v>Warn0045:{str:'', data: tablePorts.pPort_Warn0045},</v>
      </c>
      <c r="L46" t="str">
        <f t="shared" si="2"/>
        <v>pPort_Warn0045:'pPort is NOT connected',</v>
      </c>
    </row>
    <row r="47" spans="1:12" x14ac:dyDescent="0.3">
      <c r="A47" s="7">
        <v>46</v>
      </c>
      <c r="B47" s="8" t="s">
        <v>84</v>
      </c>
      <c r="C47" s="8" t="s">
        <v>19</v>
      </c>
      <c r="D47" s="11" t="s">
        <v>20</v>
      </c>
      <c r="E47" s="17"/>
      <c r="F47" s="18" t="s">
        <v>296</v>
      </c>
      <c r="G47" s="18"/>
      <c r="H47" s="15"/>
      <c r="I47" s="9" t="str">
        <f t="shared" si="0"/>
        <v>pPort_Warn0046</v>
      </c>
      <c r="J47" s="9" t="str">
        <f t="shared" si="3"/>
        <v>Warn0046:{str:'', data: tablePorts.pPort_Warn0046},</v>
      </c>
      <c r="L47" t="str">
        <f t="shared" si="2"/>
        <v>pPort_Warn0046:'pPort is NOT connected',</v>
      </c>
    </row>
    <row r="48" spans="1:12" x14ac:dyDescent="0.3">
      <c r="A48" s="7">
        <v>47</v>
      </c>
      <c r="B48" s="8" t="s">
        <v>85</v>
      </c>
      <c r="C48" s="8" t="s">
        <v>19</v>
      </c>
      <c r="D48" s="11" t="s">
        <v>20</v>
      </c>
      <c r="E48" s="17"/>
      <c r="F48" s="18" t="s">
        <v>296</v>
      </c>
      <c r="G48" s="18"/>
      <c r="I48" s="9" t="str">
        <f t="shared" si="0"/>
        <v>pPort_Warn0047</v>
      </c>
      <c r="J48" s="9" t="str">
        <f t="shared" si="3"/>
        <v>Warn0047:{str:'', data: tablePorts.pPort_Warn0047},</v>
      </c>
      <c r="L48" t="str">
        <f t="shared" si="2"/>
        <v>pPort_Warn0047:'pPort is NOT connected',</v>
      </c>
    </row>
    <row r="49" spans="1:12" x14ac:dyDescent="0.3">
      <c r="A49" s="7">
        <v>48</v>
      </c>
      <c r="B49" s="8" t="s">
        <v>86</v>
      </c>
      <c r="C49" s="8" t="s">
        <v>19</v>
      </c>
      <c r="D49" s="11" t="s">
        <v>20</v>
      </c>
      <c r="E49" s="17"/>
      <c r="F49" s="18" t="s">
        <v>296</v>
      </c>
      <c r="G49" s="18"/>
      <c r="H49" s="15"/>
      <c r="I49" s="9" t="str">
        <f t="shared" si="0"/>
        <v>pPort_Warn0048</v>
      </c>
      <c r="J49" s="9" t="str">
        <f t="shared" si="3"/>
        <v>Warn0048:{str:'', data: tablePorts.pPort_Warn0048},</v>
      </c>
      <c r="L49" t="str">
        <f t="shared" si="2"/>
        <v>pPort_Warn0048:'pPort is NOT connected',</v>
      </c>
    </row>
    <row r="50" spans="1:12" x14ac:dyDescent="0.3">
      <c r="A50" s="7">
        <v>49</v>
      </c>
      <c r="B50" s="8" t="s">
        <v>87</v>
      </c>
      <c r="C50" s="8" t="s">
        <v>19</v>
      </c>
      <c r="D50" s="11" t="s">
        <v>20</v>
      </c>
      <c r="E50" s="17"/>
      <c r="F50" s="18" t="s">
        <v>296</v>
      </c>
      <c r="G50" s="18"/>
      <c r="H50" s="15"/>
      <c r="I50" s="9" t="str">
        <f t="shared" si="0"/>
        <v>pPort_Warn0049</v>
      </c>
      <c r="J50" s="9" t="str">
        <f t="shared" si="3"/>
        <v>Warn0049:{str:'', data: tablePorts.pPort_Warn0049},</v>
      </c>
      <c r="L50" t="str">
        <f t="shared" si="2"/>
        <v>pPort_Warn0049:'pPort is NOT connected',</v>
      </c>
    </row>
    <row r="51" spans="1:12" x14ac:dyDescent="0.3">
      <c r="A51" s="7">
        <v>50</v>
      </c>
      <c r="B51" s="8" t="s">
        <v>88</v>
      </c>
      <c r="C51" s="8" t="s">
        <v>19</v>
      </c>
      <c r="D51" s="11" t="s">
        <v>20</v>
      </c>
      <c r="E51" s="17"/>
      <c r="F51" s="18" t="s">
        <v>296</v>
      </c>
      <c r="G51" s="18"/>
      <c r="H51" s="22"/>
      <c r="I51" s="9" t="str">
        <f t="shared" si="0"/>
        <v>pPort_Warn0050</v>
      </c>
      <c r="J51" s="9" t="str">
        <f>CONCATENATE(D51,B51,":{str:","'",H51,"', data: tablePorts.",I51,"}")</f>
        <v>Warn0050:{str:'', data: tablePorts.pPort_Warn0050}</v>
      </c>
      <c r="L51" t="str">
        <f t="shared" si="2"/>
        <v>pPort_Warn0050:'pPort is NOT connected',</v>
      </c>
    </row>
    <row r="52" spans="1:12" x14ac:dyDescent="0.3">
      <c r="A52" s="7">
        <v>51</v>
      </c>
      <c r="B52" s="8" t="s">
        <v>89</v>
      </c>
      <c r="C52" s="8" t="s">
        <v>37</v>
      </c>
      <c r="D52" s="13" t="s">
        <v>38</v>
      </c>
      <c r="E52" s="17"/>
      <c r="F52" s="18" t="s">
        <v>297</v>
      </c>
      <c r="G52" s="18" t="s">
        <v>175</v>
      </c>
      <c r="H52" s="15" t="s">
        <v>130</v>
      </c>
      <c r="I52" s="9" t="str">
        <f>CONCATENATE("pPort_",D52,B52)</f>
        <v>pPort_UsInf0051</v>
      </c>
      <c r="J52" s="9" t="str">
        <f t="shared" ref="J52:J83" si="4">CONCATENATE(D52,B52,":{str:","'",H52,"', data: tablePorts.",I52,"},")</f>
        <v>UsInf0051:{str:'User settings for value of new DICE Unit: %s', data: tablePorts.pPort_UsInf0051},</v>
      </c>
      <c r="K52" t="str">
        <f>CONCATENATE(C52,":{",J52,J53,J54,J55,J56,J57,J58,J59,J60,J61,J62,J63,J64,J65,J66,J67,J68,J69,J70,J71,J72,J73,J74,J75,J76,J77,J78,J79,J80,J81,J82,J83,J84,J85,J86,J87,J88,J89,J90,J91,J92,J93,J94,J95,J96,J97,J98,J99,J100,J101,J102,J103,J104,J105,J106,J107,J108,J109,J110,J111,"},")</f>
        <v>USER_INFO:{UsInf0051:{str:'User settings for value of new DICE Unit: %s', data: tablePorts.pPort_UsInf0051},UsInf0052:{str:'DICE Value: %s', data: tablePorts.pPort_UsInf0052},UsInf0053:{str:'Generating new Digital Address and Key Pair', data: tablePorts.pPort_UsInf0053},UsInf0054:{str:'Exit from Program', data: tablePorts.pPort_UsInf0054},UsInf0055:{str:'SHA3 Speed [hash/s]: %s ', data: tablePorts.pPort_UsInf0055},UsInf0056:{str:'Calculate new DICE Unit with Level - %s Operator Threshold', data: tablePorts.pPort_UsInf0056},UsInf0057:{str:'Saving generated Unit to %s', data: tablePorts.pPort_UsInf0057},UsInf0058:{str:'Hash value of Prototype: %s', data: tablePorts.pPort_UsInf0058},UsInf0059:{str:'Base 58 Key:  %s', data: tablePorts.pPort_UsInf0059},UsInf0060:{str:'Base 58 Addr: %s', data: tablePorts.pPort_UsInf0060},UsInf0061:{str:'Unit Content in HEX', data: tablePorts.pPort_UsInf0061},UsInf0062:{str:'Operator Address: %s', data: tablePorts.pPort_UsInf0062},UsInf0063:{str:'Miner Address: %s', data: tablePorts.pPort_UsInf0063},UsInf0064:{str:'Traling Zeroes:  %s', data: tablePorts.pPort_UsInf0064},UsInf0065:{str:'Time: %s', data: tablePorts.pPort_UsInf0065},UsInf0066:{str:'Payload: %s', data: tablePorts.pPort_UsInf0066},UsInf0067:{str:'Operator Response Message', data: tablePorts.pPort_UsInf0067},UsInf0068:{str:'Response Status: %s', data: tablePorts.pPort_UsInf0068},UsInf0069:{str:'Current Owner: %s', data: tablePorts.pPort_UsInf0069},UsInf0070:{str:'DICE Value: %s', data: tablePorts.pPort_UsInf0070},UsInf0071:{str:'Hash value of Prototype: %s', data: tablePorts.pPort_UsInf0071},UsInf0072:{str:'End of Operator Response Message', data: tablePorts.pPort_UsInf0072},UsInf0073:{str:'DICE Unit successfully registered in Data Base', data: tablePorts.pPort_UsInf0073},UsInf0074:{str:'DICE Value: %s', data: tablePorts.pPort_UsInf0074},UsInf0075:{str:'Claim accepted!', data: tablePorts.pPort_UsInf0075},UsInf0076:{str:'New owner accepted!', data: tablePorts.pPort_UsInf0076},UsInf0077:{str:'New configuration applied at: %s', data: tablePorts.pPort_UsInf0077},UsInf0078:{str:'Operator Threshold: %s ', data: tablePorts.pPort_UsInf0078},UsInf0079:{str:'Global Threshold: %s', data: tablePorts.pPort_UsInf0079},UsInf0080:{str:'Digital Address: %s', data: tablePorts.pPort_UsInf0080},UsInf0081:{str:'IP: %s', data: tablePorts.pPort_UsInf0081},UsInf0082:{str:'Port: %s', data: tablePorts.pPort_UsInf0082},UsInf0083:{str:'Operator Running', data: tablePorts.pPort_UsInf0083},UsInf0084:{str:'New added Unit %s', data: tablePorts.pPort_UsInf0084},UsInf0085:{str:'Imported configration', data: tablePorts.pPort_UsInf0085},UsInf0086:{str:'New Contact Added', data: tablePorts.pPort_UsInf0086},UsInf0087:{str:'New Operator Added', data: tablePorts.pPort_UsInf0087},UsInf0088:{str:'Created New configration file', data: tablePorts.pPort_UsInf0088},UsInf0089:{str:'DNS Updated', data: tablePorts.pPort_UsInf0089},UsInf0090:{str:'Balance %s', data: tablePorts.pPort_UsInf0090},UsInf0091:{str:'DICE Scrapped unit successfully registered ', data: tablePorts.pPort_UsInf0091},UsInf0092:{str:'', data: tablePorts.pPort_UsInf0092},UsInf0093:{str:'', data: tablePorts.pPort_UsInf0093},UsInf0094:{str:'', data: tablePorts.pPort_UsInf0094},UsInf0095:{str:'', data: tablePorts.pPort_UsInf0095},UsInf0096:{str:'', data: tablePorts.pPort_UsInf0096},UsInf0097:{str:'', data: tablePorts.pPort_UsInf0097},UsInf0098:{str:'', data: tablePorts.pPort_UsInf0098},UsInf0099:{str:'', data: tablePorts.pPort_UsInf0099},UsInf0100:{str:'', data: tablePorts.pPort_UsInf0100},UsInf0101:{str:'', data: tablePorts.pPort_UsInf0101},UsInf0102:{str:'', data: tablePorts.pPort_UsInf0102},UsInf0103:{str:'', data: tablePorts.pPort_UsInf0103},UsInf0104:{str:'', data: tablePorts.pPort_UsInf0104},UsInf0105:{str:'', data: tablePorts.pPort_UsInf0105},UsInf0106:{str:'', data: tablePorts.pPort_UsInf0106},UsInf0107:{str:'', data: tablePorts.pPort_UsInf0107},UsInf0108:{str:'', data: tablePorts.pPort_UsInf0108},UsInf0109:{str:'', data: tablePorts.pPort_UsInf0109},UsInf0110:{str:'', data: tablePorts.pPort_UsInf0110}},</v>
      </c>
      <c r="L52" t="str">
        <f t="shared" si="2"/>
        <v>pPort_UsInf0051:'pPort is NOT connected',</v>
      </c>
    </row>
    <row r="53" spans="1:12" x14ac:dyDescent="0.3">
      <c r="A53" s="7">
        <v>52</v>
      </c>
      <c r="B53" s="8" t="s">
        <v>90</v>
      </c>
      <c r="C53" s="8" t="s">
        <v>37</v>
      </c>
      <c r="D53" s="13" t="s">
        <v>38</v>
      </c>
      <c r="E53" s="17"/>
      <c r="F53" s="18" t="s">
        <v>297</v>
      </c>
      <c r="G53" s="18" t="s">
        <v>175</v>
      </c>
      <c r="H53" s="15" t="s">
        <v>131</v>
      </c>
      <c r="I53" s="9" t="str">
        <f>CONCATENATE("pPort_",D53,B53)</f>
        <v>pPort_UsInf0052</v>
      </c>
      <c r="J53" s="9" t="str">
        <f t="shared" si="4"/>
        <v>UsInf0052:{str:'DICE Value: %s', data: tablePorts.pPort_UsInf0052},</v>
      </c>
      <c r="L53" t="str">
        <f t="shared" si="2"/>
        <v>pPort_UsInf0052:'pPort is NOT connected',</v>
      </c>
    </row>
    <row r="54" spans="1:12" ht="15.6" customHeight="1" x14ac:dyDescent="0.3">
      <c r="A54" s="7">
        <v>53</v>
      </c>
      <c r="B54" s="8" t="s">
        <v>91</v>
      </c>
      <c r="C54" s="8" t="s">
        <v>37</v>
      </c>
      <c r="D54" s="13" t="s">
        <v>38</v>
      </c>
      <c r="E54" s="17"/>
      <c r="F54" s="18" t="s">
        <v>297</v>
      </c>
      <c r="G54" s="18" t="s">
        <v>175</v>
      </c>
      <c r="H54" s="15" t="s">
        <v>126</v>
      </c>
      <c r="I54" s="9" t="str">
        <f t="shared" ref="I54:I117" si="5">CONCATENATE("pPort_",D54,B54)</f>
        <v>pPort_UsInf0053</v>
      </c>
      <c r="J54" s="9" t="str">
        <f t="shared" si="4"/>
        <v>UsInf0053:{str:'Generating new Digital Address and Key Pair', data: tablePorts.pPort_UsInf0053},</v>
      </c>
      <c r="L54" t="str">
        <f t="shared" si="2"/>
        <v>pPort_UsInf0053:'pPort is NOT connected',</v>
      </c>
    </row>
    <row r="55" spans="1:12" ht="15.6" customHeight="1" x14ac:dyDescent="0.3">
      <c r="A55" s="7">
        <v>54</v>
      </c>
      <c r="B55" s="8" t="s">
        <v>92</v>
      </c>
      <c r="C55" s="8" t="s">
        <v>37</v>
      </c>
      <c r="D55" s="13" t="s">
        <v>38</v>
      </c>
      <c r="E55" s="17"/>
      <c r="F55" s="18" t="s">
        <v>297</v>
      </c>
      <c r="G55" s="18" t="s">
        <v>175</v>
      </c>
      <c r="H55" s="15" t="s">
        <v>127</v>
      </c>
      <c r="I55" s="9" t="str">
        <f t="shared" si="5"/>
        <v>pPort_UsInf0054</v>
      </c>
      <c r="J55" s="9" t="str">
        <f t="shared" si="4"/>
        <v>UsInf0054:{str:'Exit from Program', data: tablePorts.pPort_UsInf0054},</v>
      </c>
      <c r="L55" t="str">
        <f t="shared" si="2"/>
        <v>pPort_UsInf0054:'pPort is NOT connected',</v>
      </c>
    </row>
    <row r="56" spans="1:12" ht="15.6" customHeight="1" x14ac:dyDescent="0.3">
      <c r="A56" s="7">
        <v>55</v>
      </c>
      <c r="B56" s="8" t="s">
        <v>93</v>
      </c>
      <c r="C56" s="8" t="s">
        <v>37</v>
      </c>
      <c r="D56" s="13" t="s">
        <v>38</v>
      </c>
      <c r="E56" s="17"/>
      <c r="F56" s="18" t="s">
        <v>297</v>
      </c>
      <c r="G56" s="18" t="s">
        <v>175</v>
      </c>
      <c r="H56" s="15" t="s">
        <v>293</v>
      </c>
      <c r="I56" s="9" t="str">
        <f t="shared" si="5"/>
        <v>pPort_UsInf0055</v>
      </c>
      <c r="J56" s="9" t="str">
        <f t="shared" si="4"/>
        <v>UsInf0055:{str:'SHA3 Speed [hash/s]: %s ', data: tablePorts.pPort_UsInf0055},</v>
      </c>
      <c r="L56" t="str">
        <f t="shared" si="2"/>
        <v>pPort_UsInf0055:'pPort is NOT connected',</v>
      </c>
    </row>
    <row r="57" spans="1:12" ht="15.6" customHeight="1" x14ac:dyDescent="0.3">
      <c r="A57" s="7">
        <v>56</v>
      </c>
      <c r="B57" s="8" t="s">
        <v>94</v>
      </c>
      <c r="C57" s="8" t="s">
        <v>37</v>
      </c>
      <c r="D57" s="13" t="s">
        <v>38</v>
      </c>
      <c r="E57" s="17"/>
      <c r="F57" s="18" t="s">
        <v>297</v>
      </c>
      <c r="G57" s="18" t="s">
        <v>175</v>
      </c>
      <c r="H57" s="15" t="s">
        <v>133</v>
      </c>
      <c r="I57" s="9" t="str">
        <f t="shared" si="5"/>
        <v>pPort_UsInf0056</v>
      </c>
      <c r="J57" s="9" t="str">
        <f t="shared" si="4"/>
        <v>UsInf0056:{str:'Calculate new DICE Unit with Level - %s Operator Threshold', data: tablePorts.pPort_UsInf0056},</v>
      </c>
      <c r="L57" t="str">
        <f t="shared" si="2"/>
        <v>pPort_UsInf0056:'pPort is NOT connected',</v>
      </c>
    </row>
    <row r="58" spans="1:12" ht="15.6" customHeight="1" x14ac:dyDescent="0.3">
      <c r="A58" s="7">
        <v>57</v>
      </c>
      <c r="B58" s="8" t="s">
        <v>95</v>
      </c>
      <c r="C58" s="8" t="s">
        <v>37</v>
      </c>
      <c r="D58" s="13" t="s">
        <v>38</v>
      </c>
      <c r="E58" s="17"/>
      <c r="F58" s="18" t="s">
        <v>297</v>
      </c>
      <c r="G58" s="18" t="s">
        <v>175</v>
      </c>
      <c r="H58" s="15" t="s">
        <v>134</v>
      </c>
      <c r="I58" s="9" t="str">
        <f t="shared" si="5"/>
        <v>pPort_UsInf0057</v>
      </c>
      <c r="J58" s="9" t="str">
        <f t="shared" si="4"/>
        <v>UsInf0057:{str:'Saving generated Unit to %s', data: tablePorts.pPort_UsInf0057},</v>
      </c>
      <c r="L58" t="str">
        <f t="shared" si="2"/>
        <v>pPort_UsInf0057:'pPort is NOT connected',</v>
      </c>
    </row>
    <row r="59" spans="1:12" ht="15.6" customHeight="1" x14ac:dyDescent="0.3">
      <c r="A59" s="7">
        <v>58</v>
      </c>
      <c r="B59" s="8" t="s">
        <v>96</v>
      </c>
      <c r="C59" s="8" t="s">
        <v>37</v>
      </c>
      <c r="D59" s="13" t="s">
        <v>38</v>
      </c>
      <c r="E59" s="17"/>
      <c r="F59" s="18" t="s">
        <v>297</v>
      </c>
      <c r="G59" s="18" t="s">
        <v>175</v>
      </c>
      <c r="H59" s="15" t="s">
        <v>135</v>
      </c>
      <c r="I59" s="9" t="str">
        <f t="shared" si="5"/>
        <v>pPort_UsInf0058</v>
      </c>
      <c r="J59" s="9" t="str">
        <f t="shared" si="4"/>
        <v>UsInf0058:{str:'Hash value of Prototype: %s', data: tablePorts.pPort_UsInf0058},</v>
      </c>
      <c r="L59" t="str">
        <f t="shared" si="2"/>
        <v>pPort_UsInf0058:'pPort is NOT connected',</v>
      </c>
    </row>
    <row r="60" spans="1:12" ht="15.6" customHeight="1" x14ac:dyDescent="0.3">
      <c r="A60" s="7">
        <v>59</v>
      </c>
      <c r="B60" s="8" t="s">
        <v>97</v>
      </c>
      <c r="C60" s="8" t="s">
        <v>37</v>
      </c>
      <c r="D60" s="13" t="s">
        <v>38</v>
      </c>
      <c r="E60" s="17"/>
      <c r="F60" s="18" t="s">
        <v>297</v>
      </c>
      <c r="G60" s="18" t="s">
        <v>175</v>
      </c>
      <c r="H60" s="15" t="s">
        <v>136</v>
      </c>
      <c r="I60" s="9" t="str">
        <f t="shared" si="5"/>
        <v>pPort_UsInf0059</v>
      </c>
      <c r="J60" s="9" t="str">
        <f t="shared" si="4"/>
        <v>UsInf0059:{str:'Base 58 Key:  %s', data: tablePorts.pPort_UsInf0059},</v>
      </c>
      <c r="L60" t="str">
        <f t="shared" si="2"/>
        <v>pPort_UsInf0059:'pPort is NOT connected',</v>
      </c>
    </row>
    <row r="61" spans="1:12" ht="15.6" customHeight="1" x14ac:dyDescent="0.3">
      <c r="A61" s="7">
        <v>60</v>
      </c>
      <c r="B61" s="8" t="s">
        <v>98</v>
      </c>
      <c r="C61" s="8" t="s">
        <v>37</v>
      </c>
      <c r="D61" s="13" t="s">
        <v>38</v>
      </c>
      <c r="E61" s="17"/>
      <c r="F61" s="18" t="s">
        <v>297</v>
      </c>
      <c r="G61" s="18" t="s">
        <v>175</v>
      </c>
      <c r="H61" s="15" t="s">
        <v>137</v>
      </c>
      <c r="I61" s="9" t="str">
        <f t="shared" si="5"/>
        <v>pPort_UsInf0060</v>
      </c>
      <c r="J61" s="9" t="str">
        <f t="shared" si="4"/>
        <v>UsInf0060:{str:'Base 58 Addr: %s', data: tablePorts.pPort_UsInf0060},</v>
      </c>
      <c r="L61" t="str">
        <f t="shared" si="2"/>
        <v>pPort_UsInf0060:'pPort is NOT connected',</v>
      </c>
    </row>
    <row r="62" spans="1:12" ht="15.6" customHeight="1" x14ac:dyDescent="0.3">
      <c r="A62" s="7">
        <v>61</v>
      </c>
      <c r="B62" s="8" t="s">
        <v>99</v>
      </c>
      <c r="C62" s="8" t="s">
        <v>37</v>
      </c>
      <c r="D62" s="13" t="s">
        <v>38</v>
      </c>
      <c r="E62" s="17"/>
      <c r="F62" s="18" t="s">
        <v>297</v>
      </c>
      <c r="G62" s="18" t="s">
        <v>175</v>
      </c>
      <c r="H62" s="15" t="s">
        <v>129</v>
      </c>
      <c r="I62" s="9" t="str">
        <f t="shared" si="5"/>
        <v>pPort_UsInf0061</v>
      </c>
      <c r="J62" s="9" t="str">
        <f t="shared" si="4"/>
        <v>UsInf0061:{str:'Unit Content in HEX', data: tablePorts.pPort_UsInf0061},</v>
      </c>
      <c r="L62" t="str">
        <f t="shared" si="2"/>
        <v>pPort_UsInf0061:'pPort is NOT connected',</v>
      </c>
    </row>
    <row r="63" spans="1:12" ht="15.6" customHeight="1" x14ac:dyDescent="0.3">
      <c r="A63" s="7">
        <v>62</v>
      </c>
      <c r="B63" s="8" t="s">
        <v>100</v>
      </c>
      <c r="C63" s="8" t="s">
        <v>37</v>
      </c>
      <c r="D63" s="13" t="s">
        <v>38</v>
      </c>
      <c r="E63" s="17"/>
      <c r="F63" s="18" t="s">
        <v>297</v>
      </c>
      <c r="G63" s="18" t="s">
        <v>175</v>
      </c>
      <c r="H63" s="15" t="s">
        <v>140</v>
      </c>
      <c r="I63" s="9" t="str">
        <f t="shared" si="5"/>
        <v>pPort_UsInf0062</v>
      </c>
      <c r="J63" s="9" t="str">
        <f t="shared" si="4"/>
        <v>UsInf0062:{str:'Operator Address: %s', data: tablePorts.pPort_UsInf0062},</v>
      </c>
      <c r="L63" t="str">
        <f t="shared" si="2"/>
        <v>pPort_UsInf0062:'pPort is NOT connected',</v>
      </c>
    </row>
    <row r="64" spans="1:12" x14ac:dyDescent="0.3">
      <c r="A64" s="7">
        <v>63</v>
      </c>
      <c r="B64" s="8" t="s">
        <v>212</v>
      </c>
      <c r="C64" s="8" t="s">
        <v>37</v>
      </c>
      <c r="D64" s="13" t="s">
        <v>38</v>
      </c>
      <c r="E64" s="17"/>
      <c r="F64" s="18" t="s">
        <v>297</v>
      </c>
      <c r="G64" s="18" t="s">
        <v>175</v>
      </c>
      <c r="H64" s="15" t="s">
        <v>141</v>
      </c>
      <c r="I64" s="9" t="str">
        <f t="shared" si="5"/>
        <v>pPort_UsInf0063</v>
      </c>
      <c r="J64" s="9" t="str">
        <f t="shared" si="4"/>
        <v>UsInf0063:{str:'Miner Address: %s', data: tablePorts.pPort_UsInf0063},</v>
      </c>
      <c r="L64" t="str">
        <f t="shared" si="2"/>
        <v>pPort_UsInf0063:'pPort is NOT connected',</v>
      </c>
    </row>
    <row r="65" spans="1:12" x14ac:dyDescent="0.3">
      <c r="A65" s="7">
        <v>64</v>
      </c>
      <c r="B65" s="8" t="s">
        <v>213</v>
      </c>
      <c r="C65" s="8" t="s">
        <v>37</v>
      </c>
      <c r="D65" s="13" t="s">
        <v>38</v>
      </c>
      <c r="E65" s="17"/>
      <c r="F65" s="18" t="s">
        <v>297</v>
      </c>
      <c r="G65" s="18" t="s">
        <v>175</v>
      </c>
      <c r="H65" s="15" t="s">
        <v>142</v>
      </c>
      <c r="I65" s="9" t="str">
        <f t="shared" si="5"/>
        <v>pPort_UsInf0064</v>
      </c>
      <c r="J65" s="9" t="str">
        <f t="shared" si="4"/>
        <v>UsInf0064:{str:'Traling Zeroes:  %s', data: tablePorts.pPort_UsInf0064},</v>
      </c>
      <c r="L65" t="str">
        <f t="shared" si="2"/>
        <v>pPort_UsInf0064:'pPort is NOT connected',</v>
      </c>
    </row>
    <row r="66" spans="1:12" x14ac:dyDescent="0.3">
      <c r="A66" s="7">
        <v>65</v>
      </c>
      <c r="B66" s="8" t="s">
        <v>214</v>
      </c>
      <c r="C66" s="8" t="s">
        <v>37</v>
      </c>
      <c r="D66" s="13" t="s">
        <v>38</v>
      </c>
      <c r="E66" s="17"/>
      <c r="F66" s="18" t="s">
        <v>297</v>
      </c>
      <c r="G66" s="18" t="s">
        <v>175</v>
      </c>
      <c r="H66" s="15" t="s">
        <v>143</v>
      </c>
      <c r="I66" s="9" t="str">
        <f t="shared" si="5"/>
        <v>pPort_UsInf0065</v>
      </c>
      <c r="J66" s="9" t="str">
        <f t="shared" si="4"/>
        <v>UsInf0065:{str:'Time: %s', data: tablePorts.pPort_UsInf0065},</v>
      </c>
      <c r="L66" t="str">
        <f t="shared" si="2"/>
        <v>pPort_UsInf0065:'pPort is NOT connected',</v>
      </c>
    </row>
    <row r="67" spans="1:12" x14ac:dyDescent="0.3">
      <c r="A67" s="7">
        <v>66</v>
      </c>
      <c r="B67" s="8" t="s">
        <v>215</v>
      </c>
      <c r="C67" s="8" t="s">
        <v>37</v>
      </c>
      <c r="D67" s="13" t="s">
        <v>38</v>
      </c>
      <c r="E67" s="17"/>
      <c r="F67" s="18" t="s">
        <v>297</v>
      </c>
      <c r="G67" s="18" t="s">
        <v>175</v>
      </c>
      <c r="H67" s="15" t="s">
        <v>144</v>
      </c>
      <c r="I67" s="9" t="str">
        <f t="shared" si="5"/>
        <v>pPort_UsInf0066</v>
      </c>
      <c r="J67" s="9" t="str">
        <f t="shared" si="4"/>
        <v>UsInf0066:{str:'Payload: %s', data: tablePorts.pPort_UsInf0066},</v>
      </c>
      <c r="L67" t="str">
        <f t="shared" ref="L67:L130" si="6">CONCATENATE(I67,":'pPort is NOT connected'",",")</f>
        <v>pPort_UsInf0066:'pPort is NOT connected',</v>
      </c>
    </row>
    <row r="68" spans="1:12" x14ac:dyDescent="0.3">
      <c r="A68" s="7">
        <v>67</v>
      </c>
      <c r="B68" s="8" t="s">
        <v>216</v>
      </c>
      <c r="C68" s="8" t="s">
        <v>37</v>
      </c>
      <c r="D68" s="13" t="s">
        <v>38</v>
      </c>
      <c r="E68" s="17"/>
      <c r="F68" s="18" t="s">
        <v>297</v>
      </c>
      <c r="G68" s="18" t="s">
        <v>175</v>
      </c>
      <c r="H68" s="15" t="s">
        <v>277</v>
      </c>
      <c r="I68" s="9" t="str">
        <f t="shared" si="5"/>
        <v>pPort_UsInf0067</v>
      </c>
      <c r="J68" s="9" t="str">
        <f t="shared" si="4"/>
        <v>UsInf0067:{str:'Operator Response Message', data: tablePorts.pPort_UsInf0067},</v>
      </c>
      <c r="L68" t="str">
        <f t="shared" si="6"/>
        <v>pPort_UsInf0067:'pPort is NOT connected',</v>
      </c>
    </row>
    <row r="69" spans="1:12" x14ac:dyDescent="0.3">
      <c r="A69" s="7">
        <v>68</v>
      </c>
      <c r="B69" s="8" t="s">
        <v>217</v>
      </c>
      <c r="C69" s="8" t="s">
        <v>37</v>
      </c>
      <c r="D69" s="13" t="s">
        <v>38</v>
      </c>
      <c r="E69" s="17"/>
      <c r="F69" s="18" t="s">
        <v>297</v>
      </c>
      <c r="G69" s="18" t="s">
        <v>175</v>
      </c>
      <c r="H69" s="15" t="s">
        <v>177</v>
      </c>
      <c r="I69" s="9" t="str">
        <f t="shared" si="5"/>
        <v>pPort_UsInf0068</v>
      </c>
      <c r="J69" s="9" t="str">
        <f t="shared" si="4"/>
        <v>UsInf0068:{str:'Response Status: %s', data: tablePorts.pPort_UsInf0068},</v>
      </c>
      <c r="L69" t="str">
        <f t="shared" si="6"/>
        <v>pPort_UsInf0068:'pPort is NOT connected',</v>
      </c>
    </row>
    <row r="70" spans="1:12" x14ac:dyDescent="0.3">
      <c r="A70" s="7">
        <v>69</v>
      </c>
      <c r="B70" s="8" t="s">
        <v>218</v>
      </c>
      <c r="C70" s="8" t="s">
        <v>37</v>
      </c>
      <c r="D70" s="13" t="s">
        <v>38</v>
      </c>
      <c r="E70" s="17"/>
      <c r="F70" s="18" t="s">
        <v>297</v>
      </c>
      <c r="G70" s="18" t="s">
        <v>175</v>
      </c>
      <c r="H70" s="15" t="s">
        <v>145</v>
      </c>
      <c r="I70" s="9" t="str">
        <f t="shared" si="5"/>
        <v>pPort_UsInf0069</v>
      </c>
      <c r="J70" s="9" t="str">
        <f t="shared" si="4"/>
        <v>UsInf0069:{str:'Current Owner: %s', data: tablePorts.pPort_UsInf0069},</v>
      </c>
      <c r="L70" t="str">
        <f t="shared" si="6"/>
        <v>pPort_UsInf0069:'pPort is NOT connected',</v>
      </c>
    </row>
    <row r="71" spans="1:12" x14ac:dyDescent="0.3">
      <c r="A71" s="7">
        <v>70</v>
      </c>
      <c r="B71" s="8" t="s">
        <v>219</v>
      </c>
      <c r="C71" s="8" t="s">
        <v>37</v>
      </c>
      <c r="D71" s="13" t="s">
        <v>38</v>
      </c>
      <c r="E71" s="17"/>
      <c r="F71" s="18" t="s">
        <v>297</v>
      </c>
      <c r="G71" s="18" t="s">
        <v>175</v>
      </c>
      <c r="H71" s="15" t="s">
        <v>131</v>
      </c>
      <c r="I71" s="9" t="str">
        <f t="shared" si="5"/>
        <v>pPort_UsInf0070</v>
      </c>
      <c r="J71" s="9" t="str">
        <f t="shared" si="4"/>
        <v>UsInf0070:{str:'DICE Value: %s', data: tablePorts.pPort_UsInf0070},</v>
      </c>
      <c r="L71" t="str">
        <f t="shared" si="6"/>
        <v>pPort_UsInf0070:'pPort is NOT connected',</v>
      </c>
    </row>
    <row r="72" spans="1:12" x14ac:dyDescent="0.3">
      <c r="A72" s="7">
        <v>71</v>
      </c>
      <c r="B72" s="8" t="s">
        <v>220</v>
      </c>
      <c r="C72" s="8" t="s">
        <v>37</v>
      </c>
      <c r="D72" s="13" t="s">
        <v>38</v>
      </c>
      <c r="E72" s="17"/>
      <c r="F72" s="18" t="s">
        <v>297</v>
      </c>
      <c r="G72" s="18" t="s">
        <v>175</v>
      </c>
      <c r="H72" s="15" t="s">
        <v>135</v>
      </c>
      <c r="I72" s="9" t="str">
        <f t="shared" si="5"/>
        <v>pPort_UsInf0071</v>
      </c>
      <c r="J72" s="9" t="str">
        <f t="shared" si="4"/>
        <v>UsInf0071:{str:'Hash value of Prototype: %s', data: tablePorts.pPort_UsInf0071},</v>
      </c>
      <c r="L72" t="str">
        <f t="shared" si="6"/>
        <v>pPort_UsInf0071:'pPort is NOT connected',</v>
      </c>
    </row>
    <row r="73" spans="1:12" x14ac:dyDescent="0.3">
      <c r="A73" s="7">
        <v>72</v>
      </c>
      <c r="B73" s="8" t="s">
        <v>221</v>
      </c>
      <c r="C73" s="8" t="s">
        <v>37</v>
      </c>
      <c r="D73" s="13" t="s">
        <v>38</v>
      </c>
      <c r="E73" s="17"/>
      <c r="F73" s="18" t="s">
        <v>297</v>
      </c>
      <c r="G73" s="18" t="s">
        <v>175</v>
      </c>
      <c r="H73" s="15" t="s">
        <v>278</v>
      </c>
      <c r="I73" s="9" t="str">
        <f t="shared" si="5"/>
        <v>pPort_UsInf0072</v>
      </c>
      <c r="J73" s="9" t="str">
        <f t="shared" si="4"/>
        <v>UsInf0072:{str:'End of Operator Response Message', data: tablePorts.pPort_UsInf0072},</v>
      </c>
      <c r="L73" t="str">
        <f t="shared" si="6"/>
        <v>pPort_UsInf0072:'pPort is NOT connected',</v>
      </c>
    </row>
    <row r="74" spans="1:12" x14ac:dyDescent="0.3">
      <c r="A74" s="7">
        <v>73</v>
      </c>
      <c r="B74" s="8" t="s">
        <v>222</v>
      </c>
      <c r="C74" s="8" t="s">
        <v>37</v>
      </c>
      <c r="D74" s="13" t="s">
        <v>38</v>
      </c>
      <c r="E74" s="17"/>
      <c r="F74" s="18" t="s">
        <v>297</v>
      </c>
      <c r="G74" s="18" t="s">
        <v>194</v>
      </c>
      <c r="H74" s="15" t="s">
        <v>182</v>
      </c>
      <c r="I74" s="9" t="str">
        <f t="shared" si="5"/>
        <v>pPort_UsInf0073</v>
      </c>
      <c r="J74" s="9" t="str">
        <f t="shared" si="4"/>
        <v>UsInf0073:{str:'DICE Unit successfully registered in Data Base', data: tablePorts.pPort_UsInf0073},</v>
      </c>
      <c r="L74" t="str">
        <f t="shared" si="6"/>
        <v>pPort_UsInf0073:'pPort is NOT connected',</v>
      </c>
    </row>
    <row r="75" spans="1:12" x14ac:dyDescent="0.3">
      <c r="A75" s="7">
        <v>74</v>
      </c>
      <c r="B75" s="8" t="s">
        <v>223</v>
      </c>
      <c r="C75" s="8" t="s">
        <v>37</v>
      </c>
      <c r="D75" s="13" t="s">
        <v>38</v>
      </c>
      <c r="E75" s="17"/>
      <c r="F75" s="18" t="s">
        <v>297</v>
      </c>
      <c r="G75" s="18" t="s">
        <v>194</v>
      </c>
      <c r="H75" s="15" t="s">
        <v>131</v>
      </c>
      <c r="I75" s="9" t="str">
        <f t="shared" si="5"/>
        <v>pPort_UsInf0074</v>
      </c>
      <c r="J75" s="9" t="str">
        <f t="shared" si="4"/>
        <v>UsInf0074:{str:'DICE Value: %s', data: tablePorts.pPort_UsInf0074},</v>
      </c>
      <c r="L75" t="str">
        <f t="shared" si="6"/>
        <v>pPort_UsInf0074:'pPort is NOT connected',</v>
      </c>
    </row>
    <row r="76" spans="1:12" x14ac:dyDescent="0.3">
      <c r="A76" s="7">
        <v>75</v>
      </c>
      <c r="B76" s="8" t="s">
        <v>224</v>
      </c>
      <c r="C76" s="8" t="s">
        <v>37</v>
      </c>
      <c r="D76" s="13" t="s">
        <v>38</v>
      </c>
      <c r="E76" s="17"/>
      <c r="F76" s="18" t="s">
        <v>297</v>
      </c>
      <c r="G76" s="18" t="s">
        <v>194</v>
      </c>
      <c r="H76" s="15" t="s">
        <v>183</v>
      </c>
      <c r="I76" s="9" t="str">
        <f t="shared" si="5"/>
        <v>pPort_UsInf0075</v>
      </c>
      <c r="J76" s="9" t="str">
        <f t="shared" si="4"/>
        <v>UsInf0075:{str:'Claim accepted!', data: tablePorts.pPort_UsInf0075},</v>
      </c>
      <c r="L76" t="str">
        <f t="shared" si="6"/>
        <v>pPort_UsInf0075:'pPort is NOT connected',</v>
      </c>
    </row>
    <row r="77" spans="1:12" x14ac:dyDescent="0.3">
      <c r="A77" s="7">
        <v>76</v>
      </c>
      <c r="B77" s="8" t="s">
        <v>225</v>
      </c>
      <c r="C77" s="8" t="s">
        <v>37</v>
      </c>
      <c r="D77" s="13" t="s">
        <v>38</v>
      </c>
      <c r="E77" s="17"/>
      <c r="F77" s="18" t="s">
        <v>297</v>
      </c>
      <c r="G77" s="18" t="s">
        <v>194</v>
      </c>
      <c r="H77" s="15" t="s">
        <v>186</v>
      </c>
      <c r="I77" s="9" t="str">
        <f t="shared" si="5"/>
        <v>pPort_UsInf0076</v>
      </c>
      <c r="J77" s="9" t="str">
        <f t="shared" si="4"/>
        <v>UsInf0076:{str:'New owner accepted!', data: tablePorts.pPort_UsInf0076},</v>
      </c>
      <c r="L77" t="str">
        <f t="shared" si="6"/>
        <v>pPort_UsInf0076:'pPort is NOT connected',</v>
      </c>
    </row>
    <row r="78" spans="1:12" x14ac:dyDescent="0.3">
      <c r="A78" s="7">
        <v>77</v>
      </c>
      <c r="B78" s="8" t="s">
        <v>226</v>
      </c>
      <c r="C78" s="8" t="s">
        <v>37</v>
      </c>
      <c r="D78" s="13" t="s">
        <v>38</v>
      </c>
      <c r="E78" s="17"/>
      <c r="F78" s="18" t="s">
        <v>297</v>
      </c>
      <c r="G78" s="18" t="s">
        <v>194</v>
      </c>
      <c r="H78" s="15" t="s">
        <v>189</v>
      </c>
      <c r="I78" s="9" t="str">
        <f t="shared" si="5"/>
        <v>pPort_UsInf0077</v>
      </c>
      <c r="J78" s="9" t="str">
        <f t="shared" si="4"/>
        <v>UsInf0077:{str:'New configuration applied at: %s', data: tablePorts.pPort_UsInf0077},</v>
      </c>
      <c r="L78" t="str">
        <f t="shared" si="6"/>
        <v>pPort_UsInf0077:'pPort is NOT connected',</v>
      </c>
    </row>
    <row r="79" spans="1:12" x14ac:dyDescent="0.3">
      <c r="A79" s="7">
        <v>78</v>
      </c>
      <c r="B79" s="8" t="s">
        <v>227</v>
      </c>
      <c r="C79" s="8" t="s">
        <v>37</v>
      </c>
      <c r="D79" s="13" t="s">
        <v>38</v>
      </c>
      <c r="E79" s="17"/>
      <c r="F79" s="18" t="s">
        <v>297</v>
      </c>
      <c r="G79" s="18" t="s">
        <v>194</v>
      </c>
      <c r="H79" s="15" t="s">
        <v>272</v>
      </c>
      <c r="I79" s="9" t="str">
        <f t="shared" si="5"/>
        <v>pPort_UsInf0078</v>
      </c>
      <c r="J79" s="9" t="str">
        <f t="shared" si="4"/>
        <v>UsInf0078:{str:'Operator Threshold: %s ', data: tablePorts.pPort_UsInf0078},</v>
      </c>
      <c r="L79" t="str">
        <f t="shared" si="6"/>
        <v>pPort_UsInf0078:'pPort is NOT connected',</v>
      </c>
    </row>
    <row r="80" spans="1:12" x14ac:dyDescent="0.3">
      <c r="A80" s="7">
        <v>79</v>
      </c>
      <c r="B80" s="8" t="s">
        <v>228</v>
      </c>
      <c r="C80" s="8" t="s">
        <v>37</v>
      </c>
      <c r="D80" s="13" t="s">
        <v>38</v>
      </c>
      <c r="E80" s="17"/>
      <c r="F80" s="18" t="s">
        <v>297</v>
      </c>
      <c r="G80" s="18" t="s">
        <v>194</v>
      </c>
      <c r="H80" s="9" t="s">
        <v>273</v>
      </c>
      <c r="I80" s="9" t="str">
        <f t="shared" si="5"/>
        <v>pPort_UsInf0079</v>
      </c>
      <c r="J80" s="9" t="str">
        <f t="shared" si="4"/>
        <v>UsInf0079:{str:'Global Threshold: %s', data: tablePorts.pPort_UsInf0079},</v>
      </c>
      <c r="L80" t="str">
        <f t="shared" si="6"/>
        <v>pPort_UsInf0079:'pPort is NOT connected',</v>
      </c>
    </row>
    <row r="81" spans="1:12" x14ac:dyDescent="0.3">
      <c r="A81" s="7">
        <v>80</v>
      </c>
      <c r="B81" s="8" t="s">
        <v>229</v>
      </c>
      <c r="C81" s="8" t="s">
        <v>37</v>
      </c>
      <c r="D81" s="13" t="s">
        <v>38</v>
      </c>
      <c r="E81" s="17"/>
      <c r="F81" s="18" t="s">
        <v>297</v>
      </c>
      <c r="G81" s="18" t="s">
        <v>194</v>
      </c>
      <c r="H81" s="15" t="s">
        <v>270</v>
      </c>
      <c r="I81" s="9" t="str">
        <f t="shared" si="5"/>
        <v>pPort_UsInf0080</v>
      </c>
      <c r="J81" s="9" t="str">
        <f t="shared" si="4"/>
        <v>UsInf0080:{str:'Digital Address: %s', data: tablePorts.pPort_UsInf0080},</v>
      </c>
      <c r="L81" t="str">
        <f t="shared" si="6"/>
        <v>pPort_UsInf0080:'pPort is NOT connected',</v>
      </c>
    </row>
    <row r="82" spans="1:12" x14ac:dyDescent="0.3">
      <c r="A82" s="7">
        <v>81</v>
      </c>
      <c r="B82" s="8" t="s">
        <v>230</v>
      </c>
      <c r="C82" s="8" t="s">
        <v>37</v>
      </c>
      <c r="D82" s="13" t="s">
        <v>38</v>
      </c>
      <c r="E82" s="17"/>
      <c r="F82" s="18" t="s">
        <v>297</v>
      </c>
      <c r="G82" s="18" t="s">
        <v>194</v>
      </c>
      <c r="H82" s="21" t="s">
        <v>271</v>
      </c>
      <c r="I82" s="9" t="str">
        <f t="shared" si="5"/>
        <v>pPort_UsInf0081</v>
      </c>
      <c r="J82" s="9" t="str">
        <f t="shared" si="4"/>
        <v>UsInf0081:{str:'IP: %s', data: tablePorts.pPort_UsInf0081},</v>
      </c>
      <c r="L82" t="str">
        <f t="shared" si="6"/>
        <v>pPort_UsInf0081:'pPort is NOT connected',</v>
      </c>
    </row>
    <row r="83" spans="1:12" x14ac:dyDescent="0.3">
      <c r="A83" s="7">
        <v>82</v>
      </c>
      <c r="B83" s="8" t="s">
        <v>231</v>
      </c>
      <c r="C83" s="8" t="s">
        <v>37</v>
      </c>
      <c r="D83" s="13" t="s">
        <v>38</v>
      </c>
      <c r="E83" s="17"/>
      <c r="F83" s="18" t="s">
        <v>297</v>
      </c>
      <c r="G83" s="18" t="s">
        <v>194</v>
      </c>
      <c r="H83" s="15" t="s">
        <v>294</v>
      </c>
      <c r="I83" s="9" t="str">
        <f t="shared" si="5"/>
        <v>pPort_UsInf0082</v>
      </c>
      <c r="J83" s="9" t="str">
        <f t="shared" si="4"/>
        <v>UsInf0082:{str:'Port: %s', data: tablePorts.pPort_UsInf0082},</v>
      </c>
      <c r="L83" t="str">
        <f t="shared" si="6"/>
        <v>pPort_UsInf0082:'pPort is NOT connected',</v>
      </c>
    </row>
    <row r="84" spans="1:12" x14ac:dyDescent="0.3">
      <c r="A84" s="7">
        <v>83</v>
      </c>
      <c r="B84" s="8" t="s">
        <v>232</v>
      </c>
      <c r="C84" s="8" t="s">
        <v>37</v>
      </c>
      <c r="D84" s="13" t="s">
        <v>38</v>
      </c>
      <c r="E84" s="17"/>
      <c r="F84" s="18" t="s">
        <v>297</v>
      </c>
      <c r="G84" s="18" t="s">
        <v>194</v>
      </c>
      <c r="H84" s="15" t="s">
        <v>197</v>
      </c>
      <c r="I84" s="9" t="str">
        <f t="shared" si="5"/>
        <v>pPort_UsInf0083</v>
      </c>
      <c r="J84" s="9" t="str">
        <f t="shared" ref="J84:J110" si="7">CONCATENATE(D84,B84,":{str:","'",H84,"', data: tablePorts.",I84,"},")</f>
        <v>UsInf0083:{str:'Operator Running', data: tablePorts.pPort_UsInf0083},</v>
      </c>
      <c r="L84" t="str">
        <f t="shared" si="6"/>
        <v>pPort_UsInf0083:'pPort is NOT connected',</v>
      </c>
    </row>
    <row r="85" spans="1:12" x14ac:dyDescent="0.3">
      <c r="A85" s="7">
        <v>84</v>
      </c>
      <c r="B85" s="8" t="s">
        <v>233</v>
      </c>
      <c r="C85" s="8" t="s">
        <v>37</v>
      </c>
      <c r="D85" s="13" t="s">
        <v>38</v>
      </c>
      <c r="E85" s="17"/>
      <c r="F85" s="18" t="s">
        <v>297</v>
      </c>
      <c r="G85" s="18" t="s">
        <v>194</v>
      </c>
      <c r="H85" s="9" t="s">
        <v>298</v>
      </c>
      <c r="I85" s="9" t="str">
        <f t="shared" si="5"/>
        <v>pPort_UsInf0084</v>
      </c>
      <c r="J85" s="9" t="str">
        <f t="shared" si="7"/>
        <v>UsInf0084:{str:'New added Unit %s', data: tablePorts.pPort_UsInf0084},</v>
      </c>
      <c r="L85" t="str">
        <f t="shared" si="6"/>
        <v>pPort_UsInf0084:'pPort is NOT connected',</v>
      </c>
    </row>
    <row r="86" spans="1:12" x14ac:dyDescent="0.3">
      <c r="A86" s="7">
        <v>85</v>
      </c>
      <c r="B86" s="8" t="s">
        <v>234</v>
      </c>
      <c r="C86" s="8" t="s">
        <v>37</v>
      </c>
      <c r="D86" s="13" t="s">
        <v>38</v>
      </c>
      <c r="E86" s="17"/>
      <c r="F86" s="18" t="s">
        <v>297</v>
      </c>
      <c r="G86" s="18" t="s">
        <v>175</v>
      </c>
      <c r="H86" s="9" t="s">
        <v>306</v>
      </c>
      <c r="I86" s="9" t="str">
        <f t="shared" si="5"/>
        <v>pPort_UsInf0085</v>
      </c>
      <c r="J86" s="9" t="str">
        <f t="shared" si="7"/>
        <v>UsInf0085:{str:'Imported configration', data: tablePorts.pPort_UsInf0085},</v>
      </c>
      <c r="L86" t="str">
        <f t="shared" si="6"/>
        <v>pPort_UsInf0085:'pPort is NOT connected',</v>
      </c>
    </row>
    <row r="87" spans="1:12" x14ac:dyDescent="0.3">
      <c r="A87" s="7">
        <v>86</v>
      </c>
      <c r="B87" s="8" t="s">
        <v>235</v>
      </c>
      <c r="C87" s="8" t="s">
        <v>37</v>
      </c>
      <c r="D87" s="13" t="s">
        <v>38</v>
      </c>
      <c r="E87" s="17"/>
      <c r="F87" s="18" t="s">
        <v>297</v>
      </c>
      <c r="G87" s="18" t="s">
        <v>175</v>
      </c>
      <c r="H87" s="9" t="s">
        <v>307</v>
      </c>
      <c r="I87" s="9" t="str">
        <f t="shared" si="5"/>
        <v>pPort_UsInf0086</v>
      </c>
      <c r="J87" s="9" t="str">
        <f t="shared" si="7"/>
        <v>UsInf0086:{str:'New Contact Added', data: tablePorts.pPort_UsInf0086},</v>
      </c>
      <c r="L87" t="str">
        <f t="shared" si="6"/>
        <v>pPort_UsInf0086:'pPort is NOT connected',</v>
      </c>
    </row>
    <row r="88" spans="1:12" x14ac:dyDescent="0.3">
      <c r="A88" s="7">
        <v>87</v>
      </c>
      <c r="B88" s="8" t="s">
        <v>236</v>
      </c>
      <c r="C88" s="8" t="s">
        <v>37</v>
      </c>
      <c r="D88" s="13" t="s">
        <v>38</v>
      </c>
      <c r="E88" s="17"/>
      <c r="F88" s="18" t="s">
        <v>297</v>
      </c>
      <c r="G88" s="18" t="s">
        <v>175</v>
      </c>
      <c r="H88" s="15" t="s">
        <v>308</v>
      </c>
      <c r="I88" s="9" t="str">
        <f t="shared" si="5"/>
        <v>pPort_UsInf0087</v>
      </c>
      <c r="J88" s="9" t="str">
        <f t="shared" si="7"/>
        <v>UsInf0087:{str:'New Operator Added', data: tablePorts.pPort_UsInf0087},</v>
      </c>
      <c r="L88" t="str">
        <f t="shared" si="6"/>
        <v>pPort_UsInf0087:'pPort is NOT connected',</v>
      </c>
    </row>
    <row r="89" spans="1:12" x14ac:dyDescent="0.3">
      <c r="A89" s="7">
        <v>88</v>
      </c>
      <c r="B89" s="8" t="s">
        <v>237</v>
      </c>
      <c r="C89" s="8" t="s">
        <v>37</v>
      </c>
      <c r="D89" s="13" t="s">
        <v>38</v>
      </c>
      <c r="E89" s="17"/>
      <c r="F89" s="18" t="s">
        <v>297</v>
      </c>
      <c r="G89" s="18" t="s">
        <v>175</v>
      </c>
      <c r="H89" s="15" t="s">
        <v>309</v>
      </c>
      <c r="I89" s="9" t="str">
        <f t="shared" si="5"/>
        <v>pPort_UsInf0088</v>
      </c>
      <c r="J89" s="9" t="str">
        <f t="shared" si="7"/>
        <v>UsInf0088:{str:'Created New configration file', data: tablePorts.pPort_UsInf0088},</v>
      </c>
      <c r="L89" t="str">
        <f t="shared" si="6"/>
        <v>pPort_UsInf0088:'pPort is NOT connected',</v>
      </c>
    </row>
    <row r="90" spans="1:12" x14ac:dyDescent="0.3">
      <c r="A90" s="7">
        <v>89</v>
      </c>
      <c r="B90" s="8" t="s">
        <v>238</v>
      </c>
      <c r="C90" s="8" t="s">
        <v>37</v>
      </c>
      <c r="D90" s="13" t="s">
        <v>38</v>
      </c>
      <c r="E90" s="17"/>
      <c r="F90" s="18" t="s">
        <v>297</v>
      </c>
      <c r="G90" s="18" t="s">
        <v>175</v>
      </c>
      <c r="H90" s="15" t="s">
        <v>310</v>
      </c>
      <c r="I90" s="9" t="str">
        <f t="shared" si="5"/>
        <v>pPort_UsInf0089</v>
      </c>
      <c r="J90" s="9" t="str">
        <f t="shared" si="7"/>
        <v>UsInf0089:{str:'DNS Updated', data: tablePorts.pPort_UsInf0089},</v>
      </c>
      <c r="L90" t="str">
        <f t="shared" si="6"/>
        <v>pPort_UsInf0089:'pPort is NOT connected',</v>
      </c>
    </row>
    <row r="91" spans="1:12" x14ac:dyDescent="0.3">
      <c r="A91" s="7">
        <v>90</v>
      </c>
      <c r="B91" s="8" t="s">
        <v>239</v>
      </c>
      <c r="C91" s="8" t="s">
        <v>37</v>
      </c>
      <c r="D91" s="13" t="s">
        <v>38</v>
      </c>
      <c r="E91" s="17"/>
      <c r="F91" s="18" t="s">
        <v>297</v>
      </c>
      <c r="G91" s="18" t="s">
        <v>175</v>
      </c>
      <c r="H91" s="15" t="s">
        <v>311</v>
      </c>
      <c r="I91" s="9" t="str">
        <f t="shared" si="5"/>
        <v>pPort_UsInf0090</v>
      </c>
      <c r="J91" s="9" t="str">
        <f t="shared" si="7"/>
        <v>UsInf0090:{str:'Balance %s', data: tablePorts.pPort_UsInf0090},</v>
      </c>
      <c r="L91" t="str">
        <f t="shared" si="6"/>
        <v>pPort_UsInf0090:'pPort is NOT connected',</v>
      </c>
    </row>
    <row r="92" spans="1:12" x14ac:dyDescent="0.3">
      <c r="A92" s="7">
        <v>91</v>
      </c>
      <c r="B92" s="8" t="s">
        <v>240</v>
      </c>
      <c r="C92" s="8" t="s">
        <v>37</v>
      </c>
      <c r="D92" s="13" t="s">
        <v>38</v>
      </c>
      <c r="E92" s="17"/>
      <c r="F92" s="18" t="s">
        <v>297</v>
      </c>
      <c r="G92" s="18" t="s">
        <v>194</v>
      </c>
      <c r="H92" s="15" t="s">
        <v>312</v>
      </c>
      <c r="I92" s="9" t="str">
        <f t="shared" si="5"/>
        <v>pPort_UsInf0091</v>
      </c>
      <c r="J92" s="9" t="str">
        <f t="shared" si="7"/>
        <v>UsInf0091:{str:'DICE Scrapped unit successfully registered ', data: tablePorts.pPort_UsInf0091},</v>
      </c>
      <c r="L92" t="str">
        <f t="shared" si="6"/>
        <v>pPort_UsInf0091:'pPort is NOT connected',</v>
      </c>
    </row>
    <row r="93" spans="1:12" x14ac:dyDescent="0.3">
      <c r="A93" s="7">
        <v>92</v>
      </c>
      <c r="B93" s="8" t="s">
        <v>241</v>
      </c>
      <c r="C93" s="8" t="s">
        <v>37</v>
      </c>
      <c r="D93" s="13" t="s">
        <v>38</v>
      </c>
      <c r="E93" s="17"/>
      <c r="F93" s="18" t="s">
        <v>296</v>
      </c>
      <c r="G93" s="18"/>
      <c r="H93" s="15"/>
      <c r="I93" s="9" t="str">
        <f t="shared" si="5"/>
        <v>pPort_UsInf0092</v>
      </c>
      <c r="J93" s="9" t="str">
        <f t="shared" si="7"/>
        <v>UsInf0092:{str:'', data: tablePorts.pPort_UsInf0092},</v>
      </c>
      <c r="L93" t="str">
        <f t="shared" si="6"/>
        <v>pPort_UsInf0092:'pPort is NOT connected',</v>
      </c>
    </row>
    <row r="94" spans="1:12" x14ac:dyDescent="0.3">
      <c r="A94" s="7">
        <v>93</v>
      </c>
      <c r="B94" s="8" t="s">
        <v>242</v>
      </c>
      <c r="C94" s="8" t="s">
        <v>37</v>
      </c>
      <c r="D94" s="13" t="s">
        <v>38</v>
      </c>
      <c r="E94" s="17"/>
      <c r="F94" s="18" t="s">
        <v>296</v>
      </c>
      <c r="G94" s="18"/>
      <c r="H94" s="15"/>
      <c r="I94" s="9" t="str">
        <f t="shared" si="5"/>
        <v>pPort_UsInf0093</v>
      </c>
      <c r="J94" s="9" t="str">
        <f t="shared" si="7"/>
        <v>UsInf0093:{str:'', data: tablePorts.pPort_UsInf0093},</v>
      </c>
      <c r="L94" t="str">
        <f t="shared" si="6"/>
        <v>pPort_UsInf0093:'pPort is NOT connected',</v>
      </c>
    </row>
    <row r="95" spans="1:12" x14ac:dyDescent="0.3">
      <c r="A95" s="7">
        <v>94</v>
      </c>
      <c r="B95" s="8" t="s">
        <v>243</v>
      </c>
      <c r="C95" s="8" t="s">
        <v>37</v>
      </c>
      <c r="D95" s="13" t="s">
        <v>38</v>
      </c>
      <c r="E95" s="17"/>
      <c r="F95" s="18" t="s">
        <v>296</v>
      </c>
      <c r="G95" s="18"/>
      <c r="H95" s="15"/>
      <c r="I95" s="9" t="str">
        <f t="shared" si="5"/>
        <v>pPort_UsInf0094</v>
      </c>
      <c r="J95" s="9" t="str">
        <f t="shared" si="7"/>
        <v>UsInf0094:{str:'', data: tablePorts.pPort_UsInf0094},</v>
      </c>
      <c r="L95" t="str">
        <f t="shared" si="6"/>
        <v>pPort_UsInf0094:'pPort is NOT connected',</v>
      </c>
    </row>
    <row r="96" spans="1:12" x14ac:dyDescent="0.3">
      <c r="A96" s="7">
        <v>95</v>
      </c>
      <c r="B96" s="8" t="s">
        <v>244</v>
      </c>
      <c r="C96" s="8" t="s">
        <v>37</v>
      </c>
      <c r="D96" s="13" t="s">
        <v>38</v>
      </c>
      <c r="E96" s="17"/>
      <c r="F96" s="18" t="s">
        <v>296</v>
      </c>
      <c r="G96" s="18"/>
      <c r="H96" s="15"/>
      <c r="I96" s="9" t="str">
        <f t="shared" si="5"/>
        <v>pPort_UsInf0095</v>
      </c>
      <c r="J96" s="9" t="str">
        <f t="shared" si="7"/>
        <v>UsInf0095:{str:'', data: tablePorts.pPort_UsInf0095},</v>
      </c>
      <c r="L96" t="str">
        <f t="shared" si="6"/>
        <v>pPort_UsInf0095:'pPort is NOT connected',</v>
      </c>
    </row>
    <row r="97" spans="1:12" x14ac:dyDescent="0.3">
      <c r="A97" s="7">
        <v>96</v>
      </c>
      <c r="B97" s="8" t="s">
        <v>245</v>
      </c>
      <c r="C97" s="8" t="s">
        <v>37</v>
      </c>
      <c r="D97" s="13" t="s">
        <v>38</v>
      </c>
      <c r="E97" s="17"/>
      <c r="F97" s="18" t="s">
        <v>296</v>
      </c>
      <c r="G97" s="18"/>
      <c r="H97" s="15"/>
      <c r="I97" s="9" t="str">
        <f t="shared" si="5"/>
        <v>pPort_UsInf0096</v>
      </c>
      <c r="J97" s="9" t="str">
        <f t="shared" si="7"/>
        <v>UsInf0096:{str:'', data: tablePorts.pPort_UsInf0096},</v>
      </c>
      <c r="L97" t="str">
        <f t="shared" si="6"/>
        <v>pPort_UsInf0096:'pPort is NOT connected',</v>
      </c>
    </row>
    <row r="98" spans="1:12" x14ac:dyDescent="0.3">
      <c r="A98" s="7">
        <v>97</v>
      </c>
      <c r="B98" s="8" t="s">
        <v>246</v>
      </c>
      <c r="C98" s="8" t="s">
        <v>37</v>
      </c>
      <c r="D98" s="13" t="s">
        <v>38</v>
      </c>
      <c r="E98" s="17"/>
      <c r="F98" s="18" t="s">
        <v>296</v>
      </c>
      <c r="G98" s="18"/>
      <c r="H98" s="15"/>
      <c r="I98" s="9" t="str">
        <f t="shared" si="5"/>
        <v>pPort_UsInf0097</v>
      </c>
      <c r="J98" s="9" t="str">
        <f t="shared" si="7"/>
        <v>UsInf0097:{str:'', data: tablePorts.pPort_UsInf0097},</v>
      </c>
      <c r="L98" t="str">
        <f t="shared" si="6"/>
        <v>pPort_UsInf0097:'pPort is NOT connected',</v>
      </c>
    </row>
    <row r="99" spans="1:12" x14ac:dyDescent="0.3">
      <c r="A99" s="7">
        <v>98</v>
      </c>
      <c r="B99" s="8" t="s">
        <v>247</v>
      </c>
      <c r="C99" s="8" t="s">
        <v>37</v>
      </c>
      <c r="D99" s="13" t="s">
        <v>38</v>
      </c>
      <c r="E99" s="17"/>
      <c r="F99" s="18" t="s">
        <v>296</v>
      </c>
      <c r="G99" s="18"/>
      <c r="H99" s="15"/>
      <c r="I99" s="9" t="str">
        <f t="shared" si="5"/>
        <v>pPort_UsInf0098</v>
      </c>
      <c r="J99" s="9" t="str">
        <f t="shared" si="7"/>
        <v>UsInf0098:{str:'', data: tablePorts.pPort_UsInf0098},</v>
      </c>
      <c r="L99" t="str">
        <f t="shared" si="6"/>
        <v>pPort_UsInf0098:'pPort is NOT connected',</v>
      </c>
    </row>
    <row r="100" spans="1:12" x14ac:dyDescent="0.3">
      <c r="A100" s="7">
        <v>99</v>
      </c>
      <c r="B100" s="8" t="s">
        <v>248</v>
      </c>
      <c r="C100" s="8" t="s">
        <v>37</v>
      </c>
      <c r="D100" s="13" t="s">
        <v>38</v>
      </c>
      <c r="E100" s="17"/>
      <c r="F100" s="18" t="s">
        <v>296</v>
      </c>
      <c r="G100" s="18"/>
      <c r="H100" s="15"/>
      <c r="I100" s="9" t="str">
        <f t="shared" si="5"/>
        <v>pPort_UsInf0099</v>
      </c>
      <c r="J100" s="9" t="str">
        <f t="shared" si="7"/>
        <v>UsInf0099:{str:'', data: tablePorts.pPort_UsInf0099},</v>
      </c>
      <c r="L100" t="str">
        <f t="shared" si="6"/>
        <v>pPort_UsInf0099:'pPort is NOT connected',</v>
      </c>
    </row>
    <row r="101" spans="1:12" x14ac:dyDescent="0.3">
      <c r="A101" s="7">
        <v>100</v>
      </c>
      <c r="B101" s="8" t="s">
        <v>249</v>
      </c>
      <c r="C101" s="8" t="s">
        <v>37</v>
      </c>
      <c r="D101" s="13" t="s">
        <v>38</v>
      </c>
      <c r="E101" s="17"/>
      <c r="F101" s="18" t="s">
        <v>296</v>
      </c>
      <c r="G101" s="18"/>
      <c r="H101" s="15"/>
      <c r="I101" s="9" t="str">
        <f t="shared" si="5"/>
        <v>pPort_UsInf0100</v>
      </c>
      <c r="J101" s="9" t="str">
        <f t="shared" si="7"/>
        <v>UsInf0100:{str:'', data: tablePorts.pPort_UsInf0100},</v>
      </c>
      <c r="L101" t="str">
        <f t="shared" si="6"/>
        <v>pPort_UsInf0100:'pPort is NOT connected',</v>
      </c>
    </row>
    <row r="102" spans="1:12" x14ac:dyDescent="0.3">
      <c r="A102" s="7">
        <v>101</v>
      </c>
      <c r="B102" s="8" t="s">
        <v>250</v>
      </c>
      <c r="C102" s="8" t="s">
        <v>37</v>
      </c>
      <c r="D102" s="13" t="s">
        <v>38</v>
      </c>
      <c r="E102" s="17"/>
      <c r="F102" s="18" t="s">
        <v>296</v>
      </c>
      <c r="G102" s="18"/>
      <c r="H102" s="15"/>
      <c r="I102" s="9" t="str">
        <f t="shared" si="5"/>
        <v>pPort_UsInf0101</v>
      </c>
      <c r="J102" s="9" t="str">
        <f t="shared" si="7"/>
        <v>UsInf0101:{str:'', data: tablePorts.pPort_UsInf0101},</v>
      </c>
      <c r="L102" t="str">
        <f t="shared" si="6"/>
        <v>pPort_UsInf0101:'pPort is NOT connected',</v>
      </c>
    </row>
    <row r="103" spans="1:12" x14ac:dyDescent="0.3">
      <c r="A103" s="7">
        <v>102</v>
      </c>
      <c r="B103" s="8" t="s">
        <v>251</v>
      </c>
      <c r="C103" s="8" t="s">
        <v>37</v>
      </c>
      <c r="D103" s="13" t="s">
        <v>38</v>
      </c>
      <c r="E103" s="17"/>
      <c r="F103" s="18" t="s">
        <v>296</v>
      </c>
      <c r="G103" s="18"/>
      <c r="H103" s="15"/>
      <c r="I103" s="9" t="str">
        <f t="shared" si="5"/>
        <v>pPort_UsInf0102</v>
      </c>
      <c r="J103" s="9" t="str">
        <f t="shared" si="7"/>
        <v>UsInf0102:{str:'', data: tablePorts.pPort_UsInf0102},</v>
      </c>
      <c r="L103" t="str">
        <f t="shared" si="6"/>
        <v>pPort_UsInf0102:'pPort is NOT connected',</v>
      </c>
    </row>
    <row r="104" spans="1:12" x14ac:dyDescent="0.3">
      <c r="A104" s="7">
        <v>103</v>
      </c>
      <c r="B104" s="8" t="s">
        <v>252</v>
      </c>
      <c r="C104" s="8" t="s">
        <v>37</v>
      </c>
      <c r="D104" s="13" t="s">
        <v>38</v>
      </c>
      <c r="E104" s="17"/>
      <c r="F104" s="18" t="s">
        <v>296</v>
      </c>
      <c r="G104" s="18"/>
      <c r="H104" s="15"/>
      <c r="I104" s="9" t="str">
        <f t="shared" si="5"/>
        <v>pPort_UsInf0103</v>
      </c>
      <c r="J104" s="9" t="str">
        <f t="shared" si="7"/>
        <v>UsInf0103:{str:'', data: tablePorts.pPort_UsInf0103},</v>
      </c>
      <c r="L104" t="str">
        <f t="shared" si="6"/>
        <v>pPort_UsInf0103:'pPort is NOT connected',</v>
      </c>
    </row>
    <row r="105" spans="1:12" x14ac:dyDescent="0.3">
      <c r="A105" s="7">
        <v>104</v>
      </c>
      <c r="B105" s="8" t="s">
        <v>253</v>
      </c>
      <c r="C105" s="8" t="s">
        <v>37</v>
      </c>
      <c r="D105" s="13" t="s">
        <v>38</v>
      </c>
      <c r="E105" s="17"/>
      <c r="F105" s="18" t="s">
        <v>296</v>
      </c>
      <c r="G105" s="18"/>
      <c r="H105" s="15"/>
      <c r="I105" s="9" t="str">
        <f t="shared" si="5"/>
        <v>pPort_UsInf0104</v>
      </c>
      <c r="J105" s="9" t="str">
        <f t="shared" si="7"/>
        <v>UsInf0104:{str:'', data: tablePorts.pPort_UsInf0104},</v>
      </c>
      <c r="L105" t="str">
        <f t="shared" si="6"/>
        <v>pPort_UsInf0104:'pPort is NOT connected',</v>
      </c>
    </row>
    <row r="106" spans="1:12" x14ac:dyDescent="0.3">
      <c r="A106" s="7">
        <v>105</v>
      </c>
      <c r="B106" s="8" t="s">
        <v>254</v>
      </c>
      <c r="C106" s="8" t="s">
        <v>37</v>
      </c>
      <c r="D106" s="13" t="s">
        <v>38</v>
      </c>
      <c r="E106" s="17"/>
      <c r="F106" s="18" t="s">
        <v>296</v>
      </c>
      <c r="G106" s="18"/>
      <c r="H106" s="15"/>
      <c r="I106" s="9" t="str">
        <f t="shared" si="5"/>
        <v>pPort_UsInf0105</v>
      </c>
      <c r="J106" s="9" t="str">
        <f t="shared" si="7"/>
        <v>UsInf0105:{str:'', data: tablePorts.pPort_UsInf0105},</v>
      </c>
      <c r="L106" t="str">
        <f t="shared" si="6"/>
        <v>pPort_UsInf0105:'pPort is NOT connected',</v>
      </c>
    </row>
    <row r="107" spans="1:12" x14ac:dyDescent="0.3">
      <c r="A107" s="7">
        <v>106</v>
      </c>
      <c r="B107" s="8" t="s">
        <v>255</v>
      </c>
      <c r="C107" s="8" t="s">
        <v>37</v>
      </c>
      <c r="D107" s="13" t="s">
        <v>38</v>
      </c>
      <c r="E107" s="17"/>
      <c r="F107" s="18" t="s">
        <v>296</v>
      </c>
      <c r="G107" s="18"/>
      <c r="H107" s="15"/>
      <c r="I107" s="9" t="str">
        <f t="shared" si="5"/>
        <v>pPort_UsInf0106</v>
      </c>
      <c r="J107" s="9" t="str">
        <f t="shared" si="7"/>
        <v>UsInf0106:{str:'', data: tablePorts.pPort_UsInf0106},</v>
      </c>
      <c r="L107" t="str">
        <f t="shared" si="6"/>
        <v>pPort_UsInf0106:'pPort is NOT connected',</v>
      </c>
    </row>
    <row r="108" spans="1:12" x14ac:dyDescent="0.3">
      <c r="A108" s="7">
        <v>107</v>
      </c>
      <c r="B108" s="8" t="s">
        <v>256</v>
      </c>
      <c r="C108" s="8" t="s">
        <v>37</v>
      </c>
      <c r="D108" s="13" t="s">
        <v>38</v>
      </c>
      <c r="E108" s="17"/>
      <c r="F108" s="18" t="s">
        <v>296</v>
      </c>
      <c r="G108" s="18"/>
      <c r="H108" s="15"/>
      <c r="I108" s="9" t="str">
        <f t="shared" si="5"/>
        <v>pPort_UsInf0107</v>
      </c>
      <c r="J108" s="9" t="str">
        <f t="shared" si="7"/>
        <v>UsInf0107:{str:'', data: tablePorts.pPort_UsInf0107},</v>
      </c>
      <c r="L108" t="str">
        <f t="shared" si="6"/>
        <v>pPort_UsInf0107:'pPort is NOT connected',</v>
      </c>
    </row>
    <row r="109" spans="1:12" x14ac:dyDescent="0.3">
      <c r="A109" s="7">
        <v>108</v>
      </c>
      <c r="B109" s="8" t="s">
        <v>257</v>
      </c>
      <c r="C109" s="8" t="s">
        <v>37</v>
      </c>
      <c r="D109" s="13" t="s">
        <v>38</v>
      </c>
      <c r="E109" s="17"/>
      <c r="F109" s="18" t="s">
        <v>296</v>
      </c>
      <c r="G109" s="18"/>
      <c r="H109" s="15"/>
      <c r="I109" s="9" t="str">
        <f t="shared" si="5"/>
        <v>pPort_UsInf0108</v>
      </c>
      <c r="J109" s="9" t="str">
        <f t="shared" si="7"/>
        <v>UsInf0108:{str:'', data: tablePorts.pPort_UsInf0108},</v>
      </c>
      <c r="L109" t="str">
        <f t="shared" si="6"/>
        <v>pPort_UsInf0108:'pPort is NOT connected',</v>
      </c>
    </row>
    <row r="110" spans="1:12" x14ac:dyDescent="0.3">
      <c r="A110" s="7">
        <v>109</v>
      </c>
      <c r="B110" s="8" t="s">
        <v>258</v>
      </c>
      <c r="C110" s="8" t="s">
        <v>37</v>
      </c>
      <c r="D110" s="13" t="s">
        <v>38</v>
      </c>
      <c r="E110" s="17"/>
      <c r="F110" s="18" t="s">
        <v>296</v>
      </c>
      <c r="G110" s="18"/>
      <c r="H110" s="15"/>
      <c r="I110" s="9" t="str">
        <f t="shared" si="5"/>
        <v>pPort_UsInf0109</v>
      </c>
      <c r="J110" s="9" t="str">
        <f t="shared" si="7"/>
        <v>UsInf0109:{str:'', data: tablePorts.pPort_UsInf0109},</v>
      </c>
      <c r="L110" t="str">
        <f t="shared" si="6"/>
        <v>pPort_UsInf0109:'pPort is NOT connected',</v>
      </c>
    </row>
    <row r="111" spans="1:12" x14ac:dyDescent="0.3">
      <c r="A111" s="7">
        <v>110</v>
      </c>
      <c r="B111" s="8" t="s">
        <v>259</v>
      </c>
      <c r="C111" s="8" t="s">
        <v>37</v>
      </c>
      <c r="D111" s="13" t="s">
        <v>38</v>
      </c>
      <c r="E111" s="17"/>
      <c r="F111" s="18" t="s">
        <v>296</v>
      </c>
      <c r="G111" s="18"/>
      <c r="H111" s="15"/>
      <c r="I111" s="9" t="str">
        <f t="shared" si="5"/>
        <v>pPort_UsInf0110</v>
      </c>
      <c r="J111" s="9" t="str">
        <f>CONCATENATE(D111,B111,":{str:","'",H111,"', data: tablePorts.",I111,"}")</f>
        <v>UsInf0110:{str:'', data: tablePorts.pPort_UsInf0110}</v>
      </c>
      <c r="L111" t="str">
        <f t="shared" si="6"/>
        <v>pPort_UsInf0110:'pPort is NOT connected',</v>
      </c>
    </row>
    <row r="112" spans="1:12" x14ac:dyDescent="0.3">
      <c r="A112" s="7">
        <v>111</v>
      </c>
      <c r="B112" s="8" t="s">
        <v>260</v>
      </c>
      <c r="C112" s="8" t="s">
        <v>43</v>
      </c>
      <c r="D112" s="12" t="s">
        <v>44</v>
      </c>
      <c r="E112" s="17" t="s">
        <v>209</v>
      </c>
      <c r="F112" s="18" t="s">
        <v>297</v>
      </c>
      <c r="G112" s="18" t="s">
        <v>175</v>
      </c>
      <c r="H112" s="15" t="s">
        <v>138</v>
      </c>
      <c r="I112" s="9" t="str">
        <f t="shared" si="5"/>
        <v>pPort_DevInf0111</v>
      </c>
      <c r="J112" s="9" t="str">
        <f t="shared" ref="J112:J130" si="8">CONCATENATE(D112,B112,":{str:","'",H112,"', data: tablePorts.",I112,"},")</f>
        <v>DevInf0111:{str:'Base Hex Key:  %s', data: tablePorts.pPort_DevInf0111},</v>
      </c>
      <c r="K112" t="str">
        <f>CONCATENATE(C112,":{",J112,J113,J114,J115,J116,J117,J118,J119,J120,J121,J122,J123,J124,J125,J126,J127,J128,J129,J130,J131,"}")</f>
        <v>DEV_INFO:{DevInf0111:{str:'Base Hex Key:  %s', data: tablePorts.pPort_DevInf0111},DevInf0112:{str:'Base Hex Addr: %s', data: tablePorts.pPort_DevInf0112},DevInf0113:{str:'Data received: %s', data: tablePorts.pPort_DevInf0113},DevInf0114:{str:'', data: tablePorts.pPort_DevInf0114},DevInf0115:{str:'', data: tablePorts.pPort_DevInf0115},DevInf0116:{str:'', data: tablePorts.pPort_DevInf0116},DevInf0117:{str:'', data: tablePorts.pPort_DevInf0117},DevInf0118:{str:'', data: tablePorts.pPort_DevInf0118},DevInf0119:{str:'', data: tablePorts.pPort_DevInf0119},DevInf0120:{str:'', data: tablePorts.pPort_DevInf0120},DevInf0121:{str:'', data: tablePorts.pPort_DevInf0121},DevInf0122:{str:'', data: tablePorts.pPort_DevInf0122},DevInf0123:{str:'', data: tablePorts.pPort_DevInf0123},DevInf0124:{str:'', data: tablePorts.pPort_DevInf0124},DevInf0125:{str:'', data: tablePorts.pPort_DevInf0125},DevInf0126:{str:'', data: tablePorts.pPort_DevInf0126},DevInf0127:{str:'', data: tablePorts.pPort_DevInf0127},DevInf0128:{str:'', data: tablePorts.pPort_DevInf0128},DevInf0129:{str:'', data: tablePorts.pPort_DevInf0129},DevInf0130:{str:'', data: tablePorts.pPort_DevInf0130}}</v>
      </c>
      <c r="L112" t="str">
        <f t="shared" si="6"/>
        <v>pPort_DevInf0111:'pPort is NOT connected',</v>
      </c>
    </row>
    <row r="113" spans="1:12" x14ac:dyDescent="0.3">
      <c r="A113" s="7">
        <v>112</v>
      </c>
      <c r="B113" s="8" t="s">
        <v>261</v>
      </c>
      <c r="C113" s="8" t="s">
        <v>43</v>
      </c>
      <c r="D113" s="12" t="s">
        <v>44</v>
      </c>
      <c r="E113" s="17" t="s">
        <v>210</v>
      </c>
      <c r="F113" s="18" t="s">
        <v>297</v>
      </c>
      <c r="G113" s="18" t="s">
        <v>175</v>
      </c>
      <c r="H113" s="15" t="s">
        <v>139</v>
      </c>
      <c r="I113" s="9" t="str">
        <f t="shared" si="5"/>
        <v>pPort_DevInf0112</v>
      </c>
      <c r="J113" s="9" t="str">
        <f t="shared" si="8"/>
        <v>DevInf0112:{str:'Base Hex Addr: %s', data: tablePorts.pPort_DevInf0112},</v>
      </c>
      <c r="L113" t="str">
        <f t="shared" si="6"/>
        <v>pPort_DevInf0112:'pPort is NOT connected',</v>
      </c>
    </row>
    <row r="114" spans="1:12" x14ac:dyDescent="0.3">
      <c r="A114" s="7">
        <v>113</v>
      </c>
      <c r="B114" s="8" t="s">
        <v>262</v>
      </c>
      <c r="C114" s="8" t="s">
        <v>43</v>
      </c>
      <c r="D114" s="12" t="s">
        <v>44</v>
      </c>
      <c r="E114" s="17" t="s">
        <v>211</v>
      </c>
      <c r="F114" s="18" t="s">
        <v>297</v>
      </c>
      <c r="G114" s="18" t="s">
        <v>203</v>
      </c>
      <c r="H114" s="15" t="s">
        <v>178</v>
      </c>
      <c r="I114" s="9" t="str">
        <f t="shared" si="5"/>
        <v>pPort_DevInf0113</v>
      </c>
      <c r="J114" s="9" t="str">
        <f t="shared" si="8"/>
        <v>DevInf0113:{str:'Data received: %s', data: tablePorts.pPort_DevInf0113},</v>
      </c>
      <c r="L114" t="str">
        <f t="shared" si="6"/>
        <v>pPort_DevInf0113:'pPort is NOT connected',</v>
      </c>
    </row>
    <row r="115" spans="1:12" x14ac:dyDescent="0.3">
      <c r="A115" s="7">
        <v>114</v>
      </c>
      <c r="B115" s="8" t="s">
        <v>263</v>
      </c>
      <c r="C115" s="8" t="s">
        <v>43</v>
      </c>
      <c r="D115" s="12" t="s">
        <v>44</v>
      </c>
      <c r="E115" s="17"/>
      <c r="F115" s="18" t="s">
        <v>296</v>
      </c>
      <c r="G115" s="18"/>
      <c r="H115" s="15"/>
      <c r="I115" s="9" t="str">
        <f t="shared" si="5"/>
        <v>pPort_DevInf0114</v>
      </c>
      <c r="J115" s="9" t="str">
        <f t="shared" si="8"/>
        <v>DevInf0114:{str:'', data: tablePorts.pPort_DevInf0114},</v>
      </c>
      <c r="L115" t="str">
        <f t="shared" si="6"/>
        <v>pPort_DevInf0114:'pPort is NOT connected',</v>
      </c>
    </row>
    <row r="116" spans="1:12" x14ac:dyDescent="0.3">
      <c r="A116" s="7">
        <v>115</v>
      </c>
      <c r="B116" s="8" t="s">
        <v>264</v>
      </c>
      <c r="C116" s="8" t="s">
        <v>43</v>
      </c>
      <c r="D116" s="12" t="s">
        <v>44</v>
      </c>
      <c r="E116" s="17"/>
      <c r="F116" s="18" t="s">
        <v>296</v>
      </c>
      <c r="G116" s="18"/>
      <c r="H116" s="15"/>
      <c r="I116" s="9" t="str">
        <f t="shared" si="5"/>
        <v>pPort_DevInf0115</v>
      </c>
      <c r="J116" s="9" t="str">
        <f t="shared" si="8"/>
        <v>DevInf0115:{str:'', data: tablePorts.pPort_DevInf0115},</v>
      </c>
      <c r="L116" t="str">
        <f t="shared" si="6"/>
        <v>pPort_DevInf0115:'pPort is NOT connected',</v>
      </c>
    </row>
    <row r="117" spans="1:12" x14ac:dyDescent="0.3">
      <c r="A117" s="7">
        <v>116</v>
      </c>
      <c r="B117" s="8" t="s">
        <v>265</v>
      </c>
      <c r="C117" s="8" t="s">
        <v>43</v>
      </c>
      <c r="D117" s="12" t="s">
        <v>44</v>
      </c>
      <c r="E117" s="17"/>
      <c r="F117" s="18" t="s">
        <v>296</v>
      </c>
      <c r="G117" s="18"/>
      <c r="H117" s="15"/>
      <c r="I117" s="9" t="str">
        <f t="shared" si="5"/>
        <v>pPort_DevInf0116</v>
      </c>
      <c r="J117" s="9" t="str">
        <f t="shared" si="8"/>
        <v>DevInf0116:{str:'', data: tablePorts.pPort_DevInf0116},</v>
      </c>
      <c r="L117" t="str">
        <f t="shared" si="6"/>
        <v>pPort_DevInf0116:'pPort is NOT connected',</v>
      </c>
    </row>
    <row r="118" spans="1:12" x14ac:dyDescent="0.3">
      <c r="A118" s="7">
        <v>117</v>
      </c>
      <c r="B118" s="8" t="s">
        <v>266</v>
      </c>
      <c r="C118" s="8" t="s">
        <v>43</v>
      </c>
      <c r="D118" s="12" t="s">
        <v>44</v>
      </c>
      <c r="E118" s="17"/>
      <c r="F118" s="18" t="s">
        <v>296</v>
      </c>
      <c r="G118" s="18"/>
      <c r="H118" s="15"/>
      <c r="I118" s="9" t="str">
        <f>CONCATENATE("pPort_",D118,B118)</f>
        <v>pPort_DevInf0117</v>
      </c>
      <c r="J118" s="9" t="str">
        <f t="shared" si="8"/>
        <v>DevInf0117:{str:'', data: tablePorts.pPort_DevInf0117},</v>
      </c>
      <c r="L118" t="str">
        <f t="shared" si="6"/>
        <v>pPort_DevInf0117:'pPort is NOT connected',</v>
      </c>
    </row>
    <row r="119" spans="1:12" x14ac:dyDescent="0.3">
      <c r="A119" s="7">
        <v>118</v>
      </c>
      <c r="B119" s="8" t="s">
        <v>267</v>
      </c>
      <c r="C119" s="8" t="s">
        <v>43</v>
      </c>
      <c r="D119" s="12" t="s">
        <v>44</v>
      </c>
      <c r="E119" s="17"/>
      <c r="F119" s="18" t="s">
        <v>296</v>
      </c>
      <c r="G119" s="18"/>
      <c r="H119" s="15"/>
      <c r="I119" s="9" t="str">
        <f>CONCATENATE("pPort_",D119,B119)</f>
        <v>pPort_DevInf0118</v>
      </c>
      <c r="J119" s="9" t="str">
        <f t="shared" si="8"/>
        <v>DevInf0118:{str:'', data: tablePorts.pPort_DevInf0118},</v>
      </c>
      <c r="L119" t="str">
        <f t="shared" si="6"/>
        <v>pPort_DevInf0118:'pPort is NOT connected',</v>
      </c>
    </row>
    <row r="120" spans="1:12" x14ac:dyDescent="0.3">
      <c r="A120" s="7">
        <v>119</v>
      </c>
      <c r="B120" s="8" t="s">
        <v>268</v>
      </c>
      <c r="C120" s="8" t="s">
        <v>43</v>
      </c>
      <c r="D120" s="12" t="s">
        <v>44</v>
      </c>
      <c r="E120" s="17"/>
      <c r="F120" s="18" t="s">
        <v>296</v>
      </c>
      <c r="G120" s="18"/>
      <c r="H120" s="15"/>
      <c r="I120" s="9" t="str">
        <f>CONCATENATE("pPort_",D120,B120)</f>
        <v>pPort_DevInf0119</v>
      </c>
      <c r="J120" s="9" t="str">
        <f t="shared" si="8"/>
        <v>DevInf0119:{str:'', data: tablePorts.pPort_DevInf0119},</v>
      </c>
      <c r="L120" t="str">
        <f t="shared" si="6"/>
        <v>pPort_DevInf0119:'pPort is NOT connected',</v>
      </c>
    </row>
    <row r="121" spans="1:12" x14ac:dyDescent="0.3">
      <c r="A121" s="7">
        <v>120</v>
      </c>
      <c r="B121" s="8" t="s">
        <v>269</v>
      </c>
      <c r="C121" s="8" t="s">
        <v>43</v>
      </c>
      <c r="D121" s="12" t="s">
        <v>44</v>
      </c>
      <c r="E121" s="17"/>
      <c r="F121" s="18" t="s">
        <v>296</v>
      </c>
      <c r="G121" s="18"/>
      <c r="H121" s="15"/>
      <c r="I121" s="9" t="str">
        <f>CONCATENATE("pPort_",D121,B121)</f>
        <v>pPort_DevInf0120</v>
      </c>
      <c r="J121" s="9" t="str">
        <f t="shared" si="8"/>
        <v>DevInf0120:{str:'', data: tablePorts.pPort_DevInf0120},</v>
      </c>
      <c r="L121" t="str">
        <f t="shared" si="6"/>
        <v>pPort_DevInf0120:'pPort is NOT connected',</v>
      </c>
    </row>
    <row r="122" spans="1:12" x14ac:dyDescent="0.3">
      <c r="A122" s="7">
        <v>121</v>
      </c>
      <c r="B122" s="8" t="s">
        <v>279</v>
      </c>
      <c r="C122" s="8" t="s">
        <v>43</v>
      </c>
      <c r="D122" s="12" t="s">
        <v>44</v>
      </c>
      <c r="E122" s="17"/>
      <c r="F122" s="18" t="s">
        <v>296</v>
      </c>
      <c r="G122" s="18"/>
      <c r="H122" s="15"/>
      <c r="I122" s="9" t="str">
        <f t="shared" ref="I122:I131" si="9">CONCATENATE("pPort_",D122,B122)</f>
        <v>pPort_DevInf0121</v>
      </c>
      <c r="J122" s="9" t="str">
        <f t="shared" si="8"/>
        <v>DevInf0121:{str:'', data: tablePorts.pPort_DevInf0121},</v>
      </c>
      <c r="L122" t="str">
        <f t="shared" si="6"/>
        <v>pPort_DevInf0121:'pPort is NOT connected',</v>
      </c>
    </row>
    <row r="123" spans="1:12" x14ac:dyDescent="0.3">
      <c r="A123" s="7">
        <v>122</v>
      </c>
      <c r="B123" s="8" t="s">
        <v>280</v>
      </c>
      <c r="C123" s="8" t="s">
        <v>43</v>
      </c>
      <c r="D123" s="12" t="s">
        <v>44</v>
      </c>
      <c r="E123" s="17"/>
      <c r="F123" s="18" t="s">
        <v>296</v>
      </c>
      <c r="G123" s="18"/>
      <c r="H123" s="15"/>
      <c r="I123" s="9" t="str">
        <f t="shared" si="9"/>
        <v>pPort_DevInf0122</v>
      </c>
      <c r="J123" s="9" t="str">
        <f t="shared" si="8"/>
        <v>DevInf0122:{str:'', data: tablePorts.pPort_DevInf0122},</v>
      </c>
      <c r="L123" t="str">
        <f t="shared" si="6"/>
        <v>pPort_DevInf0122:'pPort is NOT connected',</v>
      </c>
    </row>
    <row r="124" spans="1:12" x14ac:dyDescent="0.3">
      <c r="A124" s="7">
        <v>123</v>
      </c>
      <c r="B124" s="8" t="s">
        <v>281</v>
      </c>
      <c r="C124" s="8" t="s">
        <v>43</v>
      </c>
      <c r="D124" s="12" t="s">
        <v>44</v>
      </c>
      <c r="E124" s="17"/>
      <c r="F124" s="18" t="s">
        <v>296</v>
      </c>
      <c r="G124" s="18"/>
      <c r="H124" s="15"/>
      <c r="I124" s="9" t="str">
        <f t="shared" si="9"/>
        <v>pPort_DevInf0123</v>
      </c>
      <c r="J124" s="9" t="str">
        <f t="shared" si="8"/>
        <v>DevInf0123:{str:'', data: tablePorts.pPort_DevInf0123},</v>
      </c>
      <c r="L124" t="str">
        <f t="shared" si="6"/>
        <v>pPort_DevInf0123:'pPort is NOT connected',</v>
      </c>
    </row>
    <row r="125" spans="1:12" x14ac:dyDescent="0.3">
      <c r="A125" s="7">
        <v>124</v>
      </c>
      <c r="B125" s="8" t="s">
        <v>282</v>
      </c>
      <c r="C125" s="8" t="s">
        <v>43</v>
      </c>
      <c r="D125" s="12" t="s">
        <v>44</v>
      </c>
      <c r="E125" s="17"/>
      <c r="F125" s="18" t="s">
        <v>296</v>
      </c>
      <c r="G125" s="18"/>
      <c r="H125" s="15"/>
      <c r="I125" s="9" t="str">
        <f t="shared" si="9"/>
        <v>pPort_DevInf0124</v>
      </c>
      <c r="J125" s="9" t="str">
        <f t="shared" si="8"/>
        <v>DevInf0124:{str:'', data: tablePorts.pPort_DevInf0124},</v>
      </c>
      <c r="L125" t="str">
        <f t="shared" si="6"/>
        <v>pPort_DevInf0124:'pPort is NOT connected',</v>
      </c>
    </row>
    <row r="126" spans="1:12" x14ac:dyDescent="0.3">
      <c r="A126" s="7">
        <v>125</v>
      </c>
      <c r="B126" s="8" t="s">
        <v>283</v>
      </c>
      <c r="C126" s="8" t="s">
        <v>43</v>
      </c>
      <c r="D126" s="12" t="s">
        <v>44</v>
      </c>
      <c r="E126" s="17"/>
      <c r="F126" s="18" t="s">
        <v>296</v>
      </c>
      <c r="G126" s="18"/>
      <c r="H126" s="15"/>
      <c r="I126" s="9" t="str">
        <f t="shared" si="9"/>
        <v>pPort_DevInf0125</v>
      </c>
      <c r="J126" s="9" t="str">
        <f t="shared" si="8"/>
        <v>DevInf0125:{str:'', data: tablePorts.pPort_DevInf0125},</v>
      </c>
      <c r="L126" t="str">
        <f t="shared" si="6"/>
        <v>pPort_DevInf0125:'pPort is NOT connected',</v>
      </c>
    </row>
    <row r="127" spans="1:12" x14ac:dyDescent="0.3">
      <c r="A127" s="7">
        <v>126</v>
      </c>
      <c r="B127" s="8" t="s">
        <v>284</v>
      </c>
      <c r="C127" s="8" t="s">
        <v>43</v>
      </c>
      <c r="D127" s="12" t="s">
        <v>44</v>
      </c>
      <c r="E127" s="17"/>
      <c r="F127" s="18" t="s">
        <v>296</v>
      </c>
      <c r="G127" s="18"/>
      <c r="H127" s="15"/>
      <c r="I127" s="9" t="str">
        <f t="shared" si="9"/>
        <v>pPort_DevInf0126</v>
      </c>
      <c r="J127" s="9" t="str">
        <f t="shared" si="8"/>
        <v>DevInf0126:{str:'', data: tablePorts.pPort_DevInf0126},</v>
      </c>
      <c r="L127" t="str">
        <f t="shared" si="6"/>
        <v>pPort_DevInf0126:'pPort is NOT connected',</v>
      </c>
    </row>
    <row r="128" spans="1:12" x14ac:dyDescent="0.3">
      <c r="A128" s="7">
        <v>127</v>
      </c>
      <c r="B128" s="8" t="s">
        <v>285</v>
      </c>
      <c r="C128" s="8" t="s">
        <v>43</v>
      </c>
      <c r="D128" s="12" t="s">
        <v>44</v>
      </c>
      <c r="E128" s="17"/>
      <c r="F128" s="18" t="s">
        <v>296</v>
      </c>
      <c r="G128" s="18"/>
      <c r="H128" s="15"/>
      <c r="I128" s="9" t="str">
        <f t="shared" si="9"/>
        <v>pPort_DevInf0127</v>
      </c>
      <c r="J128" s="9" t="str">
        <f t="shared" si="8"/>
        <v>DevInf0127:{str:'', data: tablePorts.pPort_DevInf0127},</v>
      </c>
      <c r="L128" t="str">
        <f t="shared" si="6"/>
        <v>pPort_DevInf0127:'pPort is NOT connected',</v>
      </c>
    </row>
    <row r="129" spans="1:12" x14ac:dyDescent="0.3">
      <c r="A129" s="7">
        <v>128</v>
      </c>
      <c r="B129" s="8" t="s">
        <v>286</v>
      </c>
      <c r="C129" s="8" t="s">
        <v>43</v>
      </c>
      <c r="D129" s="12" t="s">
        <v>44</v>
      </c>
      <c r="E129" s="17"/>
      <c r="F129" s="18" t="s">
        <v>296</v>
      </c>
      <c r="G129" s="18"/>
      <c r="H129" s="15"/>
      <c r="I129" s="9" t="str">
        <f t="shared" si="9"/>
        <v>pPort_DevInf0128</v>
      </c>
      <c r="J129" s="9" t="str">
        <f t="shared" si="8"/>
        <v>DevInf0128:{str:'', data: tablePorts.pPort_DevInf0128},</v>
      </c>
      <c r="L129" t="str">
        <f t="shared" si="6"/>
        <v>pPort_DevInf0128:'pPort is NOT connected',</v>
      </c>
    </row>
    <row r="130" spans="1:12" x14ac:dyDescent="0.3">
      <c r="A130" s="7">
        <v>129</v>
      </c>
      <c r="B130" s="8" t="s">
        <v>287</v>
      </c>
      <c r="C130" s="8" t="s">
        <v>43</v>
      </c>
      <c r="D130" s="12" t="s">
        <v>44</v>
      </c>
      <c r="E130" s="17"/>
      <c r="F130" s="18" t="s">
        <v>296</v>
      </c>
      <c r="G130" s="18"/>
      <c r="H130" s="15"/>
      <c r="I130" s="9" t="str">
        <f t="shared" si="9"/>
        <v>pPort_DevInf0129</v>
      </c>
      <c r="J130" s="9" t="str">
        <f t="shared" si="8"/>
        <v>DevInf0129:{str:'', data: tablePorts.pPort_DevInf0129},</v>
      </c>
      <c r="L130" t="str">
        <f t="shared" si="6"/>
        <v>pPort_DevInf0129:'pPort is NOT connected',</v>
      </c>
    </row>
    <row r="131" spans="1:12" x14ac:dyDescent="0.3">
      <c r="A131" s="7">
        <v>130</v>
      </c>
      <c r="B131" s="8" t="s">
        <v>288</v>
      </c>
      <c r="C131" s="8" t="s">
        <v>43</v>
      </c>
      <c r="D131" s="12" t="s">
        <v>44</v>
      </c>
      <c r="E131" s="17"/>
      <c r="F131" s="18" t="s">
        <v>296</v>
      </c>
      <c r="G131" s="18"/>
      <c r="H131" s="15"/>
      <c r="I131" s="9" t="str">
        <f t="shared" si="9"/>
        <v>pPort_DevInf0130</v>
      </c>
      <c r="J131" s="9" t="str">
        <f>CONCATENATE(D131,B131,":{str:","'",H131,"', data: tablePorts.",I131,"}")</f>
        <v>DevInf0130:{str:'', data: tablePorts.pPort_DevInf0130}</v>
      </c>
      <c r="L131" t="str">
        <f>CONCATENATE(I131,":'pPort is NOT connected'")</f>
        <v>pPort_DevInf0130:'pPort is NOT connected'</v>
      </c>
    </row>
    <row r="132" spans="1:12" ht="14.4" x14ac:dyDescent="0.3">
      <c r="A132"/>
      <c r="B132"/>
      <c r="C132"/>
      <c r="D132"/>
      <c r="E132"/>
      <c r="F132"/>
      <c r="G132"/>
    </row>
    <row r="133" spans="1:12" ht="14.4" x14ac:dyDescent="0.3">
      <c r="A133"/>
      <c r="B133"/>
      <c r="C133"/>
      <c r="D133"/>
      <c r="E133"/>
      <c r="F133"/>
      <c r="G133"/>
    </row>
    <row r="134" spans="1:12" ht="14.4" x14ac:dyDescent="0.3">
      <c r="A134"/>
      <c r="B134"/>
      <c r="C134"/>
      <c r="D134"/>
      <c r="E134"/>
      <c r="F134"/>
      <c r="G134"/>
    </row>
    <row r="135" spans="1:12" ht="14.4" x14ac:dyDescent="0.3">
      <c r="A135"/>
      <c r="B135"/>
      <c r="C135"/>
      <c r="D135"/>
      <c r="E135"/>
      <c r="F135"/>
      <c r="G135"/>
    </row>
    <row r="136" spans="1:12" ht="14.4" x14ac:dyDescent="0.3">
      <c r="A136"/>
      <c r="B136"/>
      <c r="C136"/>
      <c r="D136"/>
      <c r="E136"/>
      <c r="F136"/>
      <c r="G136"/>
    </row>
    <row r="137" spans="1:12" ht="14.4" x14ac:dyDescent="0.3">
      <c r="A137"/>
      <c r="B137"/>
      <c r="C137"/>
      <c r="D137"/>
      <c r="E137"/>
      <c r="F137"/>
      <c r="G137"/>
    </row>
    <row r="138" spans="1:12" ht="14.4" x14ac:dyDescent="0.3">
      <c r="A138"/>
      <c r="B138"/>
      <c r="C138"/>
      <c r="D138"/>
      <c r="E138"/>
      <c r="F138"/>
      <c r="G138"/>
    </row>
  </sheetData>
  <autoFilter ref="A1:J131"/>
  <pageMargins left="0.7" right="0.7" top="0.75" bottom="0.75" header="0.3" footer="0.3"/>
  <pageSetup orientation="portrait" r:id="rId1"/>
  <ignoredErrors>
    <ignoredError sqref="B2:B121 B122:B1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9"/>
  <sheetViews>
    <sheetView topLeftCell="A143" zoomScale="115" zoomScaleNormal="115" workbookViewId="0">
      <selection activeCell="A168" sqref="A168"/>
    </sheetView>
  </sheetViews>
  <sheetFormatPr defaultRowHeight="14.4" x14ac:dyDescent="0.3"/>
  <cols>
    <col min="1" max="1" width="38.77734375" customWidth="1"/>
  </cols>
  <sheetData>
    <row r="1" spans="1:1" hidden="1" x14ac:dyDescent="0.3"/>
    <row r="2" spans="1:1" hidden="1" x14ac:dyDescent="0.3"/>
    <row r="3" spans="1:1" hidden="1" x14ac:dyDescent="0.3"/>
    <row r="4" spans="1:1" hidden="1" x14ac:dyDescent="0.3"/>
    <row r="5" spans="1:1" hidden="1" x14ac:dyDescent="0.3"/>
    <row r="6" spans="1:1" hidden="1" x14ac:dyDescent="0.3"/>
    <row r="7" spans="1:1" hidden="1" x14ac:dyDescent="0.3"/>
    <row r="8" spans="1:1" hidden="1" x14ac:dyDescent="0.3">
      <c r="A8" s="24"/>
    </row>
    <row r="9" spans="1:1" hidden="1" x14ac:dyDescent="0.3">
      <c r="A9" t="s">
        <v>292</v>
      </c>
    </row>
    <row r="10" spans="1:1" hidden="1" x14ac:dyDescent="0.3">
      <c r="A10" t="s">
        <v>289</v>
      </c>
    </row>
    <row r="11" spans="1:1" hidden="1" x14ac:dyDescent="0.3">
      <c r="A11" t="str">
        <f>CodeTable_Single_data!L2</f>
        <v>pPort_Err0001:'pPort is NOT connected',</v>
      </c>
    </row>
    <row r="12" spans="1:1" hidden="1" x14ac:dyDescent="0.3">
      <c r="A12" t="str">
        <f>CodeTable_Single_data!L3</f>
        <v>pPort_Err0002:'pPort is NOT connected',</v>
      </c>
    </row>
    <row r="13" spans="1:1" hidden="1" x14ac:dyDescent="0.3">
      <c r="A13" t="str">
        <f>CodeTable_Single_data!L4</f>
        <v>pPort_Err0003:'pPort is NOT connected',</v>
      </c>
    </row>
    <row r="14" spans="1:1" hidden="1" x14ac:dyDescent="0.3">
      <c r="A14" t="str">
        <f>CodeTable_Single_data!L5</f>
        <v>pPort_Err0004:'pPort is NOT connected',</v>
      </c>
    </row>
    <row r="15" spans="1:1" hidden="1" x14ac:dyDescent="0.3">
      <c r="A15" t="str">
        <f>CodeTable_Single_data!L6</f>
        <v>pPort_Err0005:'pPort is NOT connected',</v>
      </c>
    </row>
    <row r="16" spans="1:1" hidden="1" x14ac:dyDescent="0.3">
      <c r="A16" t="str">
        <f>CodeTable_Single_data!L7</f>
        <v>pPort_Err0006:'pPort is NOT connected',</v>
      </c>
    </row>
    <row r="17" spans="1:1" hidden="1" x14ac:dyDescent="0.3">
      <c r="A17" t="str">
        <f>CodeTable_Single_data!L8</f>
        <v>pPort_Err0007:'pPort is NOT connected',</v>
      </c>
    </row>
    <row r="18" spans="1:1" hidden="1" x14ac:dyDescent="0.3">
      <c r="A18" t="str">
        <f>CodeTable_Single_data!L9</f>
        <v>pPort_Err0008:'pPort is NOT connected',</v>
      </c>
    </row>
    <row r="19" spans="1:1" hidden="1" x14ac:dyDescent="0.3">
      <c r="A19" t="str">
        <f>CodeTable_Single_data!L10</f>
        <v>pPort_Err0009:'pPort is NOT connected',</v>
      </c>
    </row>
    <row r="20" spans="1:1" hidden="1" x14ac:dyDescent="0.3">
      <c r="A20" t="str">
        <f>CodeTable_Single_data!L11</f>
        <v>pPort_Err0010:'pPort is NOT connected',</v>
      </c>
    </row>
    <row r="21" spans="1:1" hidden="1" x14ac:dyDescent="0.3">
      <c r="A21" t="str">
        <f>CodeTable_Single_data!L12</f>
        <v>pPort_Err0011:'pPort is NOT connected',</v>
      </c>
    </row>
    <row r="22" spans="1:1" hidden="1" x14ac:dyDescent="0.3">
      <c r="A22" t="str">
        <f>CodeTable_Single_data!L13</f>
        <v>pPort_Err0012:'pPort is NOT connected',</v>
      </c>
    </row>
    <row r="23" spans="1:1" hidden="1" x14ac:dyDescent="0.3">
      <c r="A23" t="str">
        <f>CodeTable_Single_data!L14</f>
        <v>pPort_Err0013:'pPort is NOT connected',</v>
      </c>
    </row>
    <row r="24" spans="1:1" hidden="1" x14ac:dyDescent="0.3">
      <c r="A24" t="str">
        <f>CodeTable_Single_data!L15</f>
        <v>pPort_Err0014:'pPort is NOT connected',</v>
      </c>
    </row>
    <row r="25" spans="1:1" hidden="1" x14ac:dyDescent="0.3">
      <c r="A25" t="str">
        <f>CodeTable_Single_data!L16</f>
        <v>pPort_Err0015:'pPort is NOT connected',</v>
      </c>
    </row>
    <row r="26" spans="1:1" hidden="1" x14ac:dyDescent="0.3">
      <c r="A26" t="str">
        <f>CodeTable_Single_data!L17</f>
        <v>pPort_Err0016:'pPort is NOT connected',</v>
      </c>
    </row>
    <row r="27" spans="1:1" hidden="1" x14ac:dyDescent="0.3">
      <c r="A27" t="str">
        <f>CodeTable_Single_data!L18</f>
        <v>pPort_Err0017:'pPort is NOT connected',</v>
      </c>
    </row>
    <row r="28" spans="1:1" hidden="1" x14ac:dyDescent="0.3">
      <c r="A28" t="str">
        <f>CodeTable_Single_data!L19</f>
        <v>pPort_Err0018:'pPort is NOT connected',</v>
      </c>
    </row>
    <row r="29" spans="1:1" hidden="1" x14ac:dyDescent="0.3">
      <c r="A29" t="str">
        <f>CodeTable_Single_data!L20</f>
        <v>pPort_Err0019:'pPort is NOT connected',</v>
      </c>
    </row>
    <row r="30" spans="1:1" hidden="1" x14ac:dyDescent="0.3">
      <c r="A30" t="str">
        <f>CodeTable_Single_data!L21</f>
        <v>pPort_Err0020:'pPort is NOT connected',</v>
      </c>
    </row>
    <row r="31" spans="1:1" hidden="1" x14ac:dyDescent="0.3">
      <c r="A31" t="str">
        <f>CodeTable_Single_data!L22</f>
        <v>pPort_Warn0021:'pPort is NOT connected',</v>
      </c>
    </row>
    <row r="32" spans="1:1" hidden="1" x14ac:dyDescent="0.3">
      <c r="A32" t="str">
        <f>CodeTable_Single_data!L23</f>
        <v>pPort_Warn0022:'pPort is NOT connected',</v>
      </c>
    </row>
    <row r="33" spans="1:1" hidden="1" x14ac:dyDescent="0.3">
      <c r="A33" t="str">
        <f>CodeTable_Single_data!L24</f>
        <v>pPort_Warn0023:'pPort is NOT connected',</v>
      </c>
    </row>
    <row r="34" spans="1:1" hidden="1" x14ac:dyDescent="0.3">
      <c r="A34" t="str">
        <f>CodeTable_Single_data!L25</f>
        <v>pPort_Warn0024:'pPort is NOT connected',</v>
      </c>
    </row>
    <row r="35" spans="1:1" hidden="1" x14ac:dyDescent="0.3">
      <c r="A35" t="str">
        <f>CodeTable_Single_data!L26</f>
        <v>pPort_Warn0025:'pPort is NOT connected',</v>
      </c>
    </row>
    <row r="36" spans="1:1" hidden="1" x14ac:dyDescent="0.3">
      <c r="A36" t="str">
        <f>CodeTable_Single_data!L27</f>
        <v>pPort_Warn0026:'pPort is NOT connected',</v>
      </c>
    </row>
    <row r="37" spans="1:1" hidden="1" x14ac:dyDescent="0.3">
      <c r="A37" t="str">
        <f>CodeTable_Single_data!L28</f>
        <v>pPort_Warn0027:'pPort is NOT connected',</v>
      </c>
    </row>
    <row r="38" spans="1:1" hidden="1" x14ac:dyDescent="0.3">
      <c r="A38" t="str">
        <f>CodeTable_Single_data!L29</f>
        <v>pPort_Warn0028:'pPort is NOT connected',</v>
      </c>
    </row>
    <row r="39" spans="1:1" hidden="1" x14ac:dyDescent="0.3">
      <c r="A39" t="str">
        <f>CodeTable_Single_data!L30</f>
        <v>pPort_Warn0029:'pPort is NOT connected',</v>
      </c>
    </row>
    <row r="40" spans="1:1" hidden="1" x14ac:dyDescent="0.3">
      <c r="A40" t="str">
        <f>CodeTable_Single_data!L31</f>
        <v>pPort_Warn0030:'pPort is NOT connected',</v>
      </c>
    </row>
    <row r="41" spans="1:1" hidden="1" x14ac:dyDescent="0.3">
      <c r="A41" t="str">
        <f>CodeTable_Single_data!L32</f>
        <v>pPort_Warn0031:'pPort is NOT connected',</v>
      </c>
    </row>
    <row r="42" spans="1:1" hidden="1" x14ac:dyDescent="0.3">
      <c r="A42" t="str">
        <f>CodeTable_Single_data!L33</f>
        <v>pPort_Warn0032:'pPort is NOT connected',</v>
      </c>
    </row>
    <row r="43" spans="1:1" hidden="1" x14ac:dyDescent="0.3">
      <c r="A43" t="str">
        <f>CodeTable_Single_data!L34</f>
        <v>pPort_Warn0033:'pPort is NOT connected',</v>
      </c>
    </row>
    <row r="44" spans="1:1" hidden="1" x14ac:dyDescent="0.3">
      <c r="A44" t="str">
        <f>CodeTable_Single_data!L35</f>
        <v>pPort_Warn0034:'pPort is NOT connected',</v>
      </c>
    </row>
    <row r="45" spans="1:1" hidden="1" x14ac:dyDescent="0.3">
      <c r="A45" t="str">
        <f>CodeTable_Single_data!L36</f>
        <v>pPort_Warn0035:'pPort is NOT connected',</v>
      </c>
    </row>
    <row r="46" spans="1:1" hidden="1" x14ac:dyDescent="0.3">
      <c r="A46" t="str">
        <f>CodeTable_Single_data!L37</f>
        <v>pPort_Warn0036:'pPort is NOT connected',</v>
      </c>
    </row>
    <row r="47" spans="1:1" hidden="1" x14ac:dyDescent="0.3">
      <c r="A47" t="str">
        <f>CodeTable_Single_data!L38</f>
        <v>pPort_Warn0037:'pPort is NOT connected',</v>
      </c>
    </row>
    <row r="48" spans="1:1" hidden="1" x14ac:dyDescent="0.3">
      <c r="A48" t="str">
        <f>CodeTable_Single_data!L39</f>
        <v>pPort_Warn0038:'pPort is NOT connected',</v>
      </c>
    </row>
    <row r="49" spans="1:1" hidden="1" x14ac:dyDescent="0.3">
      <c r="A49" t="str">
        <f>CodeTable_Single_data!L40</f>
        <v>pPort_Warn0039:'pPort is NOT connected',</v>
      </c>
    </row>
    <row r="50" spans="1:1" hidden="1" x14ac:dyDescent="0.3">
      <c r="A50" t="str">
        <f>CodeTable_Single_data!L41</f>
        <v>pPort_Warn0040:'pPort is NOT connected',</v>
      </c>
    </row>
    <row r="51" spans="1:1" hidden="1" x14ac:dyDescent="0.3">
      <c r="A51" t="str">
        <f>CodeTable_Single_data!L42</f>
        <v>pPort_Warn0041:'pPort is NOT connected',</v>
      </c>
    </row>
    <row r="52" spans="1:1" hidden="1" x14ac:dyDescent="0.3">
      <c r="A52" t="str">
        <f>CodeTable_Single_data!L43</f>
        <v>pPort_Warn0042:'pPort is NOT connected',</v>
      </c>
    </row>
    <row r="53" spans="1:1" hidden="1" x14ac:dyDescent="0.3">
      <c r="A53" t="str">
        <f>CodeTable_Single_data!L44</f>
        <v>pPort_Warn0043:'pPort is NOT connected',</v>
      </c>
    </row>
    <row r="54" spans="1:1" hidden="1" x14ac:dyDescent="0.3">
      <c r="A54" t="str">
        <f>CodeTable_Single_data!L45</f>
        <v>pPort_Warn0044:'pPort is NOT connected',</v>
      </c>
    </row>
    <row r="55" spans="1:1" hidden="1" x14ac:dyDescent="0.3">
      <c r="A55" t="str">
        <f>CodeTable_Single_data!L46</f>
        <v>pPort_Warn0045:'pPort is NOT connected',</v>
      </c>
    </row>
    <row r="56" spans="1:1" hidden="1" x14ac:dyDescent="0.3">
      <c r="A56" t="str">
        <f>CodeTable_Single_data!L47</f>
        <v>pPort_Warn0046:'pPort is NOT connected',</v>
      </c>
    </row>
    <row r="57" spans="1:1" hidden="1" x14ac:dyDescent="0.3">
      <c r="A57" t="str">
        <f>CodeTable_Single_data!L48</f>
        <v>pPort_Warn0047:'pPort is NOT connected',</v>
      </c>
    </row>
    <row r="58" spans="1:1" hidden="1" x14ac:dyDescent="0.3">
      <c r="A58" t="str">
        <f>CodeTable_Single_data!L49</f>
        <v>pPort_Warn0048:'pPort is NOT connected',</v>
      </c>
    </row>
    <row r="59" spans="1:1" hidden="1" x14ac:dyDescent="0.3">
      <c r="A59" t="str">
        <f>CodeTable_Single_data!L50</f>
        <v>pPort_Warn0049:'pPort is NOT connected',</v>
      </c>
    </row>
    <row r="60" spans="1:1" hidden="1" x14ac:dyDescent="0.3">
      <c r="A60" t="str">
        <f>CodeTable_Single_data!L51</f>
        <v>pPort_Warn0050:'pPort is NOT connected',</v>
      </c>
    </row>
    <row r="61" spans="1:1" hidden="1" x14ac:dyDescent="0.3">
      <c r="A61" t="str">
        <f>CodeTable_Single_data!L52</f>
        <v>pPort_UsInf0051:'pPort is NOT connected',</v>
      </c>
    </row>
    <row r="62" spans="1:1" hidden="1" x14ac:dyDescent="0.3">
      <c r="A62" t="str">
        <f>CodeTable_Single_data!L53</f>
        <v>pPort_UsInf0052:'pPort is NOT connected',</v>
      </c>
    </row>
    <row r="63" spans="1:1" hidden="1" x14ac:dyDescent="0.3">
      <c r="A63" t="str">
        <f>CodeTable_Single_data!L54</f>
        <v>pPort_UsInf0053:'pPort is NOT connected',</v>
      </c>
    </row>
    <row r="64" spans="1:1" hidden="1" x14ac:dyDescent="0.3">
      <c r="A64" t="str">
        <f>CodeTable_Single_data!L55</f>
        <v>pPort_UsInf0054:'pPort is NOT connected',</v>
      </c>
    </row>
    <row r="65" spans="1:1" hidden="1" x14ac:dyDescent="0.3">
      <c r="A65" t="str">
        <f>CodeTable_Single_data!L56</f>
        <v>pPort_UsInf0055:'pPort is NOT connected',</v>
      </c>
    </row>
    <row r="66" spans="1:1" hidden="1" x14ac:dyDescent="0.3">
      <c r="A66" t="str">
        <f>CodeTable_Single_data!L57</f>
        <v>pPort_UsInf0056:'pPort is NOT connected',</v>
      </c>
    </row>
    <row r="67" spans="1:1" hidden="1" x14ac:dyDescent="0.3">
      <c r="A67" t="str">
        <f>CodeTable_Single_data!L58</f>
        <v>pPort_UsInf0057:'pPort is NOT connected',</v>
      </c>
    </row>
    <row r="68" spans="1:1" hidden="1" x14ac:dyDescent="0.3">
      <c r="A68" t="str">
        <f>CodeTable_Single_data!L59</f>
        <v>pPort_UsInf0058:'pPort is NOT connected',</v>
      </c>
    </row>
    <row r="69" spans="1:1" hidden="1" x14ac:dyDescent="0.3">
      <c r="A69" t="str">
        <f>CodeTable_Single_data!L60</f>
        <v>pPort_UsInf0059:'pPort is NOT connected',</v>
      </c>
    </row>
    <row r="70" spans="1:1" hidden="1" x14ac:dyDescent="0.3">
      <c r="A70" t="str">
        <f>CodeTable_Single_data!L61</f>
        <v>pPort_UsInf0060:'pPort is NOT connected',</v>
      </c>
    </row>
    <row r="71" spans="1:1" hidden="1" x14ac:dyDescent="0.3">
      <c r="A71" t="str">
        <f>CodeTable_Single_data!L62</f>
        <v>pPort_UsInf0061:'pPort is NOT connected',</v>
      </c>
    </row>
    <row r="72" spans="1:1" hidden="1" x14ac:dyDescent="0.3">
      <c r="A72" t="str">
        <f>CodeTable_Single_data!L63</f>
        <v>pPort_UsInf0062:'pPort is NOT connected',</v>
      </c>
    </row>
    <row r="73" spans="1:1" hidden="1" x14ac:dyDescent="0.3">
      <c r="A73" t="str">
        <f>CodeTable_Single_data!L64</f>
        <v>pPort_UsInf0063:'pPort is NOT connected',</v>
      </c>
    </row>
    <row r="74" spans="1:1" hidden="1" x14ac:dyDescent="0.3">
      <c r="A74" t="str">
        <f>CodeTable_Single_data!L65</f>
        <v>pPort_UsInf0064:'pPort is NOT connected',</v>
      </c>
    </row>
    <row r="75" spans="1:1" hidden="1" x14ac:dyDescent="0.3">
      <c r="A75" t="str">
        <f>CodeTable_Single_data!L66</f>
        <v>pPort_UsInf0065:'pPort is NOT connected',</v>
      </c>
    </row>
    <row r="76" spans="1:1" hidden="1" x14ac:dyDescent="0.3">
      <c r="A76" t="str">
        <f>CodeTable_Single_data!L67</f>
        <v>pPort_UsInf0066:'pPort is NOT connected',</v>
      </c>
    </row>
    <row r="77" spans="1:1" hidden="1" x14ac:dyDescent="0.3">
      <c r="A77" t="str">
        <f>CodeTable_Single_data!L68</f>
        <v>pPort_UsInf0067:'pPort is NOT connected',</v>
      </c>
    </row>
    <row r="78" spans="1:1" hidden="1" x14ac:dyDescent="0.3">
      <c r="A78" t="str">
        <f>CodeTable_Single_data!L69</f>
        <v>pPort_UsInf0068:'pPort is NOT connected',</v>
      </c>
    </row>
    <row r="79" spans="1:1" hidden="1" x14ac:dyDescent="0.3">
      <c r="A79" t="str">
        <f>CodeTable_Single_data!L70</f>
        <v>pPort_UsInf0069:'pPort is NOT connected',</v>
      </c>
    </row>
    <row r="80" spans="1:1" hidden="1" x14ac:dyDescent="0.3">
      <c r="A80" t="str">
        <f>CodeTable_Single_data!L71</f>
        <v>pPort_UsInf0070:'pPort is NOT connected',</v>
      </c>
    </row>
    <row r="81" spans="1:1" hidden="1" x14ac:dyDescent="0.3">
      <c r="A81" t="str">
        <f>CodeTable_Single_data!L72</f>
        <v>pPort_UsInf0071:'pPort is NOT connected',</v>
      </c>
    </row>
    <row r="82" spans="1:1" hidden="1" x14ac:dyDescent="0.3">
      <c r="A82" t="str">
        <f>CodeTable_Single_data!L73</f>
        <v>pPort_UsInf0072:'pPort is NOT connected',</v>
      </c>
    </row>
    <row r="83" spans="1:1" hidden="1" x14ac:dyDescent="0.3">
      <c r="A83" t="str">
        <f>CodeTable_Single_data!L74</f>
        <v>pPort_UsInf0073:'pPort is NOT connected',</v>
      </c>
    </row>
    <row r="84" spans="1:1" hidden="1" x14ac:dyDescent="0.3">
      <c r="A84" t="str">
        <f>CodeTable_Single_data!L75</f>
        <v>pPort_UsInf0074:'pPort is NOT connected',</v>
      </c>
    </row>
    <row r="85" spans="1:1" hidden="1" x14ac:dyDescent="0.3">
      <c r="A85" t="str">
        <f>CodeTable_Single_data!L76</f>
        <v>pPort_UsInf0075:'pPort is NOT connected',</v>
      </c>
    </row>
    <row r="86" spans="1:1" hidden="1" x14ac:dyDescent="0.3">
      <c r="A86" t="str">
        <f>CodeTable_Single_data!L77</f>
        <v>pPort_UsInf0076:'pPort is NOT connected',</v>
      </c>
    </row>
    <row r="87" spans="1:1" hidden="1" x14ac:dyDescent="0.3">
      <c r="A87" t="str">
        <f>CodeTable_Single_data!L78</f>
        <v>pPort_UsInf0077:'pPort is NOT connected',</v>
      </c>
    </row>
    <row r="88" spans="1:1" hidden="1" x14ac:dyDescent="0.3">
      <c r="A88" t="str">
        <f>CodeTable_Single_data!L79</f>
        <v>pPort_UsInf0078:'pPort is NOT connected',</v>
      </c>
    </row>
    <row r="89" spans="1:1" hidden="1" x14ac:dyDescent="0.3">
      <c r="A89" t="str">
        <f>CodeTable_Single_data!L80</f>
        <v>pPort_UsInf0079:'pPort is NOT connected',</v>
      </c>
    </row>
    <row r="90" spans="1:1" hidden="1" x14ac:dyDescent="0.3">
      <c r="A90" t="str">
        <f>CodeTable_Single_data!L81</f>
        <v>pPort_UsInf0080:'pPort is NOT connected',</v>
      </c>
    </row>
    <row r="91" spans="1:1" hidden="1" x14ac:dyDescent="0.3">
      <c r="A91" t="str">
        <f>CodeTable_Single_data!L82</f>
        <v>pPort_UsInf0081:'pPort is NOT connected',</v>
      </c>
    </row>
    <row r="92" spans="1:1" hidden="1" x14ac:dyDescent="0.3">
      <c r="A92" t="str">
        <f>CodeTable_Single_data!L83</f>
        <v>pPort_UsInf0082:'pPort is NOT connected',</v>
      </c>
    </row>
    <row r="93" spans="1:1" hidden="1" x14ac:dyDescent="0.3">
      <c r="A93" t="str">
        <f>CodeTable_Single_data!L84</f>
        <v>pPort_UsInf0083:'pPort is NOT connected',</v>
      </c>
    </row>
    <row r="94" spans="1:1" hidden="1" x14ac:dyDescent="0.3">
      <c r="A94" t="str">
        <f>CodeTable_Single_data!L85</f>
        <v>pPort_UsInf0084:'pPort is NOT connected',</v>
      </c>
    </row>
    <row r="95" spans="1:1" hidden="1" x14ac:dyDescent="0.3">
      <c r="A95" t="str">
        <f>CodeTable_Single_data!L86</f>
        <v>pPort_UsInf0085:'pPort is NOT connected',</v>
      </c>
    </row>
    <row r="96" spans="1:1" hidden="1" x14ac:dyDescent="0.3">
      <c r="A96" t="str">
        <f>CodeTable_Single_data!L87</f>
        <v>pPort_UsInf0086:'pPort is NOT connected',</v>
      </c>
    </row>
    <row r="97" spans="1:1" hidden="1" x14ac:dyDescent="0.3">
      <c r="A97" t="str">
        <f>CodeTable_Single_data!L88</f>
        <v>pPort_UsInf0087:'pPort is NOT connected',</v>
      </c>
    </row>
    <row r="98" spans="1:1" hidden="1" x14ac:dyDescent="0.3">
      <c r="A98" t="str">
        <f>CodeTable_Single_data!L89</f>
        <v>pPort_UsInf0088:'pPort is NOT connected',</v>
      </c>
    </row>
    <row r="99" spans="1:1" hidden="1" x14ac:dyDescent="0.3">
      <c r="A99" t="str">
        <f>CodeTable_Single_data!L90</f>
        <v>pPort_UsInf0089:'pPort is NOT connected',</v>
      </c>
    </row>
    <row r="100" spans="1:1" hidden="1" x14ac:dyDescent="0.3">
      <c r="A100" t="str">
        <f>CodeTable_Single_data!L91</f>
        <v>pPort_UsInf0090:'pPort is NOT connected',</v>
      </c>
    </row>
    <row r="101" spans="1:1" hidden="1" x14ac:dyDescent="0.3">
      <c r="A101" t="str">
        <f>CodeTable_Single_data!L92</f>
        <v>pPort_UsInf0091:'pPort is NOT connected',</v>
      </c>
    </row>
    <row r="102" spans="1:1" hidden="1" x14ac:dyDescent="0.3">
      <c r="A102" t="str">
        <f>CodeTable_Single_data!L93</f>
        <v>pPort_UsInf0092:'pPort is NOT connected',</v>
      </c>
    </row>
    <row r="103" spans="1:1" hidden="1" x14ac:dyDescent="0.3">
      <c r="A103" t="str">
        <f>CodeTable_Single_data!L94</f>
        <v>pPort_UsInf0093:'pPort is NOT connected',</v>
      </c>
    </row>
    <row r="104" spans="1:1" hidden="1" x14ac:dyDescent="0.3">
      <c r="A104" t="str">
        <f>CodeTable_Single_data!L95</f>
        <v>pPort_UsInf0094:'pPort is NOT connected',</v>
      </c>
    </row>
    <row r="105" spans="1:1" hidden="1" x14ac:dyDescent="0.3">
      <c r="A105" t="str">
        <f>CodeTable_Single_data!L96</f>
        <v>pPort_UsInf0095:'pPort is NOT connected',</v>
      </c>
    </row>
    <row r="106" spans="1:1" hidden="1" x14ac:dyDescent="0.3">
      <c r="A106" t="str">
        <f>CodeTable_Single_data!L97</f>
        <v>pPort_UsInf0096:'pPort is NOT connected',</v>
      </c>
    </row>
    <row r="107" spans="1:1" hidden="1" x14ac:dyDescent="0.3">
      <c r="A107" t="str">
        <f>CodeTable_Single_data!L98</f>
        <v>pPort_UsInf0097:'pPort is NOT connected',</v>
      </c>
    </row>
    <row r="108" spans="1:1" hidden="1" x14ac:dyDescent="0.3">
      <c r="A108" t="str">
        <f>CodeTable_Single_data!L99</f>
        <v>pPort_UsInf0098:'pPort is NOT connected',</v>
      </c>
    </row>
    <row r="109" spans="1:1" hidden="1" x14ac:dyDescent="0.3">
      <c r="A109" t="str">
        <f>CodeTable_Single_data!L100</f>
        <v>pPort_UsInf0099:'pPort is NOT connected',</v>
      </c>
    </row>
    <row r="110" spans="1:1" hidden="1" x14ac:dyDescent="0.3">
      <c r="A110" t="str">
        <f>CodeTable_Single_data!L101</f>
        <v>pPort_UsInf0100:'pPort is NOT connected',</v>
      </c>
    </row>
    <row r="111" spans="1:1" hidden="1" x14ac:dyDescent="0.3">
      <c r="A111" t="str">
        <f>CodeTable_Single_data!L102</f>
        <v>pPort_UsInf0101:'pPort is NOT connected',</v>
      </c>
    </row>
    <row r="112" spans="1:1" hidden="1" x14ac:dyDescent="0.3">
      <c r="A112" t="str">
        <f>CodeTable_Single_data!L103</f>
        <v>pPort_UsInf0102:'pPort is NOT connected',</v>
      </c>
    </row>
    <row r="113" spans="1:1" hidden="1" x14ac:dyDescent="0.3">
      <c r="A113" t="str">
        <f>CodeTable_Single_data!L104</f>
        <v>pPort_UsInf0103:'pPort is NOT connected',</v>
      </c>
    </row>
    <row r="114" spans="1:1" hidden="1" x14ac:dyDescent="0.3">
      <c r="A114" t="str">
        <f>CodeTable_Single_data!L105</f>
        <v>pPort_UsInf0104:'pPort is NOT connected',</v>
      </c>
    </row>
    <row r="115" spans="1:1" hidden="1" x14ac:dyDescent="0.3">
      <c r="A115" t="str">
        <f>CodeTable_Single_data!L106</f>
        <v>pPort_UsInf0105:'pPort is NOT connected',</v>
      </c>
    </row>
    <row r="116" spans="1:1" hidden="1" x14ac:dyDescent="0.3">
      <c r="A116" t="str">
        <f>CodeTable_Single_data!L107</f>
        <v>pPort_UsInf0106:'pPort is NOT connected',</v>
      </c>
    </row>
    <row r="117" spans="1:1" hidden="1" x14ac:dyDescent="0.3">
      <c r="A117" t="str">
        <f>CodeTable_Single_data!L108</f>
        <v>pPort_UsInf0107:'pPort is NOT connected',</v>
      </c>
    </row>
    <row r="118" spans="1:1" hidden="1" x14ac:dyDescent="0.3">
      <c r="A118" t="str">
        <f>CodeTable_Single_data!L109</f>
        <v>pPort_UsInf0108:'pPort is NOT connected',</v>
      </c>
    </row>
    <row r="119" spans="1:1" hidden="1" x14ac:dyDescent="0.3">
      <c r="A119" t="str">
        <f>CodeTable_Single_data!L110</f>
        <v>pPort_UsInf0109:'pPort is NOT connected',</v>
      </c>
    </row>
    <row r="120" spans="1:1" hidden="1" x14ac:dyDescent="0.3">
      <c r="A120" t="str">
        <f>CodeTable_Single_data!L111</f>
        <v>pPort_UsInf0110:'pPort is NOT connected',</v>
      </c>
    </row>
    <row r="121" spans="1:1" hidden="1" x14ac:dyDescent="0.3">
      <c r="A121" t="str">
        <f>CodeTable_Single_data!L112</f>
        <v>pPort_DevInf0111:'pPort is NOT connected',</v>
      </c>
    </row>
    <row r="122" spans="1:1" hidden="1" x14ac:dyDescent="0.3">
      <c r="A122" t="str">
        <f>CodeTable_Single_data!L113</f>
        <v>pPort_DevInf0112:'pPort is NOT connected',</v>
      </c>
    </row>
    <row r="123" spans="1:1" hidden="1" x14ac:dyDescent="0.3">
      <c r="A123" t="str">
        <f>CodeTable_Single_data!L114</f>
        <v>pPort_DevInf0113:'pPort is NOT connected',</v>
      </c>
    </row>
    <row r="124" spans="1:1" hidden="1" x14ac:dyDescent="0.3">
      <c r="A124" t="str">
        <f>CodeTable_Single_data!L115</f>
        <v>pPort_DevInf0114:'pPort is NOT connected',</v>
      </c>
    </row>
    <row r="125" spans="1:1" hidden="1" x14ac:dyDescent="0.3">
      <c r="A125" t="str">
        <f>CodeTable_Single_data!L116</f>
        <v>pPort_DevInf0115:'pPort is NOT connected',</v>
      </c>
    </row>
    <row r="126" spans="1:1" hidden="1" x14ac:dyDescent="0.3">
      <c r="A126" t="str">
        <f>CodeTable_Single_data!L117</f>
        <v>pPort_DevInf0116:'pPort is NOT connected',</v>
      </c>
    </row>
    <row r="127" spans="1:1" hidden="1" x14ac:dyDescent="0.3">
      <c r="A127" t="str">
        <f>CodeTable_Single_data!L118</f>
        <v>pPort_DevInf0117:'pPort is NOT connected',</v>
      </c>
    </row>
    <row r="128" spans="1:1" hidden="1" x14ac:dyDescent="0.3">
      <c r="A128" t="str">
        <f>CodeTable_Single_data!L119</f>
        <v>pPort_DevInf0118:'pPort is NOT connected',</v>
      </c>
    </row>
    <row r="129" spans="1:1" hidden="1" x14ac:dyDescent="0.3">
      <c r="A129" t="str">
        <f>CodeTable_Single_data!L120</f>
        <v>pPort_DevInf0119:'pPort is NOT connected',</v>
      </c>
    </row>
    <row r="130" spans="1:1" hidden="1" x14ac:dyDescent="0.3">
      <c r="A130" t="str">
        <f>CodeTable_Single_data!L121</f>
        <v>pPort_DevInf0120:'pPort is NOT connected',</v>
      </c>
    </row>
    <row r="131" spans="1:1" hidden="1" x14ac:dyDescent="0.3">
      <c r="A131" t="str">
        <f>CodeTable_Single_data!L122</f>
        <v>pPort_DevInf0121:'pPort is NOT connected',</v>
      </c>
    </row>
    <row r="132" spans="1:1" hidden="1" x14ac:dyDescent="0.3">
      <c r="A132" t="str">
        <f>CodeTable_Single_data!L123</f>
        <v>pPort_DevInf0122:'pPort is NOT connected',</v>
      </c>
    </row>
    <row r="133" spans="1:1" hidden="1" x14ac:dyDescent="0.3">
      <c r="A133" t="str">
        <f>CodeTable_Single_data!L124</f>
        <v>pPort_DevInf0123:'pPort is NOT connected',</v>
      </c>
    </row>
    <row r="134" spans="1:1" hidden="1" x14ac:dyDescent="0.3">
      <c r="A134" t="str">
        <f>CodeTable_Single_data!L125</f>
        <v>pPort_DevInf0124:'pPort is NOT connected',</v>
      </c>
    </row>
    <row r="135" spans="1:1" hidden="1" x14ac:dyDescent="0.3">
      <c r="A135" t="str">
        <f>CodeTable_Single_data!L126</f>
        <v>pPort_DevInf0125:'pPort is NOT connected',</v>
      </c>
    </row>
    <row r="136" spans="1:1" hidden="1" x14ac:dyDescent="0.3">
      <c r="A136" t="str">
        <f>CodeTable_Single_data!L127</f>
        <v>pPort_DevInf0126:'pPort is NOT connected',</v>
      </c>
    </row>
    <row r="137" spans="1:1" hidden="1" x14ac:dyDescent="0.3">
      <c r="A137" t="str">
        <f>CodeTable_Single_data!L128</f>
        <v>pPort_DevInf0127:'pPort is NOT connected',</v>
      </c>
    </row>
    <row r="138" spans="1:1" hidden="1" x14ac:dyDescent="0.3">
      <c r="A138" t="str">
        <f>CodeTable_Single_data!L129</f>
        <v>pPort_DevInf0128:'pPort is NOT connected',</v>
      </c>
    </row>
    <row r="139" spans="1:1" hidden="1" x14ac:dyDescent="0.3">
      <c r="A139" t="str">
        <f>CodeTable_Single_data!L130</f>
        <v>pPort_DevInf0129:'pPort is NOT connected',</v>
      </c>
    </row>
    <row r="140" spans="1:1" hidden="1" x14ac:dyDescent="0.3">
      <c r="A140" t="str">
        <f>CodeTable_Single_data!L131</f>
        <v>pPort_DevInf0130:'pPort is NOT connected'</v>
      </c>
    </row>
    <row r="141" spans="1:1" hidden="1" x14ac:dyDescent="0.3">
      <c r="A141" t="s">
        <v>290</v>
      </c>
    </row>
    <row r="142" spans="1:1" hidden="1" x14ac:dyDescent="0.3">
      <c r="A142" s="24"/>
    </row>
    <row r="143" spans="1:1" x14ac:dyDescent="0.3">
      <c r="A143" t="s">
        <v>291</v>
      </c>
    </row>
    <row r="144" spans="1:1" x14ac:dyDescent="0.3">
      <c r="A144" t="s">
        <v>289</v>
      </c>
    </row>
    <row r="145" spans="1:1" x14ac:dyDescent="0.3">
      <c r="A145" t="str">
        <f>CodeTable_Single_data!K2</f>
        <v>ERROR:{Err0001:{str:'Cannot connect to Operator. No Active Operator', data: tablePorts.pPort_Err0001},Err0002:{str:'Ip/Port is busy', data: tablePorts.pPort_Err0002},Err0003:{str:'Cannot process command', data: tablePorts.pPort_Err0003},Err0004:{str:'Error in configuration file', data: tablePorts.pPort_Err0004},Err0005:{str:'Invalid Count of Arguments', data: tablePorts.pPort_Err0005},Err0006:{str:'Invalid data from server (cannot be decrypted)', data: tablePorts.pPort_Err0006},Err0007:{str:'Invalid certificate excahange', data: tablePorts.pPort_Err0007},Err0008:{str:'Invalid digital address of operator', data: tablePorts.pPort_Err0008},Err0009:{str:'', data: tablePorts.pPort_Err0009},Err0010:{str:'', data: tablePorts.pPort_Err0010},Err0011:{str:'', data: tablePorts.pPort_Err0011},Err0012:{str:'', data: tablePorts.pPort_Err0012},Err0013:{str:'', data: tablePorts.pPort_Err0013},Err0014:{str:'', data: tablePorts.pPort_Err0014},Err0015:{str:'', data: tablePorts.pPort_Err0015},Err0016:{str:'', data: tablePorts.pPort_Err0016},Err0017:{str:'', data: tablePorts.pPort_Err0017},Err0018:{str:'', data: tablePorts.pPort_Err0018},Err0019:{str:'', data: tablePorts.pPort_Err0019},Err0020:{str:'', data: tablePorts.pPort_Err0020}},</v>
      </c>
    </row>
    <row r="146" spans="1:1" x14ac:dyDescent="0.3">
      <c r="A146" t="str">
        <f>CodeTable_Single_data!K22</f>
        <v>WARNING:{Warn0021:{str:'TCP Connection Closed', data: tablePorts.pPort_Warn0021},Warn0022:{str:'Client spontaneous disconnected.', data: tablePorts.pPort_Warn0022},Warn0023:{str:'Error DICE Unit has Invalid Value', data: tablePorts.pPort_Warn0023},Warn0024:{str:'Error Mismatch with Current Owner', data: tablePorts.pPort_Warn0024},Warn0025:{str:'Error New owner was already set', data: tablePorts.pPort_Warn0025},Warn0026:{str:'Error Mismatch New Owner field and requested address', data: tablePorts.pPort_Warn0026},Warn0027:{str:'Error Mismatch New Owner field and claimed owner', data: tablePorts.pPort_Warn0027},Warn0028:{str:'Error DICE Unit Exist in DB', data: tablePorts.pPort_Warn0028},Warn0029:{str:'Error Operator Address does not match with Operator Address in Prototype', data: tablePorts.pPort_Warn0029},Warn0030:{str:'', data: tablePorts.pPort_Warn0030},Warn0031:{str:'', data: tablePorts.pPort_Warn0031},Warn0032:{str:'', data: tablePorts.pPort_Warn0032},Warn0033:{str:'', data: tablePorts.pPort_Warn0033},Warn0034:{str:'', data: tablePorts.pPort_Warn0034},Warn0035:{str:'', data: tablePorts.pPort_Warn0035},Warn0036:{str:'', data: tablePorts.pPort_Warn0036},Warn0037:{str:'', data: tablePorts.pPort_Warn0037},Warn0038:{str:'', data: tablePorts.pPort_Warn0038},Warn0039:{str:'', data: tablePorts.pPort_Warn0039},Warn0040:{str:'', data: tablePorts.pPort_Warn0040},Warn0041:{str:'', data: tablePorts.pPort_Warn0041},Warn0042:{str:'', data: tablePorts.pPort_Warn0042},Warn0043:{str:'', data: tablePorts.pPort_Warn0043},Warn0044:{str:'', data: tablePorts.pPort_Warn0044},Warn0045:{str:'', data: tablePorts.pPort_Warn0045},Warn0046:{str:'', data: tablePorts.pPort_Warn0046},Warn0047:{str:'', data: tablePorts.pPort_Warn0047},Warn0048:{str:'', data: tablePorts.pPort_Warn0048},Warn0049:{str:'', data: tablePorts.pPort_Warn0049},Warn0050:{str:'', data: tablePorts.pPort_Warn0050}},</v>
      </c>
    </row>
    <row r="147" spans="1:1" x14ac:dyDescent="0.3">
      <c r="A147" t="str">
        <f>CodeTable_Single_data!K52</f>
        <v>USER_INFO:{UsInf0051:{str:'User settings for value of new DICE Unit: %s', data: tablePorts.pPort_UsInf0051},UsInf0052:{str:'DICE Value: %s', data: tablePorts.pPort_UsInf0052},UsInf0053:{str:'Generating new Digital Address and Key Pair', data: tablePorts.pPort_UsInf0053},UsInf0054:{str:'Exit from Program', data: tablePorts.pPort_UsInf0054},UsInf0055:{str:'SHA3 Speed [hash/s]: %s ', data: tablePorts.pPort_UsInf0055},UsInf0056:{str:'Calculate new DICE Unit with Level - %s Operator Threshold', data: tablePorts.pPort_UsInf0056},UsInf0057:{str:'Saving generated Unit to %s', data: tablePorts.pPort_UsInf0057},UsInf0058:{str:'Hash value of Prototype: %s', data: tablePorts.pPort_UsInf0058},UsInf0059:{str:'Base 58 Key:  %s', data: tablePorts.pPort_UsInf0059},UsInf0060:{str:'Base 58 Addr: %s', data: tablePorts.pPort_UsInf0060},UsInf0061:{str:'Unit Content in HEX', data: tablePorts.pPort_UsInf0061},UsInf0062:{str:'Operator Address: %s', data: tablePorts.pPort_UsInf0062},UsInf0063:{str:'Miner Address: %s', data: tablePorts.pPort_UsInf0063},UsInf0064:{str:'Traling Zeroes:  %s', data: tablePorts.pPort_UsInf0064},UsInf0065:{str:'Time: %s', data: tablePorts.pPort_UsInf0065},UsInf0066:{str:'Payload: %s', data: tablePorts.pPort_UsInf0066},UsInf0067:{str:'Operator Response Message', data: tablePorts.pPort_UsInf0067},UsInf0068:{str:'Response Status: %s', data: tablePorts.pPort_UsInf0068},UsInf0069:{str:'Current Owner: %s', data: tablePorts.pPort_UsInf0069},UsInf0070:{str:'DICE Value: %s', data: tablePorts.pPort_UsInf0070},UsInf0071:{str:'Hash value of Prototype: %s', data: tablePorts.pPort_UsInf0071},UsInf0072:{str:'End of Operator Response Message', data: tablePorts.pPort_UsInf0072},UsInf0073:{str:'DICE Unit successfully registered in Data Base', data: tablePorts.pPort_UsInf0073},UsInf0074:{str:'DICE Value: %s', data: tablePorts.pPort_UsInf0074},UsInf0075:{str:'Claim accepted!', data: tablePorts.pPort_UsInf0075},UsInf0076:{str:'New owner accepted!', data: tablePorts.pPort_UsInf0076},UsInf0077:{str:'New configuration applied at: %s', data: tablePorts.pPort_UsInf0077},UsInf0078:{str:'Operator Threshold: %s ', data: tablePorts.pPort_UsInf0078},UsInf0079:{str:'Global Threshold: %s', data: tablePorts.pPort_UsInf0079},UsInf0080:{str:'Digital Address: %s', data: tablePorts.pPort_UsInf0080},UsInf0081:{str:'IP: %s', data: tablePorts.pPort_UsInf0081},UsInf0082:{str:'Port: %s', data: tablePorts.pPort_UsInf0082},UsInf0083:{str:'Operator Running', data: tablePorts.pPort_UsInf0083},UsInf0084:{str:'New added Unit %s', data: tablePorts.pPort_UsInf0084},UsInf0085:{str:'Imported configration', data: tablePorts.pPort_UsInf0085},UsInf0086:{str:'New Contact Added', data: tablePorts.pPort_UsInf0086},UsInf0087:{str:'New Operator Added', data: tablePorts.pPort_UsInf0087},UsInf0088:{str:'Created New configration file', data: tablePorts.pPort_UsInf0088},UsInf0089:{str:'DNS Updated', data: tablePorts.pPort_UsInf0089},UsInf0090:{str:'Balance %s', data: tablePorts.pPort_UsInf0090},UsInf0091:{str:'DICE Scrapped unit successfully registered ', data: tablePorts.pPort_UsInf0091},UsInf0092:{str:'', data: tablePorts.pPort_UsInf0092},UsInf0093:{str:'', data: tablePorts.pPort_UsInf0093},UsInf0094:{str:'', data: tablePorts.pPort_UsInf0094},UsInf0095:{str:'', data: tablePorts.pPort_UsInf0095},UsInf0096:{str:'', data: tablePorts.pPort_UsInf0096},UsInf0097:{str:'', data: tablePorts.pPort_UsInf0097},UsInf0098:{str:'', data: tablePorts.pPort_UsInf0098},UsInf0099:{str:'', data: tablePorts.pPort_UsInf0099},UsInf0100:{str:'', data: tablePorts.pPort_UsInf0100},UsInf0101:{str:'', data: tablePorts.pPort_UsInf0101},UsInf0102:{str:'', data: tablePorts.pPort_UsInf0102},UsInf0103:{str:'', data: tablePorts.pPort_UsInf0103},UsInf0104:{str:'', data: tablePorts.pPort_UsInf0104},UsInf0105:{str:'', data: tablePorts.pPort_UsInf0105},UsInf0106:{str:'', data: tablePorts.pPort_UsInf0106},UsInf0107:{str:'', data: tablePorts.pPort_UsInf0107},UsInf0108:{str:'', data: tablePorts.pPort_UsInf0108},UsInf0109:{str:'', data: tablePorts.pPort_UsInf0109},UsInf0110:{str:'', data: tablePorts.pPort_UsInf0110}},</v>
      </c>
    </row>
    <row r="148" spans="1:1" x14ac:dyDescent="0.3">
      <c r="A148" t="str">
        <f>CodeTable_Single_data!K112</f>
        <v>DEV_INFO:{DevInf0111:{str:'Base Hex Key:  %s', data: tablePorts.pPort_DevInf0111},DevInf0112:{str:'Base Hex Addr: %s', data: tablePorts.pPort_DevInf0112},DevInf0113:{str:'Data received: %s', data: tablePorts.pPort_DevInf0113},DevInf0114:{str:'', data: tablePorts.pPort_DevInf0114},DevInf0115:{str:'', data: tablePorts.pPort_DevInf0115},DevInf0116:{str:'', data: tablePorts.pPort_DevInf0116},DevInf0117:{str:'', data: tablePorts.pPort_DevInf0117},DevInf0118:{str:'', data: tablePorts.pPort_DevInf0118},DevInf0119:{str:'', data: tablePorts.pPort_DevInf0119},DevInf0120:{str:'', data: tablePorts.pPort_DevInf0120},DevInf0121:{str:'', data: tablePorts.pPort_DevInf0121},DevInf0122:{str:'', data: tablePorts.pPort_DevInf0122},DevInf0123:{str:'', data: tablePorts.pPort_DevInf0123},DevInf0124:{str:'', data: tablePorts.pPort_DevInf0124},DevInf0125:{str:'', data: tablePorts.pPort_DevInf0125},DevInf0126:{str:'', data: tablePorts.pPort_DevInf0126},DevInf0127:{str:'', data: tablePorts.pPort_DevInf0127},DevInf0128:{str:'', data: tablePorts.pPort_DevInf0128},DevInf0129:{str:'', data: tablePorts.pPort_DevInf0129},DevInf0130:{str:'', data: tablePorts.pPort_DevInf0130}}</v>
      </c>
    </row>
    <row r="149" spans="1:1" x14ac:dyDescent="0.3">
      <c r="A149" t="s">
        <v>290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zoomScale="85" zoomScaleNormal="85" workbookViewId="0">
      <pane ySplit="1" topLeftCell="A2" activePane="bottomLeft" state="frozen"/>
      <selection pane="bottomLeft" activeCell="G52" sqref="G52"/>
    </sheetView>
  </sheetViews>
  <sheetFormatPr defaultRowHeight="15.6" x14ac:dyDescent="0.3"/>
  <cols>
    <col min="1" max="1" width="3.21875" style="3" bestFit="1" customWidth="1"/>
    <col min="2" max="2" width="8.88671875" style="2"/>
    <col min="3" max="3" width="12.109375" style="2" customWidth="1"/>
    <col min="4" max="4" width="10.77734375" style="2" bestFit="1" customWidth="1"/>
    <col min="5" max="5" width="72.5546875" style="16" bestFit="1" customWidth="1"/>
    <col min="6" max="6" width="14.109375" style="1" bestFit="1" customWidth="1"/>
    <col min="7" max="7" width="53" bestFit="1" customWidth="1"/>
    <col min="8" max="8" width="48" customWidth="1"/>
    <col min="9" max="9" width="38.44140625" customWidth="1"/>
    <col min="10" max="10" width="43.5546875" bestFit="1" customWidth="1"/>
    <col min="11" max="12" width="35.44140625" bestFit="1" customWidth="1"/>
    <col min="13" max="13" width="125.21875" bestFit="1" customWidth="1"/>
  </cols>
  <sheetData>
    <row r="1" spans="1:13" s="3" customFormat="1" x14ac:dyDescent="0.3">
      <c r="A1" s="4" t="s">
        <v>0</v>
      </c>
      <c r="B1" s="5" t="s">
        <v>1</v>
      </c>
      <c r="C1" s="5" t="s">
        <v>2</v>
      </c>
      <c r="D1" s="6" t="s">
        <v>6</v>
      </c>
      <c r="E1" s="14" t="s">
        <v>170</v>
      </c>
      <c r="F1" s="6" t="s">
        <v>174</v>
      </c>
      <c r="G1" s="14" t="s">
        <v>3</v>
      </c>
      <c r="H1" s="5" t="s">
        <v>165</v>
      </c>
      <c r="I1" s="5" t="s">
        <v>166</v>
      </c>
      <c r="J1" s="5" t="s">
        <v>167</v>
      </c>
      <c r="K1" s="5" t="s">
        <v>168</v>
      </c>
      <c r="L1" s="5" t="s">
        <v>169</v>
      </c>
      <c r="M1" s="5" t="s">
        <v>8</v>
      </c>
    </row>
    <row r="2" spans="1:13" ht="15.6" customHeight="1" x14ac:dyDescent="0.3">
      <c r="A2" s="7">
        <v>1</v>
      </c>
      <c r="B2" s="8" t="s">
        <v>4</v>
      </c>
      <c r="C2" s="8" t="s">
        <v>5</v>
      </c>
      <c r="D2" s="10" t="s">
        <v>7</v>
      </c>
      <c r="E2" s="17" t="s">
        <v>208</v>
      </c>
      <c r="F2" s="18" t="s">
        <v>175</v>
      </c>
      <c r="G2" s="15" t="s">
        <v>193</v>
      </c>
      <c r="H2" s="19"/>
      <c r="I2" s="9"/>
      <c r="J2" s="9"/>
      <c r="K2" s="9"/>
      <c r="L2" s="9"/>
      <c r="M2" s="9" t="str">
        <f>CONCATENATE(D2,B2,": { str:","'",G2,"'",",plch:[()=&gt;{return ",H2,";},()=&gt;{return ",I2,";},()=&gt;{return ",J2,";}","]},")</f>
        <v>Err0001: { str:'Cannot connect to Operator. No Active Operator',plch:[()=&gt;{return ;},()=&gt;{return ;},()=&gt;{return ;}]},</v>
      </c>
    </row>
    <row r="3" spans="1:13" ht="15.6" customHeight="1" x14ac:dyDescent="0.3">
      <c r="A3" s="7">
        <v>2</v>
      </c>
      <c r="B3" s="8" t="s">
        <v>9</v>
      </c>
      <c r="C3" s="8" t="s">
        <v>5</v>
      </c>
      <c r="D3" s="10" t="s">
        <v>7</v>
      </c>
      <c r="E3" s="17" t="s">
        <v>207</v>
      </c>
      <c r="F3" s="18" t="s">
        <v>194</v>
      </c>
      <c r="G3" s="15" t="s">
        <v>172</v>
      </c>
      <c r="H3" s="19"/>
      <c r="I3" s="9"/>
      <c r="J3" s="9"/>
      <c r="K3" s="9"/>
      <c r="L3" s="9"/>
      <c r="M3" s="9" t="str">
        <f t="shared" ref="M3:M63" si="0">CONCATENATE(D3,B3,": { str:","'",G3,"'",",plch:[()=&gt;{return ",H3,";},()=&gt;{return ",I3,";},()=&gt;{return ",J3,";}","]},")</f>
        <v>Err0002: { str:'Ip/Port is busy',plch:[()=&gt;{return ;},()=&gt;{return ;},()=&gt;{return ;}]},</v>
      </c>
    </row>
    <row r="4" spans="1:13" ht="15.6" customHeight="1" x14ac:dyDescent="0.3">
      <c r="A4" s="7">
        <v>3</v>
      </c>
      <c r="B4" s="8" t="s">
        <v>10</v>
      </c>
      <c r="C4" s="8" t="s">
        <v>5</v>
      </c>
      <c r="D4" s="10" t="s">
        <v>7</v>
      </c>
      <c r="E4" s="17" t="s">
        <v>206</v>
      </c>
      <c r="F4" s="18" t="s">
        <v>194</v>
      </c>
      <c r="G4" s="15" t="s">
        <v>176</v>
      </c>
      <c r="H4" s="19"/>
      <c r="I4" s="9"/>
      <c r="J4" s="9"/>
      <c r="K4" s="9"/>
      <c r="L4" s="9"/>
      <c r="M4" s="9" t="str">
        <f t="shared" si="0"/>
        <v>Err0003: { str:'Cannot process command',plch:[()=&gt;{return ;},()=&gt;{return ;},()=&gt;{return ;}]},</v>
      </c>
    </row>
    <row r="5" spans="1:13" ht="15.6" customHeight="1" x14ac:dyDescent="0.3">
      <c r="A5" s="7">
        <v>4</v>
      </c>
      <c r="B5" s="8" t="s">
        <v>11</v>
      </c>
      <c r="C5" s="8" t="s">
        <v>5</v>
      </c>
      <c r="D5" s="10" t="s">
        <v>7</v>
      </c>
      <c r="E5" s="17" t="s">
        <v>205</v>
      </c>
      <c r="F5" s="18" t="s">
        <v>194</v>
      </c>
      <c r="G5" s="15" t="s">
        <v>190</v>
      </c>
      <c r="H5" s="19"/>
      <c r="I5" s="9"/>
      <c r="J5" s="9"/>
      <c r="K5" s="9"/>
      <c r="L5" s="9"/>
      <c r="M5" s="9" t="str">
        <f t="shared" si="0"/>
        <v>Err0004: { str:'Error in configuration file',plch:[()=&gt;{return ;},()=&gt;{return ;},()=&gt;{return ;}]},</v>
      </c>
    </row>
    <row r="6" spans="1:13" ht="15.6" customHeight="1" x14ac:dyDescent="0.3">
      <c r="A6" s="7">
        <v>5</v>
      </c>
      <c r="B6" s="8" t="s">
        <v>12</v>
      </c>
      <c r="C6" s="8" t="s">
        <v>5</v>
      </c>
      <c r="D6" s="10" t="s">
        <v>7</v>
      </c>
      <c r="E6" s="17"/>
      <c r="F6" s="18"/>
      <c r="G6" s="9"/>
      <c r="H6" s="19"/>
      <c r="I6" s="9"/>
      <c r="J6" s="9"/>
      <c r="K6" s="9"/>
      <c r="L6" s="9"/>
      <c r="M6" s="9" t="str">
        <f t="shared" si="0"/>
        <v>Err0005: { str:'',plch:[()=&gt;{return ;},()=&gt;{return ;},()=&gt;{return ;}]},</v>
      </c>
    </row>
    <row r="7" spans="1:13" ht="15.6" customHeight="1" x14ac:dyDescent="0.3">
      <c r="A7" s="7">
        <v>6</v>
      </c>
      <c r="B7" s="8" t="s">
        <v>13</v>
      </c>
      <c r="C7" s="8" t="s">
        <v>5</v>
      </c>
      <c r="D7" s="10" t="s">
        <v>7</v>
      </c>
      <c r="E7" s="17"/>
      <c r="F7" s="18"/>
      <c r="G7" s="9"/>
      <c r="H7" s="19"/>
      <c r="I7" s="9"/>
      <c r="J7" s="9"/>
      <c r="K7" s="9"/>
      <c r="L7" s="9"/>
      <c r="M7" s="9" t="str">
        <f t="shared" si="0"/>
        <v>Err0006: { str:'',plch:[()=&gt;{return ;},()=&gt;{return ;},()=&gt;{return ;}]},</v>
      </c>
    </row>
    <row r="8" spans="1:13" ht="15.6" customHeight="1" x14ac:dyDescent="0.3">
      <c r="A8" s="7">
        <v>7</v>
      </c>
      <c r="B8" s="8" t="s">
        <v>14</v>
      </c>
      <c r="C8" s="8" t="s">
        <v>5</v>
      </c>
      <c r="D8" s="10" t="s">
        <v>7</v>
      </c>
      <c r="E8" s="17"/>
      <c r="F8" s="18"/>
      <c r="G8" s="9"/>
      <c r="H8" s="19"/>
      <c r="I8" s="9"/>
      <c r="J8" s="9"/>
      <c r="K8" s="9"/>
      <c r="L8" s="9"/>
      <c r="M8" s="9" t="str">
        <f t="shared" si="0"/>
        <v>Err0007: { str:'',plch:[()=&gt;{return ;},()=&gt;{return ;},()=&gt;{return ;}]},</v>
      </c>
    </row>
    <row r="9" spans="1:13" ht="15.6" customHeight="1" x14ac:dyDescent="0.3">
      <c r="A9" s="7">
        <v>8</v>
      </c>
      <c r="B9" s="8" t="s">
        <v>15</v>
      </c>
      <c r="C9" s="8" t="s">
        <v>5</v>
      </c>
      <c r="D9" s="10" t="s">
        <v>7</v>
      </c>
      <c r="E9" s="17"/>
      <c r="F9" s="18"/>
      <c r="G9" s="9"/>
      <c r="H9" s="19"/>
      <c r="I9" s="9"/>
      <c r="J9" s="9"/>
      <c r="K9" s="9"/>
      <c r="L9" s="9"/>
      <c r="M9" s="9" t="str">
        <f t="shared" si="0"/>
        <v>Err0008: { str:'',plch:[()=&gt;{return ;},()=&gt;{return ;},()=&gt;{return ;}]},</v>
      </c>
    </row>
    <row r="10" spans="1:13" ht="15.6" customHeight="1" x14ac:dyDescent="0.3">
      <c r="A10" s="7">
        <v>9</v>
      </c>
      <c r="B10" s="8" t="s">
        <v>16</v>
      </c>
      <c r="C10" s="8" t="s">
        <v>5</v>
      </c>
      <c r="D10" s="10" t="s">
        <v>7</v>
      </c>
      <c r="E10" s="17"/>
      <c r="F10" s="18"/>
      <c r="G10" s="9"/>
      <c r="H10" s="19"/>
      <c r="I10" s="9"/>
      <c r="J10" s="9"/>
      <c r="K10" s="9"/>
      <c r="L10" s="9"/>
      <c r="M10" s="9" t="str">
        <f t="shared" si="0"/>
        <v>Err0009: { str:'',plch:[()=&gt;{return ;},()=&gt;{return ;},()=&gt;{return ;}]},</v>
      </c>
    </row>
    <row r="11" spans="1:13" ht="15.6" customHeight="1" x14ac:dyDescent="0.3">
      <c r="A11" s="7">
        <v>10</v>
      </c>
      <c r="B11" s="8" t="s">
        <v>17</v>
      </c>
      <c r="C11" s="8" t="s">
        <v>5</v>
      </c>
      <c r="D11" s="10" t="s">
        <v>7</v>
      </c>
      <c r="E11" s="17"/>
      <c r="F11" s="18"/>
      <c r="G11" s="9"/>
      <c r="H11" s="19"/>
      <c r="I11" s="9"/>
      <c r="J11" s="9"/>
      <c r="K11" s="9"/>
      <c r="L11" s="9"/>
      <c r="M11" s="9" t="str">
        <f t="shared" si="0"/>
        <v>Err0010: { str:'',plch:[()=&gt;{return ;},()=&gt;{return ;},()=&gt;{return ;}]},</v>
      </c>
    </row>
    <row r="12" spans="1:13" ht="15.6" customHeight="1" x14ac:dyDescent="0.3">
      <c r="A12" s="7">
        <v>11</v>
      </c>
      <c r="B12" s="8" t="s">
        <v>18</v>
      </c>
      <c r="C12" s="8" t="s">
        <v>19</v>
      </c>
      <c r="D12" s="11" t="s">
        <v>20</v>
      </c>
      <c r="E12" s="17" t="s">
        <v>204</v>
      </c>
      <c r="F12" s="18" t="s">
        <v>194</v>
      </c>
      <c r="G12" s="15" t="s">
        <v>171</v>
      </c>
      <c r="H12" s="20"/>
      <c r="I12" s="9"/>
      <c r="J12" s="9"/>
      <c r="K12" s="9"/>
      <c r="L12" s="9"/>
      <c r="M12" s="9" t="str">
        <f t="shared" si="0"/>
        <v>Warn0011: { str:'TCP Connection Closed',plch:[()=&gt;{return ;},()=&gt;{return ;},()=&gt;{return ;}]},</v>
      </c>
    </row>
    <row r="13" spans="1:13" ht="15.6" customHeight="1" x14ac:dyDescent="0.3">
      <c r="A13" s="7">
        <v>12</v>
      </c>
      <c r="B13" s="8" t="s">
        <v>21</v>
      </c>
      <c r="C13" s="8" t="s">
        <v>19</v>
      </c>
      <c r="D13" s="11" t="s">
        <v>20</v>
      </c>
      <c r="E13" s="17" t="s">
        <v>195</v>
      </c>
      <c r="F13" s="18" t="s">
        <v>194</v>
      </c>
      <c r="G13" s="15" t="s">
        <v>173</v>
      </c>
      <c r="H13" s="20"/>
      <c r="I13" s="9"/>
      <c r="J13" s="9"/>
      <c r="K13" s="9"/>
      <c r="L13" s="9"/>
      <c r="M13" s="9" t="str">
        <f t="shared" si="0"/>
        <v>Warn0012: { str:'Client spontaneous disconnected.',plch:[()=&gt;{return ;},()=&gt;{return ;},()=&gt;{return ;}]},</v>
      </c>
    </row>
    <row r="14" spans="1:13" ht="15.6" customHeight="1" x14ac:dyDescent="0.3">
      <c r="A14" s="7">
        <v>13</v>
      </c>
      <c r="B14" s="8" t="s">
        <v>22</v>
      </c>
      <c r="C14" s="8" t="s">
        <v>19</v>
      </c>
      <c r="D14" s="11" t="s">
        <v>20</v>
      </c>
      <c r="E14" s="17" t="s">
        <v>196</v>
      </c>
      <c r="F14" s="18" t="s">
        <v>194</v>
      </c>
      <c r="G14" s="9" t="s">
        <v>192</v>
      </c>
      <c r="H14" s="20"/>
      <c r="I14" s="9"/>
      <c r="J14" s="9"/>
      <c r="K14" s="9"/>
      <c r="L14" s="9"/>
      <c r="M14" s="9" t="str">
        <f t="shared" si="0"/>
        <v>Warn0013: { str:'Error DICE Unit has Invalid Value',plch:[()=&gt;{return ;},()=&gt;{return ;},()=&gt;{return ;}]},</v>
      </c>
    </row>
    <row r="15" spans="1:13" ht="15.6" customHeight="1" x14ac:dyDescent="0.3">
      <c r="A15" s="7">
        <v>14</v>
      </c>
      <c r="B15" s="8" t="s">
        <v>23</v>
      </c>
      <c r="C15" s="8" t="s">
        <v>19</v>
      </c>
      <c r="D15" s="11" t="s">
        <v>20</v>
      </c>
      <c r="E15" s="17" t="s">
        <v>196</v>
      </c>
      <c r="F15" s="18" t="s">
        <v>194</v>
      </c>
      <c r="G15" s="15" t="s">
        <v>184</v>
      </c>
      <c r="H15" s="20"/>
      <c r="I15" s="9"/>
      <c r="J15" s="9"/>
      <c r="K15" s="9"/>
      <c r="L15" s="9"/>
      <c r="M15" s="9" t="str">
        <f t="shared" si="0"/>
        <v>Warn0014: { str:'Error Mismatch with Current Owner',plch:[()=&gt;{return ;},()=&gt;{return ;},()=&gt;{return ;}]},</v>
      </c>
    </row>
    <row r="16" spans="1:13" ht="15.6" customHeight="1" x14ac:dyDescent="0.3">
      <c r="A16" s="7">
        <v>15</v>
      </c>
      <c r="B16" s="8" t="s">
        <v>24</v>
      </c>
      <c r="C16" s="8" t="s">
        <v>19</v>
      </c>
      <c r="D16" s="11" t="s">
        <v>20</v>
      </c>
      <c r="E16" s="17" t="s">
        <v>196</v>
      </c>
      <c r="F16" s="18" t="s">
        <v>194</v>
      </c>
      <c r="G16" s="15" t="s">
        <v>185</v>
      </c>
      <c r="H16" s="20"/>
      <c r="I16" s="9"/>
      <c r="J16" s="9"/>
      <c r="K16" s="9"/>
      <c r="L16" s="9"/>
      <c r="M16" s="9" t="str">
        <f t="shared" si="0"/>
        <v>Warn0015: { str:'Error New owner was already set',plch:[()=&gt;{return ;},()=&gt;{return ;},()=&gt;{return ;}]},</v>
      </c>
    </row>
    <row r="17" spans="1:13" ht="15.6" customHeight="1" x14ac:dyDescent="0.3">
      <c r="A17" s="7">
        <v>16</v>
      </c>
      <c r="B17" s="8" t="s">
        <v>25</v>
      </c>
      <c r="C17" s="8" t="s">
        <v>19</v>
      </c>
      <c r="D17" s="11" t="s">
        <v>20</v>
      </c>
      <c r="E17" s="17" t="s">
        <v>196</v>
      </c>
      <c r="F17" s="18" t="s">
        <v>194</v>
      </c>
      <c r="G17" s="15" t="s">
        <v>187</v>
      </c>
      <c r="H17" s="20"/>
      <c r="I17" s="9"/>
      <c r="J17" s="9"/>
      <c r="K17" s="9"/>
      <c r="L17" s="9"/>
      <c r="M17" s="9" t="str">
        <f t="shared" si="0"/>
        <v>Warn0016: { str:'Error Mismatch New Owner field and requested address',plch:[()=&gt;{return ;},()=&gt;{return ;},()=&gt;{return ;}]},</v>
      </c>
    </row>
    <row r="18" spans="1:13" ht="15.6" customHeight="1" x14ac:dyDescent="0.3">
      <c r="A18" s="7">
        <v>17</v>
      </c>
      <c r="B18" s="8" t="s">
        <v>26</v>
      </c>
      <c r="C18" s="8" t="s">
        <v>19</v>
      </c>
      <c r="D18" s="11" t="s">
        <v>20</v>
      </c>
      <c r="E18" s="17" t="s">
        <v>196</v>
      </c>
      <c r="F18" s="18" t="s">
        <v>194</v>
      </c>
      <c r="G18" s="15" t="s">
        <v>188</v>
      </c>
      <c r="H18" s="20"/>
      <c r="I18" s="9"/>
      <c r="J18" s="9"/>
      <c r="K18" s="9"/>
      <c r="L18" s="9"/>
      <c r="M18" s="9" t="str">
        <f t="shared" si="0"/>
        <v>Warn0017: { str:'Error Mismatch New Owner field and claimed owner',plch:[()=&gt;{return ;},()=&gt;{return ;},()=&gt;{return ;}]},</v>
      </c>
    </row>
    <row r="19" spans="1:13" ht="15.6" customHeight="1" x14ac:dyDescent="0.3">
      <c r="A19" s="7">
        <v>18</v>
      </c>
      <c r="B19" s="8" t="s">
        <v>27</v>
      </c>
      <c r="C19" s="8" t="s">
        <v>19</v>
      </c>
      <c r="D19" s="11" t="s">
        <v>20</v>
      </c>
      <c r="E19" s="17"/>
      <c r="F19" s="18"/>
      <c r="H19" s="20"/>
      <c r="I19" s="9"/>
      <c r="J19" s="9"/>
      <c r="K19" s="9"/>
      <c r="L19" s="9"/>
      <c r="M19" s="9" t="str">
        <f t="shared" si="0"/>
        <v>Warn0018: { str:'',plch:[()=&gt;{return ;},()=&gt;{return ;},()=&gt;{return ;}]},</v>
      </c>
    </row>
    <row r="20" spans="1:13" ht="15.6" customHeight="1" x14ac:dyDescent="0.3">
      <c r="A20" s="7">
        <v>19</v>
      </c>
      <c r="B20" s="8" t="s">
        <v>28</v>
      </c>
      <c r="C20" s="8" t="s">
        <v>19</v>
      </c>
      <c r="D20" s="11" t="s">
        <v>20</v>
      </c>
      <c r="E20" s="17"/>
      <c r="F20" s="18"/>
      <c r="G20" s="15"/>
      <c r="H20" s="20"/>
      <c r="I20" s="9"/>
      <c r="J20" s="9"/>
      <c r="K20" s="9"/>
      <c r="L20" s="9"/>
      <c r="M20" s="9" t="str">
        <f t="shared" si="0"/>
        <v>Warn0019: { str:'',plch:[()=&gt;{return ;},()=&gt;{return ;},()=&gt;{return ;}]},</v>
      </c>
    </row>
    <row r="21" spans="1:13" ht="15.6" customHeight="1" x14ac:dyDescent="0.3">
      <c r="A21" s="7">
        <v>20</v>
      </c>
      <c r="B21" s="8" t="s">
        <v>29</v>
      </c>
      <c r="C21" s="8" t="s">
        <v>19</v>
      </c>
      <c r="D21" s="11" t="s">
        <v>20</v>
      </c>
      <c r="E21" s="17"/>
      <c r="F21" s="18"/>
      <c r="G21" s="15"/>
      <c r="H21" s="20"/>
      <c r="I21" s="9"/>
      <c r="J21" s="9"/>
      <c r="K21" s="9"/>
      <c r="L21" s="9"/>
      <c r="M21" s="9" t="str">
        <f t="shared" si="0"/>
        <v>Warn0020: { str:'',plch:[()=&gt;{return ;},()=&gt;{return ;},()=&gt;{return ;}]},</v>
      </c>
    </row>
    <row r="22" spans="1:13" x14ac:dyDescent="0.3">
      <c r="A22" s="7">
        <v>21</v>
      </c>
      <c r="B22" s="8" t="s">
        <v>30</v>
      </c>
      <c r="C22" s="8" t="s">
        <v>37</v>
      </c>
      <c r="D22" s="13" t="s">
        <v>38</v>
      </c>
      <c r="E22" s="17"/>
      <c r="F22" s="18" t="s">
        <v>175</v>
      </c>
      <c r="G22" s="15" t="s">
        <v>130</v>
      </c>
      <c r="H22" s="9" t="s">
        <v>146</v>
      </c>
      <c r="I22" s="9"/>
      <c r="J22" s="9"/>
      <c r="K22" s="9"/>
      <c r="L22" s="9"/>
      <c r="M22" s="9" t="str">
        <f t="shared" si="0"/>
        <v>UsInf0021: { str:'User settings for value of new DICE Unit: %s',plch:[()=&gt;{return Args.spareCommand;},()=&gt;{return ;},()=&gt;{return ;}]},</v>
      </c>
    </row>
    <row r="23" spans="1:13" x14ac:dyDescent="0.3">
      <c r="A23" s="7">
        <v>22</v>
      </c>
      <c r="B23" s="8" t="s">
        <v>31</v>
      </c>
      <c r="C23" s="8" t="s">
        <v>37</v>
      </c>
      <c r="D23" s="13" t="s">
        <v>38</v>
      </c>
      <c r="E23" s="17"/>
      <c r="F23" s="18" t="s">
        <v>175</v>
      </c>
      <c r="G23" s="15" t="s">
        <v>131</v>
      </c>
      <c r="H23" s="9" t="s">
        <v>147</v>
      </c>
      <c r="I23" s="9"/>
      <c r="J23" s="9"/>
      <c r="K23" s="9"/>
      <c r="L23" s="9"/>
      <c r="M23" s="9" t="str">
        <f t="shared" si="0"/>
        <v>UsInf0022: { str:'DICE Value: %s',plch:[()=&gt;{return DICEValue.unitValue;},()=&gt;{return ;},()=&gt;{return ;}]},</v>
      </c>
    </row>
    <row r="24" spans="1:13" x14ac:dyDescent="0.3">
      <c r="A24" s="7">
        <v>23</v>
      </c>
      <c r="B24" s="8" t="s">
        <v>32</v>
      </c>
      <c r="C24" s="8" t="s">
        <v>37</v>
      </c>
      <c r="D24" s="13" t="s">
        <v>38</v>
      </c>
      <c r="E24" s="17"/>
      <c r="F24" s="18" t="s">
        <v>175</v>
      </c>
      <c r="G24" s="15" t="s">
        <v>126</v>
      </c>
      <c r="H24" s="9" t="s">
        <v>161</v>
      </c>
      <c r="I24" s="9"/>
      <c r="J24" s="9"/>
      <c r="K24" s="9"/>
      <c r="L24" s="9"/>
      <c r="M24" s="9" t="str">
        <f t="shared" si="0"/>
        <v>UsInf0023: { str:'Generating new Digital Address and Key Pair',plch:[()=&gt;{return undefined;},()=&gt;{return ;},()=&gt;{return ;}]},</v>
      </c>
    </row>
    <row r="25" spans="1:13" x14ac:dyDescent="0.3">
      <c r="A25" s="7">
        <v>24</v>
      </c>
      <c r="B25" s="8" t="s">
        <v>33</v>
      </c>
      <c r="C25" s="8" t="s">
        <v>37</v>
      </c>
      <c r="D25" s="13" t="s">
        <v>38</v>
      </c>
      <c r="E25" s="17"/>
      <c r="F25" s="18" t="s">
        <v>175</v>
      </c>
      <c r="G25" s="15" t="s">
        <v>127</v>
      </c>
      <c r="H25" s="9" t="s">
        <v>161</v>
      </c>
      <c r="I25" s="9"/>
      <c r="J25" s="9"/>
      <c r="K25" s="9"/>
      <c r="L25" s="9"/>
      <c r="M25" s="9" t="str">
        <f t="shared" si="0"/>
        <v>UsInf0024: { str:'Exit from Program',plch:[()=&gt;{return undefined;},()=&gt;{return ;},()=&gt;{return ;}]},</v>
      </c>
    </row>
    <row r="26" spans="1:13" x14ac:dyDescent="0.3">
      <c r="A26" s="7">
        <v>25</v>
      </c>
      <c r="B26" s="8" t="s">
        <v>34</v>
      </c>
      <c r="C26" s="8" t="s">
        <v>37</v>
      </c>
      <c r="D26" s="13" t="s">
        <v>38</v>
      </c>
      <c r="E26" s="17"/>
      <c r="F26" s="18" t="s">
        <v>175</v>
      </c>
      <c r="G26" s="15" t="s">
        <v>132</v>
      </c>
      <c r="H26" s="9" t="s">
        <v>162</v>
      </c>
      <c r="I26" s="9"/>
      <c r="J26" s="9"/>
      <c r="K26" s="9"/>
      <c r="L26" s="9"/>
      <c r="M26" s="9" t="str">
        <f t="shared" si="0"/>
        <v>UsInf0025: { str:'SHA3 Speed: %s hash/s',plch:[()=&gt;{return DiceCalculatorL.getSHA3Count() ;},()=&gt;{return ;},()=&gt;{return ;}]},</v>
      </c>
    </row>
    <row r="27" spans="1:13" x14ac:dyDescent="0.3">
      <c r="A27" s="7">
        <v>26</v>
      </c>
      <c r="B27" s="8" t="s">
        <v>35</v>
      </c>
      <c r="C27" s="8" t="s">
        <v>37</v>
      </c>
      <c r="D27" s="13" t="s">
        <v>38</v>
      </c>
      <c r="E27" s="17"/>
      <c r="F27" s="18" t="s">
        <v>175</v>
      </c>
      <c r="G27" s="15" t="s">
        <v>133</v>
      </c>
      <c r="H27" s="9" t="s">
        <v>148</v>
      </c>
      <c r="I27" s="9"/>
      <c r="J27" s="9"/>
      <c r="K27" s="9"/>
      <c r="L27" s="9"/>
      <c r="M27" s="9" t="str">
        <f t="shared" si="0"/>
        <v>UsInf0026: { str:'Calculate new DICE Unit with Level - %s Operator Threshold',plch:[()=&gt;{return zeroes;},()=&gt;{return ;},()=&gt;{return ;}]},</v>
      </c>
    </row>
    <row r="28" spans="1:13" x14ac:dyDescent="0.3">
      <c r="A28" s="7">
        <v>27</v>
      </c>
      <c r="B28" s="8" t="s">
        <v>36</v>
      </c>
      <c r="C28" s="8" t="s">
        <v>37</v>
      </c>
      <c r="D28" s="13" t="s">
        <v>38</v>
      </c>
      <c r="E28" s="17"/>
      <c r="F28" s="18" t="s">
        <v>175</v>
      </c>
      <c r="G28" s="15" t="s">
        <v>134</v>
      </c>
      <c r="H28" s="9" t="s">
        <v>149</v>
      </c>
      <c r="I28" s="9"/>
      <c r="J28" s="9"/>
      <c r="K28" s="9"/>
      <c r="L28" s="9"/>
      <c r="M28" s="9" t="str">
        <f t="shared" si="0"/>
        <v>UsInf0027: { str:'Saving generated Unit to %s',plch:[()=&gt;{return fileOutput;},()=&gt;{return ;},()=&gt;{return ;}]},</v>
      </c>
    </row>
    <row r="29" spans="1:13" x14ac:dyDescent="0.3">
      <c r="A29" s="7">
        <v>28</v>
      </c>
      <c r="B29" s="8" t="s">
        <v>39</v>
      </c>
      <c r="C29" s="8" t="s">
        <v>37</v>
      </c>
      <c r="D29" s="13" t="s">
        <v>38</v>
      </c>
      <c r="E29" s="17"/>
      <c r="F29" s="18" t="s">
        <v>175</v>
      </c>
      <c r="G29" s="15" t="s">
        <v>135</v>
      </c>
      <c r="H29" s="9" t="s">
        <v>128</v>
      </c>
      <c r="I29" s="9"/>
      <c r="J29" s="9"/>
      <c r="K29" s="9"/>
      <c r="L29" s="9"/>
      <c r="M29" s="9" t="str">
        <f t="shared" si="0"/>
        <v>UsInf0028: { str:'Hash value of Prototype: %s',plch:[()=&gt;{return DiceCalculatorL.getSHA3OfUnit(DICE);},()=&gt;{return ;},()=&gt;{return ;}]},</v>
      </c>
    </row>
    <row r="30" spans="1:13" x14ac:dyDescent="0.3">
      <c r="A30" s="7">
        <v>29</v>
      </c>
      <c r="B30" s="8" t="s">
        <v>40</v>
      </c>
      <c r="C30" s="8" t="s">
        <v>37</v>
      </c>
      <c r="D30" s="13" t="s">
        <v>38</v>
      </c>
      <c r="E30" s="17"/>
      <c r="F30" s="18" t="s">
        <v>194</v>
      </c>
      <c r="G30" s="15" t="s">
        <v>197</v>
      </c>
      <c r="H30" s="9"/>
      <c r="I30" s="9"/>
      <c r="J30" s="9"/>
      <c r="K30" s="9"/>
      <c r="L30" s="9"/>
      <c r="M30" s="9" t="str">
        <f t="shared" si="0"/>
        <v>UsInf0029: { str:'Operator Running',plch:[()=&gt;{return ;},()=&gt;{return ;},()=&gt;{return ;}]},</v>
      </c>
    </row>
    <row r="31" spans="1:13" x14ac:dyDescent="0.3">
      <c r="A31" s="7">
        <v>30</v>
      </c>
      <c r="B31" s="8" t="s">
        <v>41</v>
      </c>
      <c r="C31" s="8" t="s">
        <v>37</v>
      </c>
      <c r="D31" s="13" t="s">
        <v>38</v>
      </c>
      <c r="E31" s="17"/>
      <c r="F31" s="18" t="s">
        <v>175</v>
      </c>
      <c r="G31" s="15" t="s">
        <v>136</v>
      </c>
      <c r="H31" s="9" t="s">
        <v>150</v>
      </c>
      <c r="I31" s="9"/>
      <c r="J31" s="9"/>
      <c r="K31" s="9"/>
      <c r="L31" s="9"/>
      <c r="M31" s="9" t="str">
        <f t="shared" si="0"/>
        <v>UsInf0030: { str:'Base 58 Key:  %s',plch:[()=&gt;{return keyPair.privateKey;},()=&gt;{return ;},()=&gt;{return ;}]},</v>
      </c>
    </row>
    <row r="32" spans="1:13" x14ac:dyDescent="0.3">
      <c r="A32" s="7">
        <v>31</v>
      </c>
      <c r="B32" s="8" t="s">
        <v>42</v>
      </c>
      <c r="C32" s="8" t="s">
        <v>37</v>
      </c>
      <c r="D32" s="13" t="s">
        <v>38</v>
      </c>
      <c r="E32" s="17"/>
      <c r="F32" s="18" t="s">
        <v>175</v>
      </c>
      <c r="G32" s="15" t="s">
        <v>137</v>
      </c>
      <c r="H32" s="9" t="s">
        <v>151</v>
      </c>
      <c r="I32" s="9"/>
      <c r="J32" s="9"/>
      <c r="K32" s="9"/>
      <c r="L32" s="9"/>
      <c r="M32" s="9" t="str">
        <f t="shared" si="0"/>
        <v>UsInf0031: { str:'Base 58 Addr: %s',plch:[()=&gt;{return keyPair.digitalAddress;},()=&gt;{return ;},()=&gt;{return ;}]},</v>
      </c>
    </row>
    <row r="33" spans="1:13" x14ac:dyDescent="0.3">
      <c r="A33" s="7">
        <v>32</v>
      </c>
      <c r="B33" s="8" t="s">
        <v>45</v>
      </c>
      <c r="C33" s="8" t="s">
        <v>37</v>
      </c>
      <c r="D33" s="13" t="s">
        <v>38</v>
      </c>
      <c r="E33" s="17"/>
      <c r="F33" s="18" t="s">
        <v>194</v>
      </c>
      <c r="G33" s="15" t="s">
        <v>198</v>
      </c>
      <c r="H33" s="9" t="s">
        <v>148</v>
      </c>
      <c r="I33" s="9" t="s">
        <v>180</v>
      </c>
      <c r="J33" s="9"/>
      <c r="K33" s="9"/>
      <c r="L33" s="9"/>
      <c r="M33" s="9" t="str">
        <f t="shared" si="0"/>
        <v>UsInf0032: { str:'Operator Params: Operator Threshold: %s  Global Threshold: %s',plch:[()=&gt;{return zeroes;},()=&gt;{return valData.N;},()=&gt;{return ;}]},</v>
      </c>
    </row>
    <row r="34" spans="1:13" x14ac:dyDescent="0.3">
      <c r="A34" s="7">
        <v>33</v>
      </c>
      <c r="B34" s="8" t="s">
        <v>46</v>
      </c>
      <c r="C34" s="8" t="s">
        <v>37</v>
      </c>
      <c r="D34" s="13" t="s">
        <v>38</v>
      </c>
      <c r="E34" s="17"/>
      <c r="F34" s="18" t="s">
        <v>194</v>
      </c>
      <c r="G34" s="15" t="s">
        <v>181</v>
      </c>
      <c r="H34" s="9" t="s">
        <v>151</v>
      </c>
      <c r="I34" s="9" t="s">
        <v>199</v>
      </c>
      <c r="J34" s="9" t="s">
        <v>200</v>
      </c>
      <c r="K34" s="9"/>
      <c r="L34" s="9"/>
      <c r="M34" s="9" t="str">
        <f t="shared" si="0"/>
        <v>UsInf0033: { str:'%s %s %s',plch:[()=&gt;{return keyPair.digitalAddress;},()=&gt;{return OperatorData.ip;},()=&gt;{return OperatorData.port;}]},</v>
      </c>
    </row>
    <row r="35" spans="1:13" x14ac:dyDescent="0.3">
      <c r="A35" s="7">
        <v>34</v>
      </c>
      <c r="B35" s="8" t="s">
        <v>47</v>
      </c>
      <c r="C35" s="8" t="s">
        <v>37</v>
      </c>
      <c r="D35" s="13" t="s">
        <v>38</v>
      </c>
      <c r="E35" s="17"/>
      <c r="F35" s="18" t="s">
        <v>175</v>
      </c>
      <c r="G35" s="15" t="s">
        <v>129</v>
      </c>
      <c r="H35" s="9" t="s">
        <v>161</v>
      </c>
      <c r="I35" s="9"/>
      <c r="J35" s="9"/>
      <c r="K35" s="9"/>
      <c r="L35" s="9"/>
      <c r="M35" s="9" t="str">
        <f t="shared" si="0"/>
        <v>UsInf0034: { str:'Unit Content in HEX',plch:[()=&gt;{return undefined;},()=&gt;{return ;},()=&gt;{return ;}]},</v>
      </c>
    </row>
    <row r="36" spans="1:13" x14ac:dyDescent="0.3">
      <c r="A36" s="7">
        <v>35</v>
      </c>
      <c r="B36" s="8" t="s">
        <v>48</v>
      </c>
      <c r="C36" s="8" t="s">
        <v>37</v>
      </c>
      <c r="D36" s="13" t="s">
        <v>38</v>
      </c>
      <c r="E36" s="17"/>
      <c r="F36" s="18" t="s">
        <v>175</v>
      </c>
      <c r="G36" s="15" t="s">
        <v>140</v>
      </c>
      <c r="H36" s="9" t="s">
        <v>154</v>
      </c>
      <c r="I36" s="9"/>
      <c r="J36" s="9"/>
      <c r="K36" s="9"/>
      <c r="L36" s="9"/>
      <c r="M36" s="9" t="str">
        <f t="shared" si="0"/>
        <v>UsInf0035: { str:'Operator Address: %s',plch:[()=&gt;{return Buffer.from(DICE.addrOperator.buffer).toString('hex');},()=&gt;{return ;},()=&gt;{return ;}]},</v>
      </c>
    </row>
    <row r="37" spans="1:13" x14ac:dyDescent="0.3">
      <c r="A37" s="7">
        <v>36</v>
      </c>
      <c r="B37" s="8" t="s">
        <v>49</v>
      </c>
      <c r="C37" s="8" t="s">
        <v>37</v>
      </c>
      <c r="D37" s="13" t="s">
        <v>38</v>
      </c>
      <c r="E37" s="17"/>
      <c r="F37" s="18" t="s">
        <v>175</v>
      </c>
      <c r="G37" s="15" t="s">
        <v>141</v>
      </c>
      <c r="H37" s="9" t="s">
        <v>155</v>
      </c>
      <c r="I37" s="9"/>
      <c r="J37" s="9"/>
      <c r="K37" s="9"/>
      <c r="L37" s="9"/>
      <c r="M37" s="9" t="str">
        <f t="shared" si="0"/>
        <v>UsInf0036: { str:'Miner Address: %s',plch:[()=&gt;{return Buffer.from(DICE.addrMiner.buffer).toString('hex');},()=&gt;{return ;},()=&gt;{return ;}]},</v>
      </c>
    </row>
    <row r="38" spans="1:13" x14ac:dyDescent="0.3">
      <c r="A38" s="7">
        <v>37</v>
      </c>
      <c r="B38" s="8" t="s">
        <v>50</v>
      </c>
      <c r="C38" s="8" t="s">
        <v>37</v>
      </c>
      <c r="D38" s="13" t="s">
        <v>38</v>
      </c>
      <c r="E38" s="17"/>
      <c r="F38" s="18" t="s">
        <v>175</v>
      </c>
      <c r="G38" s="15" t="s">
        <v>142</v>
      </c>
      <c r="H38" s="9" t="s">
        <v>156</v>
      </c>
      <c r="I38" s="9"/>
      <c r="J38" s="9"/>
      <c r="K38" s="9"/>
      <c r="L38" s="9"/>
      <c r="M38" s="9" t="str">
        <f t="shared" si="0"/>
        <v>UsInf0037: { str:'Traling Zeroes:  %s',plch:[()=&gt;{return Buffer.from(DICE.validZeros.buffer).toString('hex');},()=&gt;{return ;},()=&gt;{return ;}]},</v>
      </c>
    </row>
    <row r="39" spans="1:13" x14ac:dyDescent="0.3">
      <c r="A39" s="7">
        <v>38</v>
      </c>
      <c r="B39" s="8" t="s">
        <v>51</v>
      </c>
      <c r="C39" s="8" t="s">
        <v>37</v>
      </c>
      <c r="D39" s="13" t="s">
        <v>38</v>
      </c>
      <c r="E39" s="17"/>
      <c r="F39" s="18" t="s">
        <v>175</v>
      </c>
      <c r="G39" s="15" t="s">
        <v>143</v>
      </c>
      <c r="H39" s="9" t="s">
        <v>157</v>
      </c>
      <c r="I39" s="9"/>
      <c r="J39" s="9"/>
      <c r="K39" s="9"/>
      <c r="L39" s="9"/>
      <c r="M39" s="9" t="str">
        <f t="shared" si="0"/>
        <v>UsInf0038: { str:'Time: %s',plch:[()=&gt;{return Buffer.from(DICE.swatchTime.buffer).toString('hex');},()=&gt;{return ;},()=&gt;{return ;}]},</v>
      </c>
    </row>
    <row r="40" spans="1:13" x14ac:dyDescent="0.3">
      <c r="A40" s="7">
        <v>39</v>
      </c>
      <c r="B40" s="8" t="s">
        <v>52</v>
      </c>
      <c r="C40" s="8" t="s">
        <v>37</v>
      </c>
      <c r="D40" s="13" t="s">
        <v>38</v>
      </c>
      <c r="E40" s="17"/>
      <c r="F40" s="18" t="s">
        <v>175</v>
      </c>
      <c r="G40" s="15" t="s">
        <v>144</v>
      </c>
      <c r="H40" s="9" t="s">
        <v>158</v>
      </c>
      <c r="I40" s="9"/>
      <c r="J40" s="9"/>
      <c r="K40" s="9"/>
      <c r="L40" s="9"/>
      <c r="M40" s="9" t="str">
        <f t="shared" si="0"/>
        <v>UsInf0039: { str:'Payload: %s',plch:[()=&gt;{return Buffer.from(DICE.payLoad.buffer).toString('hex');},()=&gt;{return ;},()=&gt;{return ;}]},</v>
      </c>
    </row>
    <row r="41" spans="1:13" x14ac:dyDescent="0.3">
      <c r="A41" s="7">
        <v>40</v>
      </c>
      <c r="B41" s="8" t="s">
        <v>53</v>
      </c>
      <c r="C41" s="8" t="s">
        <v>37</v>
      </c>
      <c r="D41" s="13" t="s">
        <v>38</v>
      </c>
      <c r="E41" s="17"/>
      <c r="F41" s="18" t="s">
        <v>175</v>
      </c>
      <c r="G41" s="15" t="s">
        <v>201</v>
      </c>
      <c r="H41" s="9"/>
      <c r="I41" s="9"/>
      <c r="J41" s="9"/>
      <c r="K41" s="9"/>
      <c r="L41" s="9"/>
      <c r="M41" s="9" t="str">
        <f t="shared" si="0"/>
        <v>UsInf0040: { str:'\nOperator Response Message',plch:[()=&gt;{return ;},()=&gt;{return ;},()=&gt;{return ;}]},</v>
      </c>
    </row>
    <row r="42" spans="1:13" x14ac:dyDescent="0.3">
      <c r="A42" s="7">
        <v>41</v>
      </c>
      <c r="B42" s="8" t="s">
        <v>79</v>
      </c>
      <c r="C42" s="8" t="s">
        <v>37</v>
      </c>
      <c r="D42" s="13" t="s">
        <v>38</v>
      </c>
      <c r="E42" s="17"/>
      <c r="F42" s="18" t="s">
        <v>175</v>
      </c>
      <c r="G42" s="15" t="s">
        <v>177</v>
      </c>
      <c r="H42" s="9" t="s">
        <v>159</v>
      </c>
      <c r="I42" s="9"/>
      <c r="J42" s="9"/>
      <c r="K42" s="9"/>
      <c r="L42" s="9"/>
      <c r="M42" s="9" t="str">
        <f t="shared" si="0"/>
        <v>UsInf0041: { str:'Response Status: %s',plch:[()=&gt;{return response.status.toString();},()=&gt;{return ;},()=&gt;{return ;}]},</v>
      </c>
    </row>
    <row r="43" spans="1:13" x14ac:dyDescent="0.3">
      <c r="A43" s="7">
        <v>42</v>
      </c>
      <c r="B43" s="8" t="s">
        <v>80</v>
      </c>
      <c r="C43" s="8" t="s">
        <v>37</v>
      </c>
      <c r="D43" s="13" t="s">
        <v>38</v>
      </c>
      <c r="E43" s="17"/>
      <c r="F43" s="18" t="s">
        <v>175</v>
      </c>
      <c r="G43" s="15" t="s">
        <v>145</v>
      </c>
      <c r="H43" s="9" t="s">
        <v>163</v>
      </c>
      <c r="I43" s="9"/>
      <c r="J43" s="9"/>
      <c r="K43" s="9"/>
      <c r="L43" s="9"/>
      <c r="M43" s="9" t="str">
        <f t="shared" si="0"/>
        <v>UsInf0042: { str:'Current Owner: %s',plch:[()=&gt;{return response.data.curOwner;},()=&gt;{return ;},()=&gt;{return ;}]},</v>
      </c>
    </row>
    <row r="44" spans="1:13" x14ac:dyDescent="0.3">
      <c r="A44" s="7">
        <v>43</v>
      </c>
      <c r="B44" s="8" t="s">
        <v>81</v>
      </c>
      <c r="C44" s="8" t="s">
        <v>37</v>
      </c>
      <c r="D44" s="13" t="s">
        <v>38</v>
      </c>
      <c r="E44" s="17"/>
      <c r="F44" s="18" t="s">
        <v>175</v>
      </c>
      <c r="G44" s="15" t="s">
        <v>131</v>
      </c>
      <c r="H44" s="9" t="s">
        <v>164</v>
      </c>
      <c r="I44" s="9"/>
      <c r="J44" s="9"/>
      <c r="K44" s="9"/>
      <c r="L44" s="9"/>
      <c r="M44" s="9" t="str">
        <f t="shared" si="0"/>
        <v>UsInf0043: { str:'DICE Value: %s',plch:[()=&gt;{return response.data.diceValue;},()=&gt;{return ;},()=&gt;{return ;}]},</v>
      </c>
    </row>
    <row r="45" spans="1:13" x14ac:dyDescent="0.3">
      <c r="A45" s="7">
        <v>44</v>
      </c>
      <c r="B45" s="8" t="s">
        <v>82</v>
      </c>
      <c r="C45" s="8" t="s">
        <v>37</v>
      </c>
      <c r="D45" s="13" t="s">
        <v>38</v>
      </c>
      <c r="E45" s="17"/>
      <c r="F45" s="18" t="s">
        <v>175</v>
      </c>
      <c r="G45" s="15" t="s">
        <v>135</v>
      </c>
      <c r="H45" s="9" t="s">
        <v>160</v>
      </c>
      <c r="I45" s="9"/>
      <c r="J45" s="9"/>
      <c r="K45" s="9"/>
      <c r="L45" s="9"/>
      <c r="M45" s="9" t="str">
        <f t="shared" si="0"/>
        <v>UsInf0044: { str:'Hash value of Prototype: %s',plch:[()=&gt;{return response.data.hash;},()=&gt;{return ;},()=&gt;{return ;}]},</v>
      </c>
    </row>
    <row r="46" spans="1:13" x14ac:dyDescent="0.3">
      <c r="A46" s="7">
        <v>45</v>
      </c>
      <c r="B46" s="8" t="s">
        <v>83</v>
      </c>
      <c r="C46" s="8" t="s">
        <v>37</v>
      </c>
      <c r="D46" s="13" t="s">
        <v>38</v>
      </c>
      <c r="E46" s="17"/>
      <c r="F46" s="18" t="s">
        <v>175</v>
      </c>
      <c r="G46" s="15" t="s">
        <v>202</v>
      </c>
      <c r="H46" s="9" t="s">
        <v>161</v>
      </c>
      <c r="I46" s="9"/>
      <c r="J46" s="9"/>
      <c r="K46" s="9"/>
      <c r="L46" s="9"/>
      <c r="M46" s="9" t="str">
        <f t="shared" si="0"/>
        <v>UsInf0045: { str:'End of Operator Response Message \n',plch:[()=&gt;{return undefined;},()=&gt;{return ;},()=&gt;{return ;}]},</v>
      </c>
    </row>
    <row r="47" spans="1:13" x14ac:dyDescent="0.3">
      <c r="A47" s="7">
        <v>46</v>
      </c>
      <c r="B47" s="8" t="s">
        <v>84</v>
      </c>
      <c r="C47" s="8" t="s">
        <v>37</v>
      </c>
      <c r="D47" s="13" t="s">
        <v>38</v>
      </c>
      <c r="E47" s="17"/>
      <c r="F47" s="18" t="s">
        <v>194</v>
      </c>
      <c r="G47" s="15" t="s">
        <v>182</v>
      </c>
      <c r="H47" s="9"/>
      <c r="I47" s="9"/>
      <c r="J47" s="9"/>
      <c r="K47" s="9"/>
      <c r="L47" s="9"/>
      <c r="M47" s="9" t="str">
        <f t="shared" si="0"/>
        <v>UsInf0046: { str:'DICE Unit successfully registered in Data Base',plch:[()=&gt;{return ;},()=&gt;{return ;},()=&gt;{return ;}]},</v>
      </c>
    </row>
    <row r="48" spans="1:13" x14ac:dyDescent="0.3">
      <c r="A48" s="7">
        <v>47</v>
      </c>
      <c r="B48" s="8" t="s">
        <v>85</v>
      </c>
      <c r="C48" s="8" t="s">
        <v>37</v>
      </c>
      <c r="D48" s="13" t="s">
        <v>38</v>
      </c>
      <c r="E48" s="17"/>
      <c r="F48" s="18" t="s">
        <v>194</v>
      </c>
      <c r="G48" s="15" t="s">
        <v>131</v>
      </c>
      <c r="H48" s="9" t="s">
        <v>147</v>
      </c>
      <c r="I48" s="9"/>
      <c r="J48" s="9"/>
      <c r="K48" s="9"/>
      <c r="L48" s="9"/>
      <c r="M48" s="9" t="str">
        <f t="shared" si="0"/>
        <v>UsInf0047: { str:'DICE Value: %s',plch:[()=&gt;{return DICEValue.unitValue;},()=&gt;{return ;},()=&gt;{return ;}]},</v>
      </c>
    </row>
    <row r="49" spans="1:13" x14ac:dyDescent="0.3">
      <c r="A49" s="7">
        <v>48</v>
      </c>
      <c r="B49" s="8" t="s">
        <v>86</v>
      </c>
      <c r="C49" s="8" t="s">
        <v>37</v>
      </c>
      <c r="D49" s="13" t="s">
        <v>38</v>
      </c>
      <c r="E49" s="17"/>
      <c r="F49" s="18" t="s">
        <v>194</v>
      </c>
      <c r="G49" s="15" t="s">
        <v>183</v>
      </c>
      <c r="H49" s="9"/>
      <c r="I49" s="9"/>
      <c r="J49" s="9"/>
      <c r="K49" s="9"/>
      <c r="L49" s="9"/>
      <c r="M49" s="9" t="str">
        <f t="shared" si="0"/>
        <v>UsInf0048: { str:'Claim accepted!',plch:[()=&gt;{return ;},()=&gt;{return ;},()=&gt;{return ;}]},</v>
      </c>
    </row>
    <row r="50" spans="1:13" x14ac:dyDescent="0.3">
      <c r="A50" s="7">
        <v>49</v>
      </c>
      <c r="B50" s="8" t="s">
        <v>87</v>
      </c>
      <c r="C50" s="8" t="s">
        <v>37</v>
      </c>
      <c r="D50" s="13" t="s">
        <v>38</v>
      </c>
      <c r="E50" s="17"/>
      <c r="F50" s="18" t="s">
        <v>194</v>
      </c>
      <c r="G50" s="15" t="s">
        <v>186</v>
      </c>
      <c r="H50" s="9"/>
      <c r="I50" s="9"/>
      <c r="J50" s="9"/>
      <c r="K50" s="9"/>
      <c r="L50" s="9"/>
      <c r="M50" s="9" t="str">
        <f t="shared" si="0"/>
        <v>UsInf0049: { str:'New owner accepted!',plch:[()=&gt;{return ;},()=&gt;{return ;},()=&gt;{return ;}]},</v>
      </c>
    </row>
    <row r="51" spans="1:13" x14ac:dyDescent="0.3">
      <c r="A51" s="7">
        <v>50</v>
      </c>
      <c r="B51" s="8" t="s">
        <v>88</v>
      </c>
      <c r="C51" s="8" t="s">
        <v>37</v>
      </c>
      <c r="D51" s="13" t="s">
        <v>38</v>
      </c>
      <c r="E51" s="17"/>
      <c r="F51" s="18" t="s">
        <v>194</v>
      </c>
      <c r="G51" s="15" t="s">
        <v>189</v>
      </c>
      <c r="H51" s="9" t="s">
        <v>191</v>
      </c>
      <c r="I51" s="9"/>
      <c r="J51" s="9"/>
      <c r="K51" s="9"/>
      <c r="L51" s="9"/>
      <c r="M51" s="9" t="str">
        <f t="shared" si="0"/>
        <v>UsInf0050: { str:'New configuration applied at: %s',plch:[()=&gt;{return curr.mtime;},()=&gt;{return ;},()=&gt;{return ;}]},</v>
      </c>
    </row>
    <row r="52" spans="1:13" x14ac:dyDescent="0.3">
      <c r="A52" s="7">
        <v>51</v>
      </c>
      <c r="B52" s="8" t="s">
        <v>89</v>
      </c>
      <c r="C52" s="8" t="s">
        <v>37</v>
      </c>
      <c r="D52" s="13" t="s">
        <v>38</v>
      </c>
      <c r="E52" s="17"/>
      <c r="F52" s="18"/>
      <c r="G52" s="15"/>
      <c r="H52" s="9"/>
      <c r="I52" s="9"/>
      <c r="J52" s="9"/>
      <c r="K52" s="9"/>
      <c r="L52" s="9"/>
      <c r="M52" s="9" t="str">
        <f t="shared" si="0"/>
        <v>UsInf0051: { str:'',plch:[()=&gt;{return ;},()=&gt;{return ;},()=&gt;{return ;}]},</v>
      </c>
    </row>
    <row r="53" spans="1:13" x14ac:dyDescent="0.3">
      <c r="A53" s="7">
        <v>52</v>
      </c>
      <c r="B53" s="8" t="s">
        <v>90</v>
      </c>
      <c r="C53" s="8" t="s">
        <v>37</v>
      </c>
      <c r="D53" s="13" t="s">
        <v>38</v>
      </c>
      <c r="E53" s="17"/>
      <c r="F53" s="18"/>
      <c r="G53" s="15"/>
      <c r="H53" s="9"/>
      <c r="I53" s="9"/>
      <c r="J53" s="9"/>
      <c r="K53" s="9"/>
      <c r="L53" s="9"/>
      <c r="M53" s="9" t="str">
        <f t="shared" si="0"/>
        <v>UsInf0052: { str:'',plch:[()=&gt;{return ;},()=&gt;{return ;},()=&gt;{return ;}]},</v>
      </c>
    </row>
    <row r="54" spans="1:13" ht="15.6" customHeight="1" x14ac:dyDescent="0.3">
      <c r="A54" s="7">
        <v>53</v>
      </c>
      <c r="B54" s="8" t="s">
        <v>91</v>
      </c>
      <c r="C54" s="8" t="s">
        <v>43</v>
      </c>
      <c r="D54" s="12" t="s">
        <v>44</v>
      </c>
      <c r="E54" s="17" t="s">
        <v>209</v>
      </c>
      <c r="F54" s="18" t="s">
        <v>175</v>
      </c>
      <c r="G54" s="15" t="s">
        <v>138</v>
      </c>
      <c r="H54" s="9" t="s">
        <v>152</v>
      </c>
      <c r="I54" s="9"/>
      <c r="J54" s="9"/>
      <c r="K54" s="9"/>
      <c r="L54" s="9"/>
      <c r="M54" s="9" t="str">
        <f t="shared" si="0"/>
        <v>DevInf0053: { str:'Base Hex Key:  %s',plch:[()=&gt;{return AddressGen.getPrivateKey('hex');},()=&gt;{return ;},()=&gt;{return ;}]},</v>
      </c>
    </row>
    <row r="55" spans="1:13" ht="15.6" customHeight="1" x14ac:dyDescent="0.3">
      <c r="A55" s="7">
        <v>54</v>
      </c>
      <c r="B55" s="8" t="s">
        <v>92</v>
      </c>
      <c r="C55" s="8" t="s">
        <v>43</v>
      </c>
      <c r="D55" s="12" t="s">
        <v>44</v>
      </c>
      <c r="E55" s="17" t="s">
        <v>210</v>
      </c>
      <c r="F55" s="18" t="s">
        <v>175</v>
      </c>
      <c r="G55" s="15" t="s">
        <v>139</v>
      </c>
      <c r="H55" s="9" t="s">
        <v>153</v>
      </c>
      <c r="I55" s="9"/>
      <c r="J55" s="9"/>
      <c r="K55" s="9"/>
      <c r="L55" s="9"/>
      <c r="M55" s="9" t="str">
        <f t="shared" si="0"/>
        <v>DevInf0054: { str:'Base Hex Addr: %s',plch:[()=&gt;{return AddressGen.getDigitalAdress('hex');},()=&gt;{return ;},()=&gt;{return ;}]},</v>
      </c>
    </row>
    <row r="56" spans="1:13" ht="15.6" customHeight="1" x14ac:dyDescent="0.3">
      <c r="A56" s="7">
        <v>55</v>
      </c>
      <c r="B56" s="8" t="s">
        <v>93</v>
      </c>
      <c r="C56" s="8" t="s">
        <v>43</v>
      </c>
      <c r="D56" s="12" t="s">
        <v>44</v>
      </c>
      <c r="E56" s="17" t="s">
        <v>211</v>
      </c>
      <c r="F56" s="18" t="s">
        <v>203</v>
      </c>
      <c r="G56" s="15" t="s">
        <v>178</v>
      </c>
      <c r="H56" s="9" t="s">
        <v>179</v>
      </c>
      <c r="I56" s="9"/>
      <c r="J56" s="9"/>
      <c r="K56" s="9"/>
      <c r="L56" s="9"/>
      <c r="M56" s="9" t="str">
        <f t="shared" si="0"/>
        <v>DevInf0055: { str:'Data received: %s',plch:[()=&gt;{return data.toString();},()=&gt;{return ;},()=&gt;{return ;}]},</v>
      </c>
    </row>
    <row r="57" spans="1:13" ht="15.6" customHeight="1" x14ac:dyDescent="0.3">
      <c r="A57" s="7">
        <v>56</v>
      </c>
      <c r="B57" s="8" t="s">
        <v>94</v>
      </c>
      <c r="C57" s="8" t="s">
        <v>43</v>
      </c>
      <c r="D57" s="12" t="s">
        <v>44</v>
      </c>
      <c r="E57" s="17"/>
      <c r="F57" s="18"/>
      <c r="G57" s="15"/>
      <c r="H57" s="9"/>
      <c r="I57" s="9"/>
      <c r="J57" s="9"/>
      <c r="K57" s="9"/>
      <c r="L57" s="9"/>
      <c r="M57" s="9" t="str">
        <f t="shared" si="0"/>
        <v>DevInf0056: { str:'',plch:[()=&gt;{return ;},()=&gt;{return ;},()=&gt;{return ;}]},</v>
      </c>
    </row>
    <row r="58" spans="1:13" ht="15.6" customHeight="1" x14ac:dyDescent="0.3">
      <c r="A58" s="7">
        <v>57</v>
      </c>
      <c r="B58" s="8" t="s">
        <v>95</v>
      </c>
      <c r="C58" s="8" t="s">
        <v>43</v>
      </c>
      <c r="D58" s="12" t="s">
        <v>44</v>
      </c>
      <c r="E58" s="17"/>
      <c r="F58" s="18"/>
      <c r="G58" s="15"/>
      <c r="H58" s="9"/>
      <c r="I58" s="9"/>
      <c r="J58" s="9"/>
      <c r="K58" s="9"/>
      <c r="L58" s="9"/>
      <c r="M58" s="9" t="str">
        <f t="shared" si="0"/>
        <v>DevInf0057: { str:'',plch:[()=&gt;{return ;},()=&gt;{return ;},()=&gt;{return ;}]},</v>
      </c>
    </row>
    <row r="59" spans="1:13" ht="15.6" customHeight="1" x14ac:dyDescent="0.3">
      <c r="A59" s="7">
        <v>58</v>
      </c>
      <c r="B59" s="8" t="s">
        <v>96</v>
      </c>
      <c r="C59" s="8" t="s">
        <v>43</v>
      </c>
      <c r="D59" s="12" t="s">
        <v>44</v>
      </c>
      <c r="E59" s="17"/>
      <c r="F59" s="18"/>
      <c r="G59" s="15"/>
      <c r="H59" s="9"/>
      <c r="I59" s="9"/>
      <c r="J59" s="9"/>
      <c r="K59" s="9"/>
      <c r="L59" s="9"/>
      <c r="M59" s="9" t="str">
        <f t="shared" si="0"/>
        <v>DevInf0058: { str:'',plch:[()=&gt;{return ;},()=&gt;{return ;},()=&gt;{return ;}]},</v>
      </c>
    </row>
    <row r="60" spans="1:13" ht="15.6" customHeight="1" x14ac:dyDescent="0.3">
      <c r="A60" s="7">
        <v>59</v>
      </c>
      <c r="B60" s="8" t="s">
        <v>97</v>
      </c>
      <c r="C60" s="8" t="s">
        <v>43</v>
      </c>
      <c r="D60" s="12" t="s">
        <v>44</v>
      </c>
      <c r="E60" s="17"/>
      <c r="F60" s="18"/>
      <c r="G60" s="15"/>
      <c r="H60" s="9"/>
      <c r="I60" s="9"/>
      <c r="J60" s="9"/>
      <c r="K60" s="9"/>
      <c r="L60" s="9"/>
      <c r="M60" s="9" t="str">
        <f t="shared" si="0"/>
        <v>DevInf0059: { str:'',plch:[()=&gt;{return ;},()=&gt;{return ;},()=&gt;{return ;}]},</v>
      </c>
    </row>
    <row r="61" spans="1:13" ht="15.6" customHeight="1" x14ac:dyDescent="0.3">
      <c r="A61" s="7">
        <v>60</v>
      </c>
      <c r="B61" s="8" t="s">
        <v>98</v>
      </c>
      <c r="C61" s="8" t="s">
        <v>43</v>
      </c>
      <c r="D61" s="12" t="s">
        <v>44</v>
      </c>
      <c r="E61" s="17"/>
      <c r="F61" s="18"/>
      <c r="G61" s="15"/>
      <c r="H61" s="9"/>
      <c r="I61" s="9"/>
      <c r="J61" s="9"/>
      <c r="K61" s="9"/>
      <c r="L61" s="9"/>
      <c r="M61" s="9" t="str">
        <f t="shared" si="0"/>
        <v>DevInf0060: { str:'',plch:[()=&gt;{return ;},()=&gt;{return ;},()=&gt;{return ;}]},</v>
      </c>
    </row>
    <row r="62" spans="1:13" ht="15.6" customHeight="1" x14ac:dyDescent="0.3">
      <c r="A62" s="7">
        <v>61</v>
      </c>
      <c r="B62" s="8" t="s">
        <v>99</v>
      </c>
      <c r="C62" s="8" t="s">
        <v>43</v>
      </c>
      <c r="D62" s="12" t="s">
        <v>44</v>
      </c>
      <c r="E62" s="17"/>
      <c r="F62" s="18"/>
      <c r="G62" s="15"/>
      <c r="H62" s="9"/>
      <c r="I62" s="9"/>
      <c r="J62" s="9"/>
      <c r="K62" s="9"/>
      <c r="L62" s="9"/>
      <c r="M62" s="9" t="str">
        <f t="shared" si="0"/>
        <v>DevInf0061: { str:'',plch:[()=&gt;{return ;},()=&gt;{return ;},()=&gt;{return ;}]},</v>
      </c>
    </row>
    <row r="63" spans="1:13" ht="15.6" customHeight="1" x14ac:dyDescent="0.3">
      <c r="A63" s="7">
        <v>62</v>
      </c>
      <c r="B63" s="8" t="s">
        <v>100</v>
      </c>
      <c r="C63" s="8" t="s">
        <v>43</v>
      </c>
      <c r="D63" s="12" t="s">
        <v>44</v>
      </c>
      <c r="E63" s="17"/>
      <c r="F63" s="18"/>
      <c r="G63" s="15"/>
      <c r="H63" s="9"/>
      <c r="I63" s="9"/>
      <c r="J63" s="9"/>
      <c r="K63" s="9"/>
      <c r="L63" s="9"/>
      <c r="M63" s="9" t="str">
        <f t="shared" si="0"/>
        <v>DevInf0062: { str:'',plch:[()=&gt;{return ;},()=&gt;{return ;},()=&gt;{return ;}]},</v>
      </c>
    </row>
  </sheetData>
  <autoFilter ref="A1:I63"/>
  <pageMargins left="0.7" right="0.7" top="0.75" bottom="0.75" header="0.3" footer="0.3"/>
  <pageSetup orientation="portrait" r:id="rId1"/>
  <ignoredErrors>
    <ignoredError sqref="B2:B3 B4:B31 B32:B6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5" sqref="C5"/>
    </sheetView>
  </sheetViews>
  <sheetFormatPr defaultRowHeight="14.4" x14ac:dyDescent="0.3"/>
  <cols>
    <col min="1" max="1" width="75.109375" bestFit="1" customWidth="1"/>
    <col min="2" max="3" width="63" bestFit="1" customWidth="1"/>
  </cols>
  <sheetData>
    <row r="1" spans="1:3" x14ac:dyDescent="0.3">
      <c r="A1" t="s">
        <v>54</v>
      </c>
      <c r="B1" t="str">
        <f>SUBSTITUTE(SUBSTITUTE(A1,"console.log(""",""),");","")</f>
        <v>User settings for value of new DICE Unit: ", Args.spareCommand</v>
      </c>
      <c r="C1" t="s">
        <v>101</v>
      </c>
    </row>
    <row r="2" spans="1:3" x14ac:dyDescent="0.3">
      <c r="A2" t="s">
        <v>55</v>
      </c>
      <c r="B2" t="str">
        <f t="shared" ref="B2:B25" si="0">SUBSTITUTE(SUBSTITUTE(A2,"console.log(""",""),");","")</f>
        <v>DICE Value: " + DICEValue.unitValue</v>
      </c>
      <c r="C2" t="s">
        <v>102</v>
      </c>
    </row>
    <row r="3" spans="1:3" x14ac:dyDescent="0.3">
      <c r="A3" t="s">
        <v>56</v>
      </c>
      <c r="B3" t="str">
        <f t="shared" si="0"/>
        <v>Generating new Digital Address and Key Pair"</v>
      </c>
      <c r="C3" t="s">
        <v>103</v>
      </c>
    </row>
    <row r="4" spans="1:3" x14ac:dyDescent="0.3">
      <c r="A4" t="s">
        <v>57</v>
      </c>
      <c r="B4" t="str">
        <f t="shared" si="0"/>
        <v>Exit from Program"</v>
      </c>
      <c r="C4" t="s">
        <v>104</v>
      </c>
    </row>
    <row r="5" spans="1:3" x14ac:dyDescent="0.3">
      <c r="A5" t="s">
        <v>58</v>
      </c>
      <c r="B5" t="str">
        <f t="shared" si="0"/>
        <v>SHA3 Speed: " + DiceCalculatorL.getSHA3Count() + " hash/s"</v>
      </c>
      <c r="C5" t="s">
        <v>105</v>
      </c>
    </row>
    <row r="6" spans="1:3" x14ac:dyDescent="0.3">
      <c r="A6" t="s">
        <v>59</v>
      </c>
      <c r="B6" t="str">
        <f t="shared" si="0"/>
        <v>Calculate new DICE Unit with Level - " + zeroes + " Operator Threshold"</v>
      </c>
      <c r="C6" t="s">
        <v>106</v>
      </c>
    </row>
    <row r="7" spans="1:3" x14ac:dyDescent="0.3">
      <c r="A7" t="s">
        <v>60</v>
      </c>
      <c r="B7" t="str">
        <f t="shared" si="0"/>
        <v>Saving generated Unit to ", fileOutput</v>
      </c>
      <c r="C7" t="s">
        <v>107</v>
      </c>
    </row>
    <row r="8" spans="1:3" x14ac:dyDescent="0.3">
      <c r="A8" t="s">
        <v>61</v>
      </c>
      <c r="B8" t="str">
        <f t="shared" si="0"/>
        <v>Hash value of Prototype: " + DiceCalculatorL.getSHA3OfUnit(DICE)</v>
      </c>
      <c r="C8" t="s">
        <v>108</v>
      </c>
    </row>
    <row r="9" spans="1:3" x14ac:dyDescent="0.3">
      <c r="A9" t="s">
        <v>62</v>
      </c>
      <c r="B9" t="str">
        <f t="shared" si="0"/>
        <v>There is no Active server!"</v>
      </c>
      <c r="C9" t="s">
        <v>109</v>
      </c>
    </row>
    <row r="10" spans="1:3" x14ac:dyDescent="0.3">
      <c r="A10" t="s">
        <v>63</v>
      </c>
      <c r="B10" t="str">
        <f t="shared" si="0"/>
        <v>Base 58 Key:  ", keyPair.privateKey</v>
      </c>
      <c r="C10" t="s">
        <v>110</v>
      </c>
    </row>
    <row r="11" spans="1:3" x14ac:dyDescent="0.3">
      <c r="A11" t="s">
        <v>64</v>
      </c>
      <c r="B11" t="str">
        <f t="shared" si="0"/>
        <v>Base 58 Addr: ", keyPair.digitalAddress</v>
      </c>
      <c r="C11" t="s">
        <v>111</v>
      </c>
    </row>
    <row r="12" spans="1:3" x14ac:dyDescent="0.3">
      <c r="A12" t="s">
        <v>65</v>
      </c>
      <c r="B12" t="str">
        <f t="shared" si="0"/>
        <v>Base Hex Key:  ", AddressGen.getPrivateKey('hex')</v>
      </c>
      <c r="C12" t="s">
        <v>112</v>
      </c>
    </row>
    <row r="13" spans="1:3" x14ac:dyDescent="0.3">
      <c r="A13" t="s">
        <v>66</v>
      </c>
      <c r="B13" t="str">
        <f t="shared" si="0"/>
        <v>Base Hex Addr: ", AddressGen.getDigitalAdress('hex')</v>
      </c>
      <c r="C13" t="s">
        <v>113</v>
      </c>
    </row>
    <row r="14" spans="1:3" x14ac:dyDescent="0.3">
      <c r="A14" t="s">
        <v>67</v>
      </c>
      <c r="B14" t="str">
        <f t="shared" si="0"/>
        <v>Unit Content in HEX"</v>
      </c>
      <c r="C14" t="s">
        <v>114</v>
      </c>
    </row>
    <row r="15" spans="1:3" x14ac:dyDescent="0.3">
      <c r="A15" t="s">
        <v>68</v>
      </c>
      <c r="B15" t="str">
        <f t="shared" si="0"/>
        <v>Operator Address: ", Buffer.from(DICE.addrOperator.buffer).toString('hex')</v>
      </c>
      <c r="C15" t="s">
        <v>115</v>
      </c>
    </row>
    <row r="16" spans="1:3" x14ac:dyDescent="0.3">
      <c r="A16" t="s">
        <v>69</v>
      </c>
      <c r="B16" t="str">
        <f t="shared" si="0"/>
        <v>Miner Address: ", Buffer.from(DICE.addrMiner.buffer).toString('hex')</v>
      </c>
      <c r="C16" t="s">
        <v>116</v>
      </c>
    </row>
    <row r="17" spans="1:3" x14ac:dyDescent="0.3">
      <c r="A17" t="s">
        <v>70</v>
      </c>
      <c r="B17" t="str">
        <f t="shared" si="0"/>
        <v>Traling Zeroes: ", Buffer.from(DICE.validZeros.buffer).toString('hex')</v>
      </c>
      <c r="C17" t="s">
        <v>117</v>
      </c>
    </row>
    <row r="18" spans="1:3" x14ac:dyDescent="0.3">
      <c r="A18" t="s">
        <v>71</v>
      </c>
      <c r="B18" t="str">
        <f t="shared" si="0"/>
        <v>Time: ", Buffer.from(DICE.swatchTime.buffer).toString('hex')</v>
      </c>
      <c r="C18" t="s">
        <v>118</v>
      </c>
    </row>
    <row r="19" spans="1:3" x14ac:dyDescent="0.3">
      <c r="A19" t="s">
        <v>72</v>
      </c>
      <c r="B19" t="str">
        <f t="shared" si="0"/>
        <v>Payload: ", Buffer.from(DICE.payLoad.buffer).toString('hex')</v>
      </c>
      <c r="C19" t="s">
        <v>119</v>
      </c>
    </row>
    <row r="20" spans="1:3" x14ac:dyDescent="0.3">
      <c r="A20" t="s">
        <v>73</v>
      </c>
      <c r="B20" t="str">
        <f t="shared" si="0"/>
        <v>\nServer Response Message"</v>
      </c>
      <c r="C20" t="s">
        <v>120</v>
      </c>
    </row>
    <row r="21" spans="1:3" x14ac:dyDescent="0.3">
      <c r="A21" t="s">
        <v>74</v>
      </c>
      <c r="B21" t="str">
        <f t="shared" si="0"/>
        <v>console.log(response.status.toString()</v>
      </c>
      <c r="C21" t="s">
        <v>121</v>
      </c>
    </row>
    <row r="22" spans="1:3" x14ac:dyDescent="0.3">
      <c r="A22" t="s">
        <v>75</v>
      </c>
      <c r="B22" t="str">
        <f t="shared" si="0"/>
        <v>Current Owner: ", response.data.curOwner</v>
      </c>
      <c r="C22" t="s">
        <v>122</v>
      </c>
    </row>
    <row r="23" spans="1:3" x14ac:dyDescent="0.3">
      <c r="A23" t="s">
        <v>76</v>
      </c>
      <c r="B23" t="str">
        <f t="shared" si="0"/>
        <v>DICE Value: ", response.data.diceValue</v>
      </c>
      <c r="C23" t="s">
        <v>123</v>
      </c>
    </row>
    <row r="24" spans="1:3" x14ac:dyDescent="0.3">
      <c r="A24" t="s">
        <v>77</v>
      </c>
      <c r="B24" t="str">
        <f t="shared" si="0"/>
        <v>Hash value of Prototype: ", response.data.hash</v>
      </c>
      <c r="C24" t="s">
        <v>124</v>
      </c>
    </row>
    <row r="25" spans="1:3" x14ac:dyDescent="0.3">
      <c r="A25" t="s">
        <v>78</v>
      </c>
      <c r="B25" t="str">
        <f t="shared" si="0"/>
        <v>End of Server Response Message \n"</v>
      </c>
      <c r="C25" t="s">
        <v>125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U + f S 6 2 K R J y n A A A A + Q A A A B I A H A B D b 2 5 m a W c v U G F j a 2 F n Z S 5 4 b W w g o h g A K K A U A A A A A A A A A A A A A A A A A A A A A A A A A A A A h Y 9 N D o I w G E S v Q r q n P 4 j G k I + y c C u J C d G 4 b U q F R i i G F s v d X H g k r y C J Y t i 5 n M m b 5 M 3 r 8 Y R s b J v g r n q r O 5 M i h i k K l J F d q U 2 V o s F d w i 3 K O B y E v I p K B R N s b D J a n a L a u V t C i P c e + x X u + o p E l D J y z v e F r F U r Q m 2 s E 0 Y q 9 F u V / 1 e I w + k j w y M c x T i m m z V m M W V A 5 h 5 y b R b M p I w p k E U J u 6 F x Q 6 + 4 M u G x A D J H I N 8 b / A 1 Q S w M E F A A C A A g A R U + f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V P n 0 s o i k e 4 D g A A A B E A A A A T A B w A R m 9 y b X V s Y X M v U 2 V j d G l v b j E u b S C i G A A o o B Q A A A A A A A A A A A A A A A A A A A A A A A A A A A A r T k 0 u y c z P U w i G 0 I b W A F B L A Q I t A B Q A A g A I A E V P n 0 u t i k S c p w A A A P k A A A A S A A A A A A A A A A A A A A A A A A A A A A B D b 2 5 m a W c v U G F j a 2 F n Z S 5 4 b W x Q S w E C L Q A U A A I A C A B F T 5 9 L D 8 r p q 6 Q A A A D p A A A A E w A A A A A A A A A A A A A A A A D z A A A A W 0 N v b n R l b n R f V H l w Z X N d L n h t b F B L A Q I t A B Q A A g A I A E V P n 0 s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Z P c 2 x s u i U a L k x l 8 l Y z 9 C w A A A A A C A A A A A A A Q Z g A A A A E A A C A A A A D 8 g o 7 K A K q T W E 5 o h 1 0 L 6 A i 7 l G R q e 5 z G J h 2 I A 1 8 9 5 N r t W w A A A A A O g A A A A A I A A C A A A A A v z l 6 h w + 5 z q S x A O 2 C k K B A K W z J n h k i G W I 9 s H Z 1 1 a m 0 9 H 1 A A A A B m Y S B w b d A 2 Z 7 h B R Z s s h C o F e p Q J D J E v u / j l H i s 2 p 7 R / d E d P F h 7 L S e z u s W l 1 M I 6 c r 1 R n o m i 3 x l 3 m O t h D p r + z a N D n E 3 N / r p z Z b u v C E X C v K + Y C Z U A A A A B Z W c i g a I E t f C b s 7 K d D W K t l g o B + 6 b G R E 2 P u D k J g b R 5 o G f 7 t s a 8 1 I W 8 b K D Y x G n g C 9 O 6 Y j E V b W I w P E 0 B D w S M C T o H s < / D a t a M a s h u p > 
</file>

<file path=customXml/itemProps1.xml><?xml version="1.0" encoding="utf-8"?>
<ds:datastoreItem xmlns:ds="http://schemas.openxmlformats.org/officeDocument/2006/customXml" ds:itemID="{64909543-1817-4F1D-89B1-F9ACD7C905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CodeTable_Single_data</vt:lpstr>
      <vt:lpstr>NodeJS Tables</vt:lpstr>
      <vt:lpstr>CodeTable</vt:lpstr>
      <vt:lpstr>Miner_1.2</vt:lpstr>
      <vt:lpstr>CodeTable_Single_data!devInfo</vt:lpstr>
      <vt:lpstr>devInfo</vt:lpstr>
      <vt:lpstr>CodeTable_Single_data!errors</vt:lpstr>
      <vt:lpstr>errors</vt:lpstr>
      <vt:lpstr>CodeTable_Single_data!userInfo</vt:lpstr>
      <vt:lpstr>userInfo</vt:lpstr>
      <vt:lpstr>warnings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2018-05-08T20:24:13Z</dcterms:modified>
</cp:coreProperties>
</file>