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\\bg1039363\modelos_macroeconomicos\balam\SVAR\SVAR01_17\data\raw\v_y_star\2023-11\"/>
    </mc:Choice>
  </mc:AlternateContent>
  <xr:revisionPtr revIDLastSave="0" documentId="8_{C7D7A8D4-A60A-4E7B-BB40-6713CA489068}" xr6:coauthVersionLast="36" xr6:coauthVersionMax="36" xr10:uidLastSave="{00000000-0000-0000-0000-000000000000}"/>
  <bookViews>
    <workbookView xWindow="9585" yWindow="-15" windowWidth="9630" windowHeight="11610" activeTab="1" xr2:uid="{00000000-000D-0000-FFFF-FFFF00000000}"/>
  </bookViews>
  <sheets>
    <sheet name="y_star_fomc_sep23 (base 2012)" sheetId="71" r:id="rId1"/>
    <sheet name="y_star_fomc_sep23 (base 2017)" sheetId="72" r:id="rId2"/>
  </sheets>
  <calcPr calcId="191029"/>
</workbook>
</file>

<file path=xl/calcChain.xml><?xml version="1.0" encoding="utf-8"?>
<calcChain xmlns="http://schemas.openxmlformats.org/spreadsheetml/2006/main">
  <c r="F116" i="72" l="1"/>
  <c r="E116" i="72"/>
  <c r="D115" i="72"/>
  <c r="D116" i="72"/>
  <c r="C115" i="72"/>
  <c r="C116" i="72"/>
  <c r="D115" i="71" l="1"/>
  <c r="E115" i="71"/>
  <c r="H124" i="72"/>
  <c r="H125" i="72" s="1"/>
  <c r="H120" i="72"/>
  <c r="H121" i="72" s="1"/>
  <c r="C114" i="72"/>
  <c r="C113" i="72"/>
  <c r="C112" i="72"/>
  <c r="C111" i="72"/>
  <c r="C110" i="72"/>
  <c r="C109" i="72"/>
  <c r="C108" i="72"/>
  <c r="C107" i="72"/>
  <c r="D110" i="72" s="1"/>
  <c r="C106" i="72"/>
  <c r="D109" i="72" s="1"/>
  <c r="C105" i="72"/>
  <c r="D108" i="72" s="1"/>
  <c r="C104" i="72"/>
  <c r="C103" i="72"/>
  <c r="C102" i="72"/>
  <c r="C101" i="72"/>
  <c r="C100" i="72"/>
  <c r="C99" i="72"/>
  <c r="C98" i="72"/>
  <c r="C97" i="72"/>
  <c r="C96" i="72"/>
  <c r="D99" i="72" s="1"/>
  <c r="C95" i="72"/>
  <c r="C94" i="72"/>
  <c r="D97" i="72" s="1"/>
  <c r="C93" i="72"/>
  <c r="D96" i="72" s="1"/>
  <c r="C92" i="72"/>
  <c r="D95" i="72" s="1"/>
  <c r="C91" i="72"/>
  <c r="D94" i="72" s="1"/>
  <c r="C90" i="72"/>
  <c r="C89" i="72"/>
  <c r="C88" i="72"/>
  <c r="C87" i="72"/>
  <c r="D90" i="72" s="1"/>
  <c r="C86" i="72"/>
  <c r="D89" i="72" s="1"/>
  <c r="C85" i="72"/>
  <c r="D88" i="72" s="1"/>
  <c r="C84" i="72"/>
  <c r="C83" i="72"/>
  <c r="C82" i="72"/>
  <c r="C81" i="72"/>
  <c r="C80" i="72"/>
  <c r="C79" i="72"/>
  <c r="C78" i="72"/>
  <c r="C77" i="72"/>
  <c r="D80" i="72" s="1"/>
  <c r="C76" i="72"/>
  <c r="C75" i="72"/>
  <c r="C74" i="72"/>
  <c r="D77" i="72" s="1"/>
  <c r="C73" i="72"/>
  <c r="C72" i="72"/>
  <c r="C71" i="72"/>
  <c r="C70" i="72"/>
  <c r="C69" i="72"/>
  <c r="C68" i="72"/>
  <c r="C67" i="72"/>
  <c r="D70" i="72" s="1"/>
  <c r="C66" i="72"/>
  <c r="D69" i="72" s="1"/>
  <c r="C65" i="72"/>
  <c r="D68" i="72" s="1"/>
  <c r="C64" i="72"/>
  <c r="D67" i="72" s="1"/>
  <c r="C63" i="72"/>
  <c r="C62" i="72"/>
  <c r="C61" i="72"/>
  <c r="C60" i="72"/>
  <c r="C59" i="72"/>
  <c r="C58" i="72"/>
  <c r="C57" i="72"/>
  <c r="C56" i="72"/>
  <c r="C55" i="72"/>
  <c r="C54" i="72"/>
  <c r="D57" i="72" s="1"/>
  <c r="C53" i="72"/>
  <c r="D56" i="72" s="1"/>
  <c r="C52" i="72"/>
  <c r="C51" i="72"/>
  <c r="C50" i="72"/>
  <c r="C49" i="72"/>
  <c r="C48" i="72"/>
  <c r="C47" i="72"/>
  <c r="D50" i="72" s="1"/>
  <c r="C46" i="72"/>
  <c r="D49" i="72" s="1"/>
  <c r="C45" i="72"/>
  <c r="D48" i="72" s="1"/>
  <c r="C44" i="72"/>
  <c r="C43" i="72"/>
  <c r="C42" i="72"/>
  <c r="C41" i="72"/>
  <c r="C40" i="72"/>
  <c r="C39" i="72"/>
  <c r="C38" i="72"/>
  <c r="C37" i="72"/>
  <c r="C36" i="72"/>
  <c r="C35" i="72"/>
  <c r="C34" i="72"/>
  <c r="D37" i="72" s="1"/>
  <c r="C33" i="72"/>
  <c r="D36" i="72" s="1"/>
  <c r="C32" i="72"/>
  <c r="D35" i="72" s="1"/>
  <c r="C31" i="72"/>
  <c r="C30" i="72"/>
  <c r="C29" i="72"/>
  <c r="C28" i="72"/>
  <c r="C27" i="72"/>
  <c r="D30" i="72" s="1"/>
  <c r="C26" i="72"/>
  <c r="C25" i="72"/>
  <c r="C24" i="72"/>
  <c r="C23" i="72"/>
  <c r="C22" i="72"/>
  <c r="C21" i="72"/>
  <c r="C20" i="72"/>
  <c r="C19" i="72"/>
  <c r="C18" i="72"/>
  <c r="D21" i="72" s="1"/>
  <c r="C17" i="72"/>
  <c r="C16" i="72"/>
  <c r="C15" i="72"/>
  <c r="C14" i="72"/>
  <c r="D17" i="72" s="1"/>
  <c r="C13" i="72"/>
  <c r="D16" i="72" s="1"/>
  <c r="C12" i="72"/>
  <c r="D15" i="72" s="1"/>
  <c r="C11" i="72"/>
  <c r="C10" i="72"/>
  <c r="C9" i="72"/>
  <c r="C8" i="72"/>
  <c r="C7" i="72"/>
  <c r="D10" i="72" s="1"/>
  <c r="C6" i="72"/>
  <c r="C5" i="72"/>
  <c r="C4" i="72"/>
  <c r="C3" i="72"/>
  <c r="C2" i="72"/>
  <c r="D5" i="72" s="1"/>
  <c r="D6" i="72" l="1"/>
  <c r="D25" i="72"/>
  <c r="E99" i="72"/>
  <c r="D22" i="72"/>
  <c r="D23" i="72"/>
  <c r="D103" i="72"/>
  <c r="E103" i="72" s="1"/>
  <c r="E10" i="72"/>
  <c r="D27" i="72"/>
  <c r="E27" i="72" s="1"/>
  <c r="D81" i="72"/>
  <c r="E81" i="72" s="1"/>
  <c r="D12" i="72"/>
  <c r="E16" i="72" s="1"/>
  <c r="D52" i="72"/>
  <c r="E52" i="72" s="1"/>
  <c r="D24" i="72"/>
  <c r="D42" i="72"/>
  <c r="D62" i="72"/>
  <c r="D82" i="72"/>
  <c r="E82" i="72" s="1"/>
  <c r="E94" i="72"/>
  <c r="D43" i="72"/>
  <c r="D63" i="72"/>
  <c r="D83" i="72"/>
  <c r="E67" i="72"/>
  <c r="D72" i="72"/>
  <c r="E72" i="72" s="1"/>
  <c r="D44" i="72"/>
  <c r="E48" i="72" s="1"/>
  <c r="D100" i="72"/>
  <c r="E100" i="72" s="1"/>
  <c r="D18" i="72"/>
  <c r="E22" i="72" s="1"/>
  <c r="D65" i="72"/>
  <c r="E69" i="72" s="1"/>
  <c r="D113" i="72"/>
  <c r="D33" i="72"/>
  <c r="D32" i="72"/>
  <c r="D54" i="72"/>
  <c r="E54" i="72" s="1"/>
  <c r="D92" i="72"/>
  <c r="E92" i="72" s="1"/>
  <c r="E23" i="72"/>
  <c r="D11" i="72"/>
  <c r="E11" i="72" s="1"/>
  <c r="D93" i="72"/>
  <c r="E93" i="72" s="1"/>
  <c r="D87" i="72"/>
  <c r="D86" i="72"/>
  <c r="E86" i="72" s="1"/>
  <c r="D46" i="72"/>
  <c r="E46" i="72" s="1"/>
  <c r="E50" i="72"/>
  <c r="D29" i="72"/>
  <c r="D85" i="72"/>
  <c r="D64" i="72"/>
  <c r="D39" i="72"/>
  <c r="E39" i="72" s="1"/>
  <c r="D112" i="72"/>
  <c r="E68" i="72"/>
  <c r="D19" i="72"/>
  <c r="E19" i="72" s="1"/>
  <c r="D66" i="72"/>
  <c r="D45" i="72"/>
  <c r="D34" i="72"/>
  <c r="E34" i="72" s="1"/>
  <c r="D84" i="72"/>
  <c r="E84" i="72" s="1"/>
  <c r="E25" i="72"/>
  <c r="D75" i="72"/>
  <c r="D26" i="72"/>
  <c r="E26" i="72" s="1"/>
  <c r="D41" i="72"/>
  <c r="E41" i="72" s="1"/>
  <c r="D40" i="72"/>
  <c r="E40" i="72" s="1"/>
  <c r="D76" i="72"/>
  <c r="E80" i="72" s="1"/>
  <c r="D114" i="72"/>
  <c r="E90" i="72"/>
  <c r="E21" i="72"/>
  <c r="D53" i="72"/>
  <c r="E53" i="72" s="1"/>
  <c r="D91" i="72"/>
  <c r="D31" i="72"/>
  <c r="D107" i="72"/>
  <c r="E107" i="72" s="1"/>
  <c r="D106" i="72"/>
  <c r="D105" i="72"/>
  <c r="D104" i="72"/>
  <c r="E108" i="72" s="1"/>
  <c r="D14" i="72"/>
  <c r="E14" i="72" s="1"/>
  <c r="D13" i="72"/>
  <c r="D20" i="72"/>
  <c r="E20" i="72" s="1"/>
  <c r="D61" i="72"/>
  <c r="E61" i="72" s="1"/>
  <c r="D60" i="72"/>
  <c r="E60" i="72" s="1"/>
  <c r="D59" i="72"/>
  <c r="D58" i="72"/>
  <c r="E88" i="72"/>
  <c r="D47" i="72"/>
  <c r="E47" i="72" s="1"/>
  <c r="D38" i="72"/>
  <c r="D73" i="72"/>
  <c r="E73" i="72" s="1"/>
  <c r="D111" i="72"/>
  <c r="D78" i="72"/>
  <c r="D51" i="72"/>
  <c r="D7" i="72"/>
  <c r="D101" i="72"/>
  <c r="E101" i="72" s="1"/>
  <c r="D8" i="72"/>
  <c r="D28" i="72"/>
  <c r="D55" i="72"/>
  <c r="E55" i="72" s="1"/>
  <c r="D79" i="72"/>
  <c r="D98" i="72"/>
  <c r="E98" i="72" s="1"/>
  <c r="D74" i="72"/>
  <c r="E74" i="72" s="1"/>
  <c r="D9" i="72"/>
  <c r="E9" i="72" s="1"/>
  <c r="D71" i="72"/>
  <c r="E71" i="72" s="1"/>
  <c r="D102" i="72"/>
  <c r="E79" i="72" l="1"/>
  <c r="E44" i="72"/>
  <c r="E28" i="72"/>
  <c r="E12" i="72"/>
  <c r="E85" i="72"/>
  <c r="E31" i="72"/>
  <c r="E91" i="72"/>
  <c r="E64" i="72"/>
  <c r="E89" i="72"/>
  <c r="E29" i="72"/>
  <c r="E76" i="72"/>
  <c r="E87" i="72"/>
  <c r="E15" i="72"/>
  <c r="E105" i="72"/>
  <c r="E45" i="72"/>
  <c r="E32" i="72"/>
  <c r="E66" i="72"/>
  <c r="E33" i="72"/>
  <c r="E65" i="72"/>
  <c r="E95" i="72"/>
  <c r="E56" i="72"/>
  <c r="E18" i="72"/>
  <c r="E78" i="72"/>
  <c r="E106" i="72"/>
  <c r="E110" i="72"/>
  <c r="E111" i="72"/>
  <c r="E59" i="72"/>
  <c r="E77" i="72"/>
  <c r="E38" i="72"/>
  <c r="E36" i="72"/>
  <c r="E51" i="72"/>
  <c r="E75" i="72"/>
  <c r="E113" i="72"/>
  <c r="E58" i="72"/>
  <c r="E42" i="72"/>
  <c r="E97" i="72"/>
  <c r="E114" i="72"/>
  <c r="E96" i="72"/>
  <c r="E109" i="72"/>
  <c r="E35" i="72"/>
  <c r="E112" i="72"/>
  <c r="E63" i="72"/>
  <c r="E115" i="72"/>
  <c r="E37" i="72"/>
  <c r="E13" i="72"/>
  <c r="E17" i="72"/>
  <c r="E62" i="72"/>
  <c r="E57" i="72"/>
  <c r="E102" i="72"/>
  <c r="E104" i="72"/>
  <c r="E49" i="72"/>
  <c r="E83" i="72"/>
  <c r="E43" i="72"/>
  <c r="E70" i="72"/>
  <c r="E24" i="72"/>
  <c r="E30" i="72"/>
  <c r="C115" i="71"/>
  <c r="F115" i="71" s="1"/>
  <c r="H116" i="72" l="1"/>
  <c r="H117" i="72" s="1"/>
  <c r="H124" i="71"/>
  <c r="H125" i="71" s="1"/>
  <c r="H120" i="71"/>
  <c r="H121" i="71" s="1"/>
  <c r="C114" i="71"/>
  <c r="C113" i="71"/>
  <c r="C112" i="71"/>
  <c r="D113" i="71" s="1"/>
  <c r="D111" i="71"/>
  <c r="C111" i="71"/>
  <c r="C110" i="71"/>
  <c r="C109" i="71"/>
  <c r="C108" i="71"/>
  <c r="C107" i="71"/>
  <c r="D110" i="71" s="1"/>
  <c r="C106" i="71"/>
  <c r="D109" i="71" s="1"/>
  <c r="C105" i="71"/>
  <c r="D108" i="71" s="1"/>
  <c r="E108" i="71" s="1"/>
  <c r="C104" i="71"/>
  <c r="C103" i="71"/>
  <c r="C102" i="71"/>
  <c r="C101" i="71"/>
  <c r="D104" i="71" s="1"/>
  <c r="C100" i="71"/>
  <c r="C99" i="71"/>
  <c r="C98" i="71"/>
  <c r="D100" i="71" s="1"/>
  <c r="E100" i="71" s="1"/>
  <c r="C97" i="71"/>
  <c r="C96" i="71"/>
  <c r="C95" i="71"/>
  <c r="D98" i="71" s="1"/>
  <c r="C94" i="71"/>
  <c r="D97" i="71" s="1"/>
  <c r="C93" i="71"/>
  <c r="D96" i="71" s="1"/>
  <c r="D92" i="71"/>
  <c r="C92" i="71"/>
  <c r="C91" i="71"/>
  <c r="C90" i="71"/>
  <c r="C89" i="71"/>
  <c r="C88" i="71"/>
  <c r="D91" i="71" s="1"/>
  <c r="C87" i="71"/>
  <c r="D90" i="71" s="1"/>
  <c r="C86" i="71"/>
  <c r="D89" i="71" s="1"/>
  <c r="C85" i="71"/>
  <c r="D87" i="71" s="1"/>
  <c r="E87" i="71" s="1"/>
  <c r="C84" i="71"/>
  <c r="C83" i="71"/>
  <c r="C82" i="71"/>
  <c r="C81" i="71"/>
  <c r="D84" i="71" s="1"/>
  <c r="C80" i="71"/>
  <c r="D83" i="71" s="1"/>
  <c r="C79" i="71"/>
  <c r="D82" i="71" s="1"/>
  <c r="C78" i="71"/>
  <c r="D81" i="71" s="1"/>
  <c r="E81" i="71" s="1"/>
  <c r="C77" i="71"/>
  <c r="C76" i="71"/>
  <c r="C75" i="71"/>
  <c r="D78" i="71" s="1"/>
  <c r="C74" i="71"/>
  <c r="D77" i="71" s="1"/>
  <c r="C73" i="71"/>
  <c r="C72" i="71"/>
  <c r="C71" i="71"/>
  <c r="C70" i="71"/>
  <c r="C69" i="71"/>
  <c r="C68" i="71"/>
  <c r="D71" i="71" s="1"/>
  <c r="C67" i="71"/>
  <c r="D70" i="71" s="1"/>
  <c r="C66" i="71"/>
  <c r="D69" i="71" s="1"/>
  <c r="D65" i="71"/>
  <c r="C65" i="71"/>
  <c r="C64" i="71"/>
  <c r="C63" i="71"/>
  <c r="C62" i="71"/>
  <c r="C61" i="71"/>
  <c r="D64" i="71" s="1"/>
  <c r="C60" i="71"/>
  <c r="D63" i="71" s="1"/>
  <c r="C59" i="71"/>
  <c r="D62" i="71" s="1"/>
  <c r="C58" i="71"/>
  <c r="D61" i="71" s="1"/>
  <c r="C57" i="71"/>
  <c r="C56" i="71"/>
  <c r="C55" i="71"/>
  <c r="D58" i="71" s="1"/>
  <c r="C54" i="71"/>
  <c r="C53" i="71"/>
  <c r="C52" i="71"/>
  <c r="C51" i="71"/>
  <c r="C50" i="71"/>
  <c r="C49" i="71"/>
  <c r="C48" i="71"/>
  <c r="D51" i="71" s="1"/>
  <c r="C47" i="71"/>
  <c r="D50" i="71" s="1"/>
  <c r="C46" i="71"/>
  <c r="C45" i="71"/>
  <c r="D46" i="71" s="1"/>
  <c r="E46" i="71" s="1"/>
  <c r="C44" i="71"/>
  <c r="C43" i="71"/>
  <c r="C42" i="71"/>
  <c r="C41" i="71"/>
  <c r="D44" i="71" s="1"/>
  <c r="C40" i="71"/>
  <c r="D43" i="71" s="1"/>
  <c r="C39" i="71"/>
  <c r="D42" i="71" s="1"/>
  <c r="D38" i="71"/>
  <c r="C38" i="71"/>
  <c r="C37" i="71"/>
  <c r="C36" i="71"/>
  <c r="C35" i="71"/>
  <c r="C34" i="71"/>
  <c r="D37" i="71" s="1"/>
  <c r="C33" i="71"/>
  <c r="D36" i="71" s="1"/>
  <c r="C32" i="71"/>
  <c r="D35" i="71" s="1"/>
  <c r="C31" i="71"/>
  <c r="C30" i="71"/>
  <c r="C29" i="71"/>
  <c r="C28" i="71"/>
  <c r="D31" i="71" s="1"/>
  <c r="E31" i="71" s="1"/>
  <c r="C27" i="71"/>
  <c r="C26" i="71"/>
  <c r="C25" i="71"/>
  <c r="D27" i="71" s="1"/>
  <c r="E27" i="71" s="1"/>
  <c r="C24" i="71"/>
  <c r="C23" i="71"/>
  <c r="C22" i="71"/>
  <c r="C21" i="71"/>
  <c r="D24" i="71" s="1"/>
  <c r="C20" i="71"/>
  <c r="D23" i="71" s="1"/>
  <c r="C19" i="71"/>
  <c r="C18" i="71"/>
  <c r="D19" i="71" s="1"/>
  <c r="E19" i="71" s="1"/>
  <c r="C17" i="71"/>
  <c r="C16" i="71"/>
  <c r="C15" i="71"/>
  <c r="D18" i="71" s="1"/>
  <c r="C14" i="71"/>
  <c r="D17" i="71" s="1"/>
  <c r="C13" i="71"/>
  <c r="D16" i="71" s="1"/>
  <c r="C12" i="71"/>
  <c r="D15" i="71" s="1"/>
  <c r="D11" i="71"/>
  <c r="C11" i="71"/>
  <c r="C10" i="71"/>
  <c r="C9" i="71"/>
  <c r="C8" i="71"/>
  <c r="C7" i="71"/>
  <c r="D10" i="71" s="1"/>
  <c r="C6" i="71"/>
  <c r="D9" i="71" s="1"/>
  <c r="C5" i="71"/>
  <c r="D8" i="71" s="1"/>
  <c r="C4" i="71"/>
  <c r="D7" i="71" s="1"/>
  <c r="C3" i="71"/>
  <c r="D6" i="71" s="1"/>
  <c r="C2" i="71"/>
  <c r="D5" i="71" s="1"/>
  <c r="E117" i="72" l="1"/>
  <c r="E61" i="71"/>
  <c r="E64" i="71"/>
  <c r="E104" i="71"/>
  <c r="E65" i="71"/>
  <c r="E91" i="71"/>
  <c r="E11" i="71"/>
  <c r="E92" i="71"/>
  <c r="E111" i="71"/>
  <c r="E113" i="71"/>
  <c r="E98" i="71"/>
  <c r="E23" i="71"/>
  <c r="E69" i="71"/>
  <c r="E15" i="71"/>
  <c r="D66" i="71"/>
  <c r="E66" i="71" s="1"/>
  <c r="D48" i="71"/>
  <c r="E48" i="71" s="1"/>
  <c r="E50" i="71"/>
  <c r="D85" i="71"/>
  <c r="E85" i="71" s="1"/>
  <c r="D40" i="71"/>
  <c r="E40" i="71" s="1"/>
  <c r="E35" i="71"/>
  <c r="D86" i="71"/>
  <c r="E86" i="71" s="1"/>
  <c r="D41" i="71"/>
  <c r="E41" i="71" s="1"/>
  <c r="D14" i="71"/>
  <c r="E14" i="71" s="1"/>
  <c r="E9" i="71"/>
  <c r="D47" i="71"/>
  <c r="E47" i="71" s="1"/>
  <c r="E96" i="71"/>
  <c r="D112" i="71"/>
  <c r="E70" i="71"/>
  <c r="E16" i="71"/>
  <c r="D32" i="71"/>
  <c r="E36" i="71"/>
  <c r="D55" i="71"/>
  <c r="E55" i="71" s="1"/>
  <c r="D79" i="71"/>
  <c r="D106" i="71"/>
  <c r="D88" i="71"/>
  <c r="E88" i="71" s="1"/>
  <c r="D75" i="71"/>
  <c r="E75" i="71" s="1"/>
  <c r="E42" i="71"/>
  <c r="D39" i="71"/>
  <c r="E39" i="71" s="1"/>
  <c r="D21" i="71"/>
  <c r="E21" i="71" s="1"/>
  <c r="E62" i="71"/>
  <c r="D59" i="71"/>
  <c r="E59" i="71" s="1"/>
  <c r="D105" i="71"/>
  <c r="E105" i="71" s="1"/>
  <c r="D68" i="71"/>
  <c r="E68" i="71" s="1"/>
  <c r="D60" i="71"/>
  <c r="E60" i="71" s="1"/>
  <c r="D114" i="71"/>
  <c r="D33" i="71"/>
  <c r="D25" i="71"/>
  <c r="D52" i="71"/>
  <c r="E52" i="71" s="1"/>
  <c r="E37" i="71"/>
  <c r="D29" i="71"/>
  <c r="E29" i="71" s="1"/>
  <c r="D80" i="71"/>
  <c r="D102" i="71"/>
  <c r="E102" i="71" s="1"/>
  <c r="D107" i="71"/>
  <c r="D53" i="71"/>
  <c r="D72" i="71"/>
  <c r="D30" i="71"/>
  <c r="E30" i="71" s="1"/>
  <c r="D57" i="71"/>
  <c r="E57" i="71" s="1"/>
  <c r="D103" i="71"/>
  <c r="E103" i="71" s="1"/>
  <c r="D28" i="71"/>
  <c r="E28" i="71" s="1"/>
  <c r="D101" i="71"/>
  <c r="E101" i="71" s="1"/>
  <c r="D20" i="71"/>
  <c r="E20" i="71" s="1"/>
  <c r="D74" i="71"/>
  <c r="E74" i="71" s="1"/>
  <c r="D93" i="71"/>
  <c r="E93" i="71" s="1"/>
  <c r="D12" i="71"/>
  <c r="E12" i="71" s="1"/>
  <c r="D67" i="71"/>
  <c r="E67" i="71" s="1"/>
  <c r="D94" i="71"/>
  <c r="E94" i="71" s="1"/>
  <c r="D13" i="71"/>
  <c r="E13" i="71" s="1"/>
  <c r="E17" i="71"/>
  <c r="E82" i="71"/>
  <c r="D34" i="71"/>
  <c r="D56" i="71"/>
  <c r="E56" i="71" s="1"/>
  <c r="E10" i="71"/>
  <c r="D26" i="71"/>
  <c r="D99" i="71"/>
  <c r="D45" i="71"/>
  <c r="D22" i="71"/>
  <c r="E22" i="71" s="1"/>
  <c r="D49" i="71"/>
  <c r="E49" i="71" s="1"/>
  <c r="D54" i="71"/>
  <c r="E54" i="71" s="1"/>
  <c r="D76" i="71"/>
  <c r="E76" i="71" s="1"/>
  <c r="D73" i="71"/>
  <c r="E73" i="71" s="1"/>
  <c r="D95" i="71"/>
  <c r="E95" i="71" s="1"/>
  <c r="E118" i="72" l="1"/>
  <c r="D117" i="72"/>
  <c r="E114" i="71"/>
  <c r="E97" i="71"/>
  <c r="E77" i="71"/>
  <c r="E53" i="71"/>
  <c r="E43" i="71"/>
  <c r="E99" i="71"/>
  <c r="E107" i="71"/>
  <c r="E44" i="71"/>
  <c r="E78" i="71"/>
  <c r="E45" i="71"/>
  <c r="E72" i="71"/>
  <c r="E18" i="71"/>
  <c r="E79" i="71"/>
  <c r="E109" i="71"/>
  <c r="E90" i="71"/>
  <c r="E24" i="71"/>
  <c r="E112" i="71"/>
  <c r="E58" i="71"/>
  <c r="E26" i="71"/>
  <c r="E106" i="71"/>
  <c r="E71" i="71"/>
  <c r="E34" i="71"/>
  <c r="E80" i="71"/>
  <c r="E84" i="71"/>
  <c r="E51" i="71"/>
  <c r="E83" i="71"/>
  <c r="E110" i="71"/>
  <c r="E89" i="71"/>
  <c r="E38" i="71"/>
  <c r="E25" i="71"/>
  <c r="E63" i="71"/>
  <c r="E33" i="71"/>
  <c r="E32" i="71"/>
  <c r="C117" i="72" l="1"/>
  <c r="B117" i="72" s="1"/>
  <c r="E119" i="72"/>
  <c r="D118" i="72"/>
  <c r="H116" i="71"/>
  <c r="H117" i="71" s="1"/>
  <c r="C118" i="72" l="1"/>
  <c r="B118" i="72" s="1"/>
  <c r="E120" i="72"/>
  <c r="D119" i="72"/>
  <c r="E116" i="71"/>
  <c r="C119" i="72" l="1"/>
  <c r="B119" i="72" s="1"/>
  <c r="E121" i="72"/>
  <c r="D120" i="72"/>
  <c r="E117" i="71"/>
  <c r="D116" i="71"/>
  <c r="C120" i="72" l="1"/>
  <c r="B120" i="72" s="1"/>
  <c r="E122" i="72"/>
  <c r="D121" i="72"/>
  <c r="C116" i="71"/>
  <c r="B116" i="71" s="1"/>
  <c r="E118" i="71"/>
  <c r="D117" i="71"/>
  <c r="C121" i="72" l="1"/>
  <c r="B121" i="72" s="1"/>
  <c r="E123" i="72"/>
  <c r="D122" i="72"/>
  <c r="C117" i="71"/>
  <c r="B117" i="71" s="1"/>
  <c r="E119" i="71"/>
  <c r="D118" i="71"/>
  <c r="C122" i="72" l="1"/>
  <c r="B122" i="72" s="1"/>
  <c r="E124" i="72"/>
  <c r="D123" i="72"/>
  <c r="C123" i="72" s="1"/>
  <c r="B123" i="72" s="1"/>
  <c r="C118" i="71"/>
  <c r="B118" i="71" s="1"/>
  <c r="E120" i="71"/>
  <c r="D119" i="71"/>
  <c r="E125" i="72" l="1"/>
  <c r="D125" i="72" s="1"/>
  <c r="D124" i="72"/>
  <c r="C124" i="72" s="1"/>
  <c r="B124" i="72" s="1"/>
  <c r="C119" i="71"/>
  <c r="B119" i="71" s="1"/>
  <c r="E121" i="71"/>
  <c r="D120" i="71"/>
  <c r="C125" i="72" l="1"/>
  <c r="B125" i="72" s="1"/>
  <c r="C120" i="71"/>
  <c r="B120" i="71" s="1"/>
  <c r="E122" i="71"/>
  <c r="D121" i="71"/>
  <c r="C121" i="71" l="1"/>
  <c r="B121" i="71" s="1"/>
  <c r="E123" i="71"/>
  <c r="D122" i="71"/>
  <c r="C122" i="71" l="1"/>
  <c r="B122" i="71" s="1"/>
  <c r="E124" i="71"/>
  <c r="D123" i="71"/>
  <c r="C123" i="71" l="1"/>
  <c r="B123" i="71" s="1"/>
  <c r="E125" i="71"/>
  <c r="D125" i="71" s="1"/>
  <c r="D124" i="71"/>
  <c r="C124" i="71" l="1"/>
  <c r="B124" i="71" s="1"/>
  <c r="C125" i="71" l="1"/>
  <c r="B125" i="71" s="1"/>
</calcChain>
</file>

<file path=xl/sharedStrings.xml><?xml version="1.0" encoding="utf-8"?>
<sst xmlns="http://schemas.openxmlformats.org/spreadsheetml/2006/main" count="277" uniqueCount="135">
  <si>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</si>
  <si>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</si>
  <si>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</si>
  <si>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</si>
  <si>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</si>
  <si>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</si>
  <si>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</si>
  <si>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</si>
  <si>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</si>
  <si>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</si>
  <si>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</si>
  <si>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</si>
  <si>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</si>
  <si>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</si>
  <si>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</si>
  <si>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</si>
  <si>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</si>
  <si>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</si>
  <si>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</si>
  <si>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</si>
  <si>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</si>
  <si>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</si>
  <si>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</si>
  <si>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</si>
  <si>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</si>
  <si>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</si>
  <si>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</si>
  <si>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</si>
  <si>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</si>
  <si>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</si>
  <si>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</si>
  <si>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</si>
  <si>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</si>
  <si>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</si>
  <si>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</si>
  <si>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</si>
  <si>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</si>
  <si>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</si>
  <si>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</si>
  <si>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</si>
  <si>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</si>
  <si>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</si>
  <si>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</si>
  <si>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</si>
  <si>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</si>
  <si>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</si>
  <si>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</si>
  <si>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</si>
  <si>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</si>
  <si>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</si>
  <si>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</si>
  <si>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</si>
  <si>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</si>
  <si>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</si>
  <si>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</si>
  <si>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</si>
  <si>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</si>
  <si>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</si>
  <si>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</si>
  <si>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</si>
  <si>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</si>
  <si>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</si>
  <si>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obs</t>
  </si>
  <si>
    <t>2010Q3</t>
  </si>
  <si>
    <t>2010Q4</t>
  </si>
  <si>
    <t>2011Q1</t>
  </si>
  <si>
    <t>2011Q2</t>
  </si>
  <si>
    <t>2011Q3</t>
  </si>
  <si>
    <t>2011Q4</t>
  </si>
  <si>
    <t>pib_f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</si>
  <si>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</si>
  <si>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</si>
  <si>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</si>
  <si>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</si>
  <si>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</si>
  <si>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</si>
  <si>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</si>
  <si>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</si>
  <si>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</si>
  <si>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</si>
  <si>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</si>
  <si>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</si>
  <si>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</si>
  <si>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</si>
  <si>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</si>
  <si>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</si>
  <si>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</si>
  <si>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</si>
  <si>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</si>
  <si>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</si>
  <si>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</si>
  <si>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</si>
  <si>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</si>
  <si>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</si>
  <si>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Tasas WEO</t>
  </si>
  <si>
    <t>dif</t>
  </si>
  <si>
    <t>dif/4</t>
  </si>
  <si>
    <t>pib_f/4</t>
  </si>
  <si>
    <t>Tasas weo</t>
  </si>
  <si>
    <t>linealización de tasas</t>
  </si>
  <si>
    <t>anclaje a data_quarterly</t>
  </si>
  <si>
    <t>y_star_weo</t>
  </si>
  <si>
    <t>v_y_star_weo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</si>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</sst>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00%"/>
    <numFmt numFmtId="167" formatCode="0.00000%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9" fontId="9" fillId="0" borderId="0" applyFon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8" fillId="0" borderId="0" xfId="0" applyFont="1"/>
    <xf numFmtId="165" fontId="0" fillId="0" borderId="0" xfId="1" applyNumberFormat="1" applyFont="1"/>
    <xf numFmtId="164" fontId="8" fillId="3" borderId="0" xfId="0" applyNumberFormat="1" applyFont="1" applyFill="1"/>
    <xf numFmtId="165" fontId="0" fillId="0" borderId="0" xfId="0" applyNumberFormat="1"/>
    <xf numFmtId="10" fontId="0" fillId="4" borderId="0" xfId="1" applyNumberFormat="1" applyFont="1" applyFill="1"/>
    <xf numFmtId="10" fontId="0" fillId="0" borderId="0" xfId="0" applyNumberFormat="1"/>
    <xf numFmtId="10" fontId="0" fillId="2" borderId="0" xfId="1" applyNumberFormat="1" applyFont="1" applyFill="1"/>
    <xf numFmtId="0" fontId="0" fillId="5" borderId="0" xfId="0" applyFill="1"/>
    <xf numFmtId="166" fontId="0" fillId="0" borderId="0" xfId="1" applyNumberFormat="1" applyFont="1" applyFill="1" applyAlignment="1">
      <alignment horizontal="left" indent="3"/>
    </xf>
    <xf numFmtId="167" fontId="0" fillId="0" borderId="0" xfId="0" applyNumberFormat="1"/>
    <xf numFmtId="164" fontId="8" fillId="0" borderId="0" xfId="0" applyNumberFormat="1" applyFont="1" applyFill="1"/>
    <xf numFmtId="10" fontId="0" fillId="0" borderId="0" xfId="1" applyNumberFormat="1" applyFont="1" applyFill="1"/>
    <xf numFmtId="10" fontId="0" fillId="0" borderId="0" xfId="1" applyNumberFormat="1" applyFont="1"/>
    <xf numFmtId="164" fontId="2" fillId="0" borderId="0" xfId="7" applyNumberFormat="1" applyAlignment="1">
      <alignment horizontal="right"/>
    </xf>
  </cellXfs>
  <cellStyles count="9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Normal 6" xfId="6" xr:uid="{00000000-0005-0000-0000-000005000000}"/>
    <cellStyle name="Normal 7" xfId="7" xr:uid="{00000000-0005-0000-0000-000006000000}"/>
    <cellStyle name="Normal 8" xfId="8" xr:uid="{00000000-0005-0000-0000-000035000000}"/>
    <cellStyle name="Porcentaje" xfId="1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333373</xdr:colOff>
      <xdr:row>100</xdr:row>
      <xdr:rowOff>178593</xdr:rowOff>
    </xdr:from>
    <xdr:to>
      <xdr:col>23</xdr:col>
      <xdr:colOff>192508</xdr:colOff>
      <xdr:row>126</xdr:row>
      <xdr:rowOff>59530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35F61A-DCB6-4EB6-9653-28DEF9B58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0811" y="19204781"/>
          <a:ext cx="11289135" cy="44529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404813</xdr:colOff>
      <xdr:row>104</xdr:row>
      <xdr:rowOff>0</xdr:rowOff>
    </xdr:from>
    <xdr:to>
      <xdr:col>25</xdr:col>
      <xdr:colOff>50908</xdr:colOff>
      <xdr:row>145</xdr:row>
      <xdr:rowOff>70557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A178FB-23A6-4FC5-A771-BF2D7666D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1" y="19788188"/>
          <a:ext cx="11838095" cy="7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4776D-CD92-41A1-8617-20A1E9E2637D}">
  <dimension ref="A1:K125"/>
  <sheetViews>
    <sheetView zoomScale="80" zoomScaleNormal="80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E115" sqref="E115"/>
    </sheetView>
  </sheetViews>
  <sheetFormatPr baseColWidth="10" defaultRowHeight="12.75" x14ac:dyDescent="0.2"/>
  <cols>
    <col min="1" max="1" width="11.42578125" customWidth="1"/>
    <col min="6" max="6" width="12.42578125" bestFit="1" customWidth="1"/>
  </cols>
  <sheetData>
    <row r="1" spans="1:5" x14ac:dyDescent="0.2">
      <c r="A1" t="s">
        <v>62</v>
      </c>
      <c r="B1" t="s">
        <v>69</v>
      </c>
      <c r="C1" s="1" t="s">
        <v>97</v>
      </c>
      <c r="D1" s="1" t="s">
        <v>101</v>
      </c>
      <c r="E1" s="1" t="s">
        <v>102</v>
      </c>
    </row>
    <row r="2" spans="1:5" ht="15" x14ac:dyDescent="0.25">
      <c r="A2" t="s">
        <v>0</v>
      </c>
      <c r="B2" s="14">
        <v>10550.3</v>
      </c>
      <c r="C2">
        <f>+B2/4</f>
        <v>2637.5749999999998</v>
      </c>
    </row>
    <row r="3" spans="1:5" ht="15" x14ac:dyDescent="0.25">
      <c r="A3" t="s">
        <v>1</v>
      </c>
      <c r="B3" s="14">
        <v>10581.7</v>
      </c>
      <c r="C3">
        <f t="shared" ref="C3:C66" si="0">+B3/4</f>
        <v>2645.4250000000002</v>
      </c>
    </row>
    <row r="4" spans="1:5" ht="15" x14ac:dyDescent="0.25">
      <c r="A4" t="s">
        <v>2</v>
      </c>
      <c r="B4" s="14">
        <v>10671.7</v>
      </c>
      <c r="C4">
        <f t="shared" si="0"/>
        <v>2667.9250000000002</v>
      </c>
    </row>
    <row r="5" spans="1:5" ht="15" x14ac:dyDescent="0.25">
      <c r="A5" t="s">
        <v>3</v>
      </c>
      <c r="B5" s="14">
        <v>10744.2</v>
      </c>
      <c r="C5">
        <f t="shared" si="0"/>
        <v>2686.05</v>
      </c>
      <c r="D5" s="8">
        <f>+SUM(C2:C5)</f>
        <v>10636.975</v>
      </c>
    </row>
    <row r="6" spans="1:5" ht="15" x14ac:dyDescent="0.25">
      <c r="A6" t="s">
        <v>4</v>
      </c>
      <c r="B6" s="14">
        <v>10824.7</v>
      </c>
      <c r="C6">
        <f t="shared" si="0"/>
        <v>2706.1750000000002</v>
      </c>
      <c r="D6" s="8">
        <f t="shared" ref="D6:D69" si="1">+SUM(C3:C6)</f>
        <v>10705.575000000001</v>
      </c>
    </row>
    <row r="7" spans="1:5" ht="15" x14ac:dyDescent="0.25">
      <c r="A7" t="s">
        <v>5</v>
      </c>
      <c r="B7" s="14">
        <v>11005.2</v>
      </c>
      <c r="C7">
        <f t="shared" si="0"/>
        <v>2751.3</v>
      </c>
      <c r="D7" s="8">
        <f t="shared" si="1"/>
        <v>10811.45</v>
      </c>
    </row>
    <row r="8" spans="1:5" ht="15" x14ac:dyDescent="0.25">
      <c r="A8" t="s">
        <v>6</v>
      </c>
      <c r="B8" s="14">
        <v>11103.9</v>
      </c>
      <c r="C8">
        <f t="shared" si="0"/>
        <v>2775.9749999999999</v>
      </c>
      <c r="D8" s="8">
        <f t="shared" si="1"/>
        <v>10919.5</v>
      </c>
    </row>
    <row r="9" spans="1:5" ht="15" x14ac:dyDescent="0.25">
      <c r="A9" t="s">
        <v>7</v>
      </c>
      <c r="B9" s="14">
        <v>11219.2</v>
      </c>
      <c r="C9">
        <f t="shared" si="0"/>
        <v>2804.8</v>
      </c>
      <c r="D9" s="8">
        <f t="shared" si="1"/>
        <v>11038.25</v>
      </c>
      <c r="E9" s="2">
        <f>+(D9-D5)/D5</f>
        <v>3.7724541046679119E-2</v>
      </c>
    </row>
    <row r="10" spans="1:5" ht="15" x14ac:dyDescent="0.25">
      <c r="A10" t="s">
        <v>8</v>
      </c>
      <c r="B10" s="14">
        <v>11291.7</v>
      </c>
      <c r="C10">
        <f t="shared" si="0"/>
        <v>2822.9250000000002</v>
      </c>
      <c r="D10" s="8">
        <f t="shared" si="1"/>
        <v>11155</v>
      </c>
      <c r="E10" s="2">
        <f t="shared" ref="E10:E73" si="2">+(D10-D6)/D6</f>
        <v>4.1980463450118209E-2</v>
      </c>
    </row>
    <row r="11" spans="1:5" ht="15" x14ac:dyDescent="0.25">
      <c r="A11" t="s">
        <v>9</v>
      </c>
      <c r="B11" s="14">
        <v>11479.3</v>
      </c>
      <c r="C11">
        <f t="shared" si="0"/>
        <v>2869.8249999999998</v>
      </c>
      <c r="D11" s="8">
        <f t="shared" si="1"/>
        <v>11273.525000000001</v>
      </c>
      <c r="E11" s="2">
        <f t="shared" si="2"/>
        <v>4.2739410532352341E-2</v>
      </c>
    </row>
    <row r="12" spans="1:5" ht="15" x14ac:dyDescent="0.25">
      <c r="A12" t="s">
        <v>10</v>
      </c>
      <c r="B12" s="14">
        <v>11622.9</v>
      </c>
      <c r="C12">
        <f t="shared" si="0"/>
        <v>2905.7249999999999</v>
      </c>
      <c r="D12" s="8">
        <f t="shared" si="1"/>
        <v>11403.275</v>
      </c>
      <c r="E12" s="2">
        <f t="shared" si="2"/>
        <v>4.4303768487568077E-2</v>
      </c>
    </row>
    <row r="13" spans="1:5" ht="15" x14ac:dyDescent="0.25">
      <c r="A13" t="s">
        <v>11</v>
      </c>
      <c r="B13" s="14">
        <v>11722.7</v>
      </c>
      <c r="C13">
        <f t="shared" si="0"/>
        <v>2930.6750000000002</v>
      </c>
      <c r="D13" s="8">
        <f t="shared" si="1"/>
        <v>11529.150000000001</v>
      </c>
      <c r="E13" s="2">
        <f t="shared" si="2"/>
        <v>4.4472629266414647E-2</v>
      </c>
    </row>
    <row r="14" spans="1:5" ht="15" x14ac:dyDescent="0.25">
      <c r="A14" t="s">
        <v>12</v>
      </c>
      <c r="B14" s="14">
        <v>11839.9</v>
      </c>
      <c r="C14">
        <f t="shared" si="0"/>
        <v>2959.9749999999999</v>
      </c>
      <c r="D14" s="8">
        <f t="shared" si="1"/>
        <v>11666.199999999999</v>
      </c>
      <c r="E14" s="2">
        <f t="shared" si="2"/>
        <v>4.5826983415508643E-2</v>
      </c>
    </row>
    <row r="15" spans="1:5" ht="15" x14ac:dyDescent="0.25">
      <c r="A15" t="s">
        <v>13</v>
      </c>
      <c r="B15" s="14">
        <v>11949.5</v>
      </c>
      <c r="C15">
        <f t="shared" si="0"/>
        <v>2987.375</v>
      </c>
      <c r="D15" s="8">
        <f t="shared" si="1"/>
        <v>11783.75</v>
      </c>
      <c r="E15" s="2">
        <f t="shared" si="2"/>
        <v>4.5258692378825474E-2</v>
      </c>
    </row>
    <row r="16" spans="1:5" ht="15" x14ac:dyDescent="0.25">
      <c r="A16" t="s">
        <v>14</v>
      </c>
      <c r="B16" s="14">
        <v>12099.2</v>
      </c>
      <c r="C16">
        <f t="shared" si="0"/>
        <v>3024.8</v>
      </c>
      <c r="D16" s="8">
        <f t="shared" si="1"/>
        <v>11902.825000000001</v>
      </c>
      <c r="E16" s="2">
        <f t="shared" si="2"/>
        <v>4.3807590363294853E-2</v>
      </c>
    </row>
    <row r="17" spans="1:5" ht="15" x14ac:dyDescent="0.25">
      <c r="A17" t="s">
        <v>15</v>
      </c>
      <c r="B17" s="14">
        <v>12294.7</v>
      </c>
      <c r="C17">
        <f t="shared" si="0"/>
        <v>3073.6750000000002</v>
      </c>
      <c r="D17" s="8">
        <f t="shared" si="1"/>
        <v>12045.825000000001</v>
      </c>
      <c r="E17" s="2">
        <f t="shared" si="2"/>
        <v>4.4814665435005979E-2</v>
      </c>
    </row>
    <row r="18" spans="1:5" ht="15" x14ac:dyDescent="0.25">
      <c r="A18" t="s">
        <v>16</v>
      </c>
      <c r="B18" s="14">
        <v>12410.8</v>
      </c>
      <c r="C18">
        <f t="shared" si="0"/>
        <v>3102.7</v>
      </c>
      <c r="D18" s="8">
        <f t="shared" si="1"/>
        <v>12188.55</v>
      </c>
      <c r="E18" s="2">
        <f t="shared" si="2"/>
        <v>4.4774648128782332E-2</v>
      </c>
    </row>
    <row r="19" spans="1:5" ht="15" x14ac:dyDescent="0.25">
      <c r="A19" t="s">
        <v>17</v>
      </c>
      <c r="B19" s="14">
        <v>12514.4</v>
      </c>
      <c r="C19">
        <f t="shared" si="0"/>
        <v>3128.6</v>
      </c>
      <c r="D19" s="8">
        <f t="shared" si="1"/>
        <v>12329.775</v>
      </c>
      <c r="E19" s="2">
        <f t="shared" si="2"/>
        <v>4.6337116792192608E-2</v>
      </c>
    </row>
    <row r="20" spans="1:5" ht="15" x14ac:dyDescent="0.25">
      <c r="A20" t="s">
        <v>18</v>
      </c>
      <c r="B20" s="14">
        <v>12680</v>
      </c>
      <c r="C20">
        <f t="shared" si="0"/>
        <v>3170</v>
      </c>
      <c r="D20" s="8">
        <f t="shared" si="1"/>
        <v>12474.975</v>
      </c>
      <c r="E20" s="2">
        <f t="shared" si="2"/>
        <v>4.8068420732053072E-2</v>
      </c>
    </row>
    <row r="21" spans="1:5" ht="15" x14ac:dyDescent="0.25">
      <c r="A21" t="s">
        <v>19</v>
      </c>
      <c r="B21" s="14">
        <v>12888.3</v>
      </c>
      <c r="C21">
        <f t="shared" si="0"/>
        <v>3222.0749999999998</v>
      </c>
      <c r="D21" s="8">
        <f t="shared" si="1"/>
        <v>12623.375</v>
      </c>
      <c r="E21" s="2">
        <f t="shared" si="2"/>
        <v>4.7946072601918029E-2</v>
      </c>
    </row>
    <row r="22" spans="1:5" ht="15" x14ac:dyDescent="0.25">
      <c r="A22" t="s">
        <v>20</v>
      </c>
      <c r="B22" s="14">
        <v>12935.3</v>
      </c>
      <c r="C22">
        <f t="shared" si="0"/>
        <v>3233.8249999999998</v>
      </c>
      <c r="D22" s="8">
        <f t="shared" si="1"/>
        <v>12754.5</v>
      </c>
      <c r="E22" s="2">
        <f t="shared" si="2"/>
        <v>4.6432922702044195E-2</v>
      </c>
    </row>
    <row r="23" spans="1:5" ht="15" x14ac:dyDescent="0.25">
      <c r="A23" t="s">
        <v>21</v>
      </c>
      <c r="B23" s="14">
        <v>13170.7</v>
      </c>
      <c r="C23">
        <f t="shared" si="0"/>
        <v>3292.6750000000002</v>
      </c>
      <c r="D23" s="8">
        <f t="shared" si="1"/>
        <v>12918.575000000001</v>
      </c>
      <c r="E23" s="2">
        <f t="shared" si="2"/>
        <v>4.7754318306700738E-2</v>
      </c>
    </row>
    <row r="24" spans="1:5" ht="15" x14ac:dyDescent="0.25">
      <c r="A24" t="s">
        <v>22</v>
      </c>
      <c r="B24" s="14">
        <v>13183.9</v>
      </c>
      <c r="C24">
        <f t="shared" si="0"/>
        <v>3295.9749999999999</v>
      </c>
      <c r="D24" s="8">
        <f t="shared" si="1"/>
        <v>13044.550000000001</v>
      </c>
      <c r="E24" s="2">
        <f t="shared" si="2"/>
        <v>4.5657406127066445E-2</v>
      </c>
    </row>
    <row r="25" spans="1:5" ht="15" x14ac:dyDescent="0.25">
      <c r="A25" t="s">
        <v>23</v>
      </c>
      <c r="B25" s="14">
        <v>13262.3</v>
      </c>
      <c r="C25">
        <f t="shared" si="0"/>
        <v>3315.5749999999998</v>
      </c>
      <c r="D25" s="8">
        <f t="shared" si="1"/>
        <v>13138.05</v>
      </c>
      <c r="E25" s="2">
        <f t="shared" si="2"/>
        <v>4.0771584461366257E-2</v>
      </c>
    </row>
    <row r="26" spans="1:5" ht="15" x14ac:dyDescent="0.25">
      <c r="A26" t="s">
        <v>24</v>
      </c>
      <c r="B26" s="14">
        <v>13219.3</v>
      </c>
      <c r="C26">
        <f t="shared" si="0"/>
        <v>3304.8249999999998</v>
      </c>
      <c r="D26" s="8">
        <f t="shared" si="1"/>
        <v>13209.05</v>
      </c>
      <c r="E26" s="2">
        <f t="shared" si="2"/>
        <v>3.5638402132580599E-2</v>
      </c>
    </row>
    <row r="27" spans="1:5" ht="15" x14ac:dyDescent="0.25">
      <c r="A27" t="s">
        <v>25</v>
      </c>
      <c r="B27" s="14">
        <v>13301.4</v>
      </c>
      <c r="C27">
        <f t="shared" si="0"/>
        <v>3325.35</v>
      </c>
      <c r="D27" s="8">
        <f t="shared" si="1"/>
        <v>13241.725</v>
      </c>
      <c r="E27" s="2">
        <f t="shared" si="2"/>
        <v>2.5014368844860954E-2</v>
      </c>
    </row>
    <row r="28" spans="1:5" ht="15" x14ac:dyDescent="0.25">
      <c r="A28" t="s">
        <v>26</v>
      </c>
      <c r="B28" s="14">
        <v>13248.1</v>
      </c>
      <c r="C28">
        <f t="shared" si="0"/>
        <v>3312.0250000000001</v>
      </c>
      <c r="D28" s="8">
        <f t="shared" si="1"/>
        <v>13257.775</v>
      </c>
      <c r="E28" s="2">
        <f t="shared" si="2"/>
        <v>1.6345906911315339E-2</v>
      </c>
    </row>
    <row r="29" spans="1:5" ht="15" x14ac:dyDescent="0.25">
      <c r="A29" t="s">
        <v>27</v>
      </c>
      <c r="B29" s="14">
        <v>13284.9</v>
      </c>
      <c r="C29">
        <f t="shared" si="0"/>
        <v>3321.2249999999999</v>
      </c>
      <c r="D29" s="8">
        <f t="shared" si="1"/>
        <v>13263.424999999999</v>
      </c>
      <c r="E29" s="2">
        <f t="shared" si="2"/>
        <v>9.5428925906051506E-3</v>
      </c>
    </row>
    <row r="30" spans="1:5" ht="15" x14ac:dyDescent="0.25">
      <c r="A30" t="s">
        <v>28</v>
      </c>
      <c r="B30" s="14">
        <v>13394.9</v>
      </c>
      <c r="C30">
        <f t="shared" si="0"/>
        <v>3348.7249999999999</v>
      </c>
      <c r="D30" s="8">
        <f t="shared" si="1"/>
        <v>13307.325000000001</v>
      </c>
      <c r="E30" s="2">
        <f t="shared" si="2"/>
        <v>7.4399748657171761E-3</v>
      </c>
    </row>
    <row r="31" spans="1:5" ht="15" x14ac:dyDescent="0.25">
      <c r="A31" t="s">
        <v>29</v>
      </c>
      <c r="B31" s="14">
        <v>13477.4</v>
      </c>
      <c r="C31">
        <f t="shared" si="0"/>
        <v>3369.35</v>
      </c>
      <c r="D31" s="8">
        <f t="shared" si="1"/>
        <v>13351.325000000001</v>
      </c>
      <c r="E31" s="2">
        <f t="shared" si="2"/>
        <v>8.2768672510568197E-3</v>
      </c>
    </row>
    <row r="32" spans="1:5" ht="15" x14ac:dyDescent="0.25">
      <c r="A32" t="s">
        <v>30</v>
      </c>
      <c r="B32" s="14">
        <v>13531.7</v>
      </c>
      <c r="C32">
        <f t="shared" si="0"/>
        <v>3382.9250000000002</v>
      </c>
      <c r="D32" s="8">
        <f t="shared" si="1"/>
        <v>13422.224999999999</v>
      </c>
      <c r="E32" s="2">
        <f t="shared" si="2"/>
        <v>1.2404042156394939E-2</v>
      </c>
    </row>
    <row r="33" spans="1:5" ht="15" x14ac:dyDescent="0.25">
      <c r="A33" t="s">
        <v>31</v>
      </c>
      <c r="B33" s="14">
        <v>13549.4</v>
      </c>
      <c r="C33">
        <f t="shared" si="0"/>
        <v>3387.35</v>
      </c>
      <c r="D33" s="8">
        <f t="shared" si="1"/>
        <v>13488.35</v>
      </c>
      <c r="E33" s="2">
        <f t="shared" si="2"/>
        <v>1.6958289431274434E-2</v>
      </c>
    </row>
    <row r="34" spans="1:5" ht="15" x14ac:dyDescent="0.25">
      <c r="A34" t="s">
        <v>32</v>
      </c>
      <c r="B34" s="14">
        <v>13619.4</v>
      </c>
      <c r="C34">
        <f t="shared" si="0"/>
        <v>3404.85</v>
      </c>
      <c r="D34" s="8">
        <f t="shared" si="1"/>
        <v>13544.475</v>
      </c>
      <c r="E34" s="2">
        <f t="shared" si="2"/>
        <v>1.7821012111750453E-2</v>
      </c>
    </row>
    <row r="35" spans="1:5" ht="15" x14ac:dyDescent="0.25">
      <c r="A35" t="s">
        <v>33</v>
      </c>
      <c r="B35" s="14">
        <v>13741.1</v>
      </c>
      <c r="C35">
        <f t="shared" si="0"/>
        <v>3435.2750000000001</v>
      </c>
      <c r="D35" s="8">
        <f t="shared" si="1"/>
        <v>13610.4</v>
      </c>
      <c r="E35" s="2">
        <f t="shared" si="2"/>
        <v>1.940444113224709E-2</v>
      </c>
    </row>
    <row r="36" spans="1:5" ht="15" x14ac:dyDescent="0.25">
      <c r="A36" t="s">
        <v>34</v>
      </c>
      <c r="B36" s="14">
        <v>13970.2</v>
      </c>
      <c r="C36">
        <f t="shared" si="0"/>
        <v>3492.55</v>
      </c>
      <c r="D36" s="8">
        <f t="shared" si="1"/>
        <v>13720.025000000001</v>
      </c>
      <c r="E36" s="2">
        <f t="shared" si="2"/>
        <v>2.218708150101812E-2</v>
      </c>
    </row>
    <row r="37" spans="1:5" ht="15" x14ac:dyDescent="0.25">
      <c r="A37" t="s">
        <v>35</v>
      </c>
      <c r="B37" s="14">
        <v>14131.4</v>
      </c>
      <c r="C37">
        <f t="shared" si="0"/>
        <v>3532.85</v>
      </c>
      <c r="D37" s="8">
        <f t="shared" si="1"/>
        <v>13865.525</v>
      </c>
      <c r="E37" s="2">
        <f t="shared" si="2"/>
        <v>2.7963019939429158E-2</v>
      </c>
    </row>
    <row r="38" spans="1:5" ht="15" x14ac:dyDescent="0.25">
      <c r="A38" t="s">
        <v>36</v>
      </c>
      <c r="B38" s="14">
        <v>14212.3</v>
      </c>
      <c r="C38">
        <f t="shared" si="0"/>
        <v>3553.0749999999998</v>
      </c>
      <c r="D38" s="8">
        <f t="shared" si="1"/>
        <v>14013.75</v>
      </c>
      <c r="E38" s="2">
        <f t="shared" si="2"/>
        <v>3.4646968597896899E-2</v>
      </c>
    </row>
    <row r="39" spans="1:5" ht="15" x14ac:dyDescent="0.25">
      <c r="A39" t="s">
        <v>37</v>
      </c>
      <c r="B39" s="14">
        <v>14323</v>
      </c>
      <c r="C39">
        <f t="shared" si="0"/>
        <v>3580.75</v>
      </c>
      <c r="D39" s="8">
        <f t="shared" si="1"/>
        <v>14159.224999999999</v>
      </c>
      <c r="E39" s="2">
        <f t="shared" si="2"/>
        <v>4.0323943455004917E-2</v>
      </c>
    </row>
    <row r="40" spans="1:5" ht="15" x14ac:dyDescent="0.25">
      <c r="A40" t="s">
        <v>38</v>
      </c>
      <c r="B40" s="14">
        <v>14457.8</v>
      </c>
      <c r="C40">
        <f t="shared" si="0"/>
        <v>3614.45</v>
      </c>
      <c r="D40" s="8">
        <f t="shared" si="1"/>
        <v>14281.125</v>
      </c>
      <c r="E40" s="2">
        <f t="shared" si="2"/>
        <v>4.089642693799745E-2</v>
      </c>
    </row>
    <row r="41" spans="1:5" ht="15" x14ac:dyDescent="0.25">
      <c r="A41" t="s">
        <v>39</v>
      </c>
      <c r="B41" s="14">
        <v>14605.6</v>
      </c>
      <c r="C41">
        <f t="shared" si="0"/>
        <v>3651.4</v>
      </c>
      <c r="D41" s="8">
        <f t="shared" si="1"/>
        <v>14399.674999999999</v>
      </c>
      <c r="E41" s="2">
        <f t="shared" si="2"/>
        <v>3.8523604407333989E-2</v>
      </c>
    </row>
    <row r="42" spans="1:5" ht="15" x14ac:dyDescent="0.25">
      <c r="A42" t="s">
        <v>40</v>
      </c>
      <c r="B42" s="14">
        <v>14767.8</v>
      </c>
      <c r="C42">
        <f t="shared" si="0"/>
        <v>3691.95</v>
      </c>
      <c r="D42" s="8">
        <f t="shared" si="1"/>
        <v>14538.55</v>
      </c>
      <c r="E42" s="2">
        <f t="shared" si="2"/>
        <v>3.7448934082597397E-2</v>
      </c>
    </row>
    <row r="43" spans="1:5" ht="15" x14ac:dyDescent="0.25">
      <c r="A43" t="s">
        <v>41</v>
      </c>
      <c r="B43" s="14">
        <v>14839.7</v>
      </c>
      <c r="C43">
        <f t="shared" si="0"/>
        <v>3709.9250000000002</v>
      </c>
      <c r="D43" s="8">
        <f t="shared" si="1"/>
        <v>14667.724999999999</v>
      </c>
      <c r="E43" s="2">
        <f t="shared" si="2"/>
        <v>3.5912982525526646E-2</v>
      </c>
    </row>
    <row r="44" spans="1:5" ht="15" x14ac:dyDescent="0.25">
      <c r="A44" t="s">
        <v>42</v>
      </c>
      <c r="B44" s="14">
        <v>14956.3</v>
      </c>
      <c r="C44">
        <f t="shared" si="0"/>
        <v>3739.0749999999998</v>
      </c>
      <c r="D44" s="8">
        <f t="shared" si="1"/>
        <v>14792.350000000002</v>
      </c>
      <c r="E44" s="2">
        <f t="shared" si="2"/>
        <v>3.5797249866519769E-2</v>
      </c>
    </row>
    <row r="45" spans="1:5" ht="15" x14ac:dyDescent="0.25">
      <c r="A45" t="s">
        <v>43</v>
      </c>
      <c r="B45" s="14">
        <v>15041.2</v>
      </c>
      <c r="C45">
        <f t="shared" si="0"/>
        <v>3760.3</v>
      </c>
      <c r="D45" s="8">
        <f t="shared" si="1"/>
        <v>14901.25</v>
      </c>
      <c r="E45" s="2">
        <f t="shared" si="2"/>
        <v>3.4832383369763603E-2</v>
      </c>
    </row>
    <row r="46" spans="1:5" ht="15" x14ac:dyDescent="0.25">
      <c r="A46" t="s">
        <v>44</v>
      </c>
      <c r="B46" s="14">
        <v>15244.1</v>
      </c>
      <c r="C46">
        <f t="shared" si="0"/>
        <v>3811.0250000000001</v>
      </c>
      <c r="D46" s="8">
        <f t="shared" si="1"/>
        <v>15020.324999999999</v>
      </c>
      <c r="E46" s="2">
        <f t="shared" si="2"/>
        <v>3.3137761331081823E-2</v>
      </c>
    </row>
    <row r="47" spans="1:5" ht="15" x14ac:dyDescent="0.25">
      <c r="A47" t="s">
        <v>45</v>
      </c>
      <c r="B47" s="14">
        <v>15281.5</v>
      </c>
      <c r="C47">
        <f t="shared" si="0"/>
        <v>3820.375</v>
      </c>
      <c r="D47" s="8">
        <f t="shared" si="1"/>
        <v>15130.775</v>
      </c>
      <c r="E47" s="2">
        <f t="shared" si="2"/>
        <v>3.1569312896171771E-2</v>
      </c>
    </row>
    <row r="48" spans="1:5" ht="15" x14ac:dyDescent="0.25">
      <c r="A48" t="s">
        <v>46</v>
      </c>
      <c r="B48" s="14">
        <v>15304.5</v>
      </c>
      <c r="C48">
        <f t="shared" si="0"/>
        <v>3826.125</v>
      </c>
      <c r="D48" s="8">
        <f t="shared" si="1"/>
        <v>15217.825000000001</v>
      </c>
      <c r="E48" s="2">
        <f t="shared" si="2"/>
        <v>2.876317826444064E-2</v>
      </c>
    </row>
    <row r="49" spans="1:5" ht="15" x14ac:dyDescent="0.25">
      <c r="A49" t="s">
        <v>47</v>
      </c>
      <c r="B49" s="14">
        <v>15433.6</v>
      </c>
      <c r="C49">
        <f t="shared" si="0"/>
        <v>3858.4</v>
      </c>
      <c r="D49" s="8">
        <f t="shared" si="1"/>
        <v>15315.924999999999</v>
      </c>
      <c r="E49" s="2">
        <f t="shared" si="2"/>
        <v>2.7828202332019079E-2</v>
      </c>
    </row>
    <row r="50" spans="1:5" ht="15" x14ac:dyDescent="0.25">
      <c r="A50" t="s">
        <v>48</v>
      </c>
      <c r="B50" s="14">
        <v>15479</v>
      </c>
      <c r="C50">
        <f t="shared" si="0"/>
        <v>3869.75</v>
      </c>
      <c r="D50" s="8">
        <f t="shared" si="1"/>
        <v>15374.65</v>
      </c>
      <c r="E50" s="2">
        <f t="shared" si="2"/>
        <v>2.3589702619617136E-2</v>
      </c>
    </row>
    <row r="51" spans="1:5" ht="15" x14ac:dyDescent="0.25">
      <c r="A51" t="s">
        <v>49</v>
      </c>
      <c r="B51" s="14">
        <v>15577.8</v>
      </c>
      <c r="C51">
        <f t="shared" si="0"/>
        <v>3894.45</v>
      </c>
      <c r="D51" s="8">
        <f t="shared" si="1"/>
        <v>15448.724999999999</v>
      </c>
      <c r="E51" s="2">
        <f t="shared" si="2"/>
        <v>2.1013464280580402E-2</v>
      </c>
    </row>
    <row r="52" spans="1:5" ht="15" x14ac:dyDescent="0.25">
      <c r="A52" t="s">
        <v>50</v>
      </c>
      <c r="B52" s="14">
        <v>15671.6</v>
      </c>
      <c r="C52">
        <f t="shared" si="0"/>
        <v>3917.9</v>
      </c>
      <c r="D52" s="8">
        <f t="shared" si="1"/>
        <v>15540.499999999998</v>
      </c>
      <c r="E52" s="2">
        <f t="shared" si="2"/>
        <v>2.120375283590115E-2</v>
      </c>
    </row>
    <row r="53" spans="1:5" ht="15" x14ac:dyDescent="0.25">
      <c r="A53" t="s">
        <v>51</v>
      </c>
      <c r="B53" s="14">
        <v>15767.1</v>
      </c>
      <c r="C53">
        <f t="shared" si="0"/>
        <v>3941.7750000000001</v>
      </c>
      <c r="D53" s="8">
        <f t="shared" si="1"/>
        <v>15623.875</v>
      </c>
      <c r="E53" s="2">
        <f t="shared" si="2"/>
        <v>2.0106523112381442E-2</v>
      </c>
    </row>
    <row r="54" spans="1:5" ht="15" x14ac:dyDescent="0.25">
      <c r="A54" t="s">
        <v>52</v>
      </c>
      <c r="B54" s="14">
        <v>15702.9</v>
      </c>
      <c r="C54">
        <f t="shared" si="0"/>
        <v>3925.7249999999999</v>
      </c>
      <c r="D54" s="8">
        <f t="shared" si="1"/>
        <v>15679.85</v>
      </c>
      <c r="E54" s="2">
        <f t="shared" si="2"/>
        <v>1.9850858393524452E-2</v>
      </c>
    </row>
    <row r="55" spans="1:5" ht="15" x14ac:dyDescent="0.25">
      <c r="A55" t="s">
        <v>53</v>
      </c>
      <c r="B55" s="14">
        <v>15792.8</v>
      </c>
      <c r="C55">
        <f t="shared" si="0"/>
        <v>3948.2</v>
      </c>
      <c r="D55" s="8">
        <f t="shared" si="1"/>
        <v>15733.599999999999</v>
      </c>
      <c r="E55" s="2">
        <f t="shared" si="2"/>
        <v>1.8440033077163326E-2</v>
      </c>
    </row>
    <row r="56" spans="1:5" ht="15" x14ac:dyDescent="0.25">
      <c r="A56" t="s">
        <v>54</v>
      </c>
      <c r="B56" s="14">
        <v>15709.6</v>
      </c>
      <c r="C56">
        <f t="shared" si="0"/>
        <v>3927.4</v>
      </c>
      <c r="D56" s="8">
        <f t="shared" si="1"/>
        <v>15743.1</v>
      </c>
      <c r="E56" s="2">
        <f t="shared" si="2"/>
        <v>1.3036903574531206E-2</v>
      </c>
    </row>
    <row r="57" spans="1:5" ht="15" x14ac:dyDescent="0.25">
      <c r="A57" t="s">
        <v>55</v>
      </c>
      <c r="B57" s="14">
        <v>15366.6</v>
      </c>
      <c r="C57">
        <f t="shared" si="0"/>
        <v>3841.65</v>
      </c>
      <c r="D57" s="8">
        <f t="shared" si="1"/>
        <v>15642.974999999999</v>
      </c>
      <c r="E57" s="2">
        <f t="shared" si="2"/>
        <v>1.2224880191372847E-3</v>
      </c>
    </row>
    <row r="58" spans="1:5" ht="15" x14ac:dyDescent="0.25">
      <c r="A58" t="s">
        <v>56</v>
      </c>
      <c r="B58" s="14">
        <v>15187.5</v>
      </c>
      <c r="C58">
        <f t="shared" si="0"/>
        <v>3796.875</v>
      </c>
      <c r="D58" s="8">
        <f t="shared" si="1"/>
        <v>15514.125</v>
      </c>
      <c r="E58" s="2">
        <f t="shared" si="2"/>
        <v>-1.0569297537922899E-2</v>
      </c>
    </row>
    <row r="59" spans="1:5" ht="15" x14ac:dyDescent="0.25">
      <c r="A59" t="s">
        <v>57</v>
      </c>
      <c r="B59" s="14">
        <v>15161.8</v>
      </c>
      <c r="C59">
        <f t="shared" si="0"/>
        <v>3790.45</v>
      </c>
      <c r="D59" s="8">
        <f t="shared" si="1"/>
        <v>15356.375</v>
      </c>
      <c r="E59" s="2">
        <f t="shared" si="2"/>
        <v>-2.3975758885442528E-2</v>
      </c>
    </row>
    <row r="60" spans="1:5" ht="15" x14ac:dyDescent="0.25">
      <c r="A60" t="s">
        <v>58</v>
      </c>
      <c r="B60" s="14">
        <v>15216.6</v>
      </c>
      <c r="C60">
        <f t="shared" si="0"/>
        <v>3804.15</v>
      </c>
      <c r="D60" s="8">
        <f t="shared" si="1"/>
        <v>15233.124999999998</v>
      </c>
      <c r="E60" s="2">
        <f t="shared" si="2"/>
        <v>-3.239355654223134E-2</v>
      </c>
    </row>
    <row r="61" spans="1:5" ht="15" x14ac:dyDescent="0.25">
      <c r="A61" t="s">
        <v>59</v>
      </c>
      <c r="B61" s="14">
        <v>15379.2</v>
      </c>
      <c r="C61">
        <f t="shared" si="0"/>
        <v>3844.8</v>
      </c>
      <c r="D61" s="8">
        <f t="shared" si="1"/>
        <v>15236.275000000001</v>
      </c>
      <c r="E61" s="2">
        <f t="shared" si="2"/>
        <v>-2.599889087593614E-2</v>
      </c>
    </row>
    <row r="62" spans="1:5" ht="15" x14ac:dyDescent="0.25">
      <c r="A62" t="s">
        <v>60</v>
      </c>
      <c r="B62" s="14">
        <v>15456.1</v>
      </c>
      <c r="C62">
        <f t="shared" si="0"/>
        <v>3864.0250000000001</v>
      </c>
      <c r="D62" s="8">
        <f t="shared" si="1"/>
        <v>15303.425000000001</v>
      </c>
      <c r="E62" s="2">
        <f t="shared" si="2"/>
        <v>-1.3581171996487002E-2</v>
      </c>
    </row>
    <row r="63" spans="1:5" ht="15" x14ac:dyDescent="0.25">
      <c r="A63" t="s">
        <v>61</v>
      </c>
      <c r="B63" s="14">
        <v>15605.6</v>
      </c>
      <c r="C63">
        <f t="shared" si="0"/>
        <v>3901.4</v>
      </c>
      <c r="D63" s="8">
        <f t="shared" si="1"/>
        <v>15414.375</v>
      </c>
      <c r="E63" s="2">
        <f t="shared" si="2"/>
        <v>3.7769330326981464E-3</v>
      </c>
    </row>
    <row r="64" spans="1:5" ht="15" x14ac:dyDescent="0.25">
      <c r="A64" t="s">
        <v>63</v>
      </c>
      <c r="B64" s="14">
        <v>15726.3</v>
      </c>
      <c r="C64">
        <f t="shared" si="0"/>
        <v>3931.5749999999998</v>
      </c>
      <c r="D64" s="8">
        <f t="shared" si="1"/>
        <v>15541.8</v>
      </c>
      <c r="E64" s="2">
        <f t="shared" si="2"/>
        <v>2.0263406228203412E-2</v>
      </c>
    </row>
    <row r="65" spans="1:5" ht="15" x14ac:dyDescent="0.25">
      <c r="A65" t="s">
        <v>64</v>
      </c>
      <c r="B65" s="14">
        <v>15808</v>
      </c>
      <c r="C65">
        <f t="shared" si="0"/>
        <v>3952</v>
      </c>
      <c r="D65" s="8">
        <f t="shared" si="1"/>
        <v>15649</v>
      </c>
      <c r="E65" s="2">
        <f t="shared" si="2"/>
        <v>2.7088313908747282E-2</v>
      </c>
    </row>
    <row r="66" spans="1:5" ht="15" x14ac:dyDescent="0.25">
      <c r="A66" t="s">
        <v>65</v>
      </c>
      <c r="B66" s="14">
        <v>15769.9</v>
      </c>
      <c r="C66">
        <f t="shared" si="0"/>
        <v>3942.4749999999999</v>
      </c>
      <c r="D66" s="8">
        <f t="shared" si="1"/>
        <v>15727.45</v>
      </c>
      <c r="E66" s="2">
        <f t="shared" si="2"/>
        <v>2.7707849713381128E-2</v>
      </c>
    </row>
    <row r="67" spans="1:5" ht="15" x14ac:dyDescent="0.25">
      <c r="A67" t="s">
        <v>66</v>
      </c>
      <c r="B67" s="14">
        <v>15876.8</v>
      </c>
      <c r="C67">
        <f t="shared" ref="C67:C115" si="3">+B67/4</f>
        <v>3969.2</v>
      </c>
      <c r="D67" s="8">
        <f t="shared" si="1"/>
        <v>15795.25</v>
      </c>
      <c r="E67" s="2">
        <f t="shared" si="2"/>
        <v>2.4709078376515429E-2</v>
      </c>
    </row>
    <row r="68" spans="1:5" ht="15" x14ac:dyDescent="0.25">
      <c r="A68" t="s">
        <v>67</v>
      </c>
      <c r="B68" s="14">
        <v>15870.7</v>
      </c>
      <c r="C68">
        <f t="shared" si="3"/>
        <v>3967.6750000000002</v>
      </c>
      <c r="D68" s="8">
        <f t="shared" si="1"/>
        <v>15831.349999999999</v>
      </c>
      <c r="E68" s="2">
        <f t="shared" si="2"/>
        <v>1.863040317080385E-2</v>
      </c>
    </row>
    <row r="69" spans="1:5" ht="15" x14ac:dyDescent="0.25">
      <c r="A69" t="s">
        <v>68</v>
      </c>
      <c r="B69" s="14">
        <v>16048.7</v>
      </c>
      <c r="C69">
        <f t="shared" si="3"/>
        <v>4012.1750000000002</v>
      </c>
      <c r="D69" s="8">
        <f t="shared" si="1"/>
        <v>15891.524999999998</v>
      </c>
      <c r="E69" s="2">
        <f t="shared" si="2"/>
        <v>1.5497795386286524E-2</v>
      </c>
    </row>
    <row r="70" spans="1:5" ht="15" x14ac:dyDescent="0.25">
      <c r="A70" s="1" t="s">
        <v>70</v>
      </c>
      <c r="B70" s="14">
        <v>16180</v>
      </c>
      <c r="C70">
        <f t="shared" si="3"/>
        <v>4045</v>
      </c>
      <c r="D70" s="8">
        <f t="shared" ref="D70:D114" si="4">+SUM(C67:C70)</f>
        <v>15994.05</v>
      </c>
      <c r="E70" s="2">
        <f t="shared" si="2"/>
        <v>1.6951254017656934E-2</v>
      </c>
    </row>
    <row r="71" spans="1:5" ht="15" x14ac:dyDescent="0.25">
      <c r="A71" s="1" t="s">
        <v>71</v>
      </c>
      <c r="B71" s="14">
        <v>16253.7</v>
      </c>
      <c r="C71">
        <f t="shared" si="3"/>
        <v>4063.4250000000002</v>
      </c>
      <c r="D71" s="8">
        <f t="shared" si="4"/>
        <v>16088.275000000001</v>
      </c>
      <c r="E71" s="2">
        <f t="shared" si="2"/>
        <v>1.8551463256358806E-2</v>
      </c>
    </row>
    <row r="72" spans="1:5" ht="15" x14ac:dyDescent="0.25">
      <c r="A72" s="1" t="s">
        <v>72</v>
      </c>
      <c r="B72" s="14">
        <v>16282.2</v>
      </c>
      <c r="C72">
        <f t="shared" si="3"/>
        <v>4070.55</v>
      </c>
      <c r="D72" s="8">
        <f t="shared" si="4"/>
        <v>16191.150000000001</v>
      </c>
      <c r="E72" s="2">
        <f t="shared" si="2"/>
        <v>2.2727057389294213E-2</v>
      </c>
    </row>
    <row r="73" spans="1:5" ht="15" x14ac:dyDescent="0.25">
      <c r="A73" s="1" t="s">
        <v>73</v>
      </c>
      <c r="B73" s="14">
        <v>16300</v>
      </c>
      <c r="C73">
        <f t="shared" si="3"/>
        <v>4075</v>
      </c>
      <c r="D73" s="8">
        <f t="shared" si="4"/>
        <v>16253.975</v>
      </c>
      <c r="E73" s="2">
        <f t="shared" si="2"/>
        <v>2.2807754447732524E-2</v>
      </c>
    </row>
    <row r="74" spans="1:5" ht="15" x14ac:dyDescent="0.25">
      <c r="A74" s="1" t="s">
        <v>74</v>
      </c>
      <c r="B74" s="14">
        <v>16441.5</v>
      </c>
      <c r="C74">
        <f t="shared" si="3"/>
        <v>4110.375</v>
      </c>
      <c r="D74" s="8">
        <f t="shared" si="4"/>
        <v>16319.35</v>
      </c>
      <c r="E74" s="2">
        <f t="shared" ref="E74:E114" si="5">+(D74-D70)/D70</f>
        <v>2.0338813496268995E-2</v>
      </c>
    </row>
    <row r="75" spans="1:5" ht="15" x14ac:dyDescent="0.25">
      <c r="A75" s="1" t="s">
        <v>75</v>
      </c>
      <c r="B75" s="14">
        <v>16464.400000000001</v>
      </c>
      <c r="C75">
        <f t="shared" si="3"/>
        <v>4116.1000000000004</v>
      </c>
      <c r="D75" s="8">
        <f t="shared" si="4"/>
        <v>16372.025</v>
      </c>
      <c r="E75" s="2">
        <f t="shared" si="5"/>
        <v>1.7637067988954574E-2</v>
      </c>
    </row>
    <row r="76" spans="1:5" ht="15" x14ac:dyDescent="0.25">
      <c r="A76" s="1" t="s">
        <v>76</v>
      </c>
      <c r="B76" s="14">
        <v>16594.7</v>
      </c>
      <c r="C76">
        <f t="shared" si="3"/>
        <v>4148.6750000000002</v>
      </c>
      <c r="D76" s="8">
        <f t="shared" si="4"/>
        <v>16450.150000000001</v>
      </c>
      <c r="E76" s="2">
        <f t="shared" si="5"/>
        <v>1.5996393091287524E-2</v>
      </c>
    </row>
    <row r="77" spans="1:5" ht="15" x14ac:dyDescent="0.25">
      <c r="A77" s="1" t="s">
        <v>77</v>
      </c>
      <c r="B77" s="14">
        <v>16712.8</v>
      </c>
      <c r="C77">
        <f t="shared" si="3"/>
        <v>4178.2</v>
      </c>
      <c r="D77" s="8">
        <f t="shared" si="4"/>
        <v>16553.350000000002</v>
      </c>
      <c r="E77" s="2">
        <f t="shared" si="5"/>
        <v>1.841857145713598E-2</v>
      </c>
    </row>
    <row r="78" spans="1:5" ht="15" x14ac:dyDescent="0.25">
      <c r="A78" s="1" t="s">
        <v>78</v>
      </c>
      <c r="B78" s="14">
        <v>16654.2</v>
      </c>
      <c r="C78">
        <f t="shared" si="3"/>
        <v>4163.55</v>
      </c>
      <c r="D78" s="8">
        <f t="shared" si="4"/>
        <v>16606.525000000001</v>
      </c>
      <c r="E78" s="2">
        <f t="shared" si="5"/>
        <v>1.7597208222141267E-2</v>
      </c>
    </row>
    <row r="79" spans="1:5" ht="15" x14ac:dyDescent="0.25">
      <c r="A79" s="1" t="s">
        <v>79</v>
      </c>
      <c r="B79" s="14">
        <v>16868.099999999999</v>
      </c>
      <c r="C79">
        <f t="shared" si="3"/>
        <v>4217.0249999999996</v>
      </c>
      <c r="D79" s="8">
        <f t="shared" si="4"/>
        <v>16707.449999999997</v>
      </c>
      <c r="E79" s="2">
        <f t="shared" si="5"/>
        <v>2.0487691656957369E-2</v>
      </c>
    </row>
    <row r="80" spans="1:5" ht="15" x14ac:dyDescent="0.25">
      <c r="A80" s="1" t="s">
        <v>80</v>
      </c>
      <c r="B80" s="14">
        <v>17064.599999999999</v>
      </c>
      <c r="C80">
        <f t="shared" si="3"/>
        <v>4266.1499999999996</v>
      </c>
      <c r="D80" s="8">
        <f t="shared" si="4"/>
        <v>16824.924999999999</v>
      </c>
      <c r="E80" s="2">
        <f t="shared" si="5"/>
        <v>2.2782467029175892E-2</v>
      </c>
    </row>
    <row r="81" spans="1:8" ht="15" x14ac:dyDescent="0.25">
      <c r="A81" s="1" t="s">
        <v>81</v>
      </c>
      <c r="B81" s="14">
        <v>17141.2</v>
      </c>
      <c r="C81">
        <f t="shared" si="3"/>
        <v>4285.3</v>
      </c>
      <c r="D81" s="8">
        <f t="shared" si="4"/>
        <v>16932.025000000001</v>
      </c>
      <c r="E81" s="2">
        <f t="shared" si="5"/>
        <v>2.2876034156228148E-2</v>
      </c>
    </row>
    <row r="82" spans="1:8" ht="15" x14ac:dyDescent="0.25">
      <c r="A82" s="1" t="s">
        <v>82</v>
      </c>
      <c r="B82" s="14">
        <v>17280.599999999999</v>
      </c>
      <c r="C82">
        <f>+B82/4</f>
        <v>4320.1499999999996</v>
      </c>
      <c r="D82" s="8">
        <f t="shared" si="4"/>
        <v>17088.625</v>
      </c>
      <c r="E82" s="2">
        <f t="shared" si="5"/>
        <v>2.9030757488396789E-2</v>
      </c>
    </row>
    <row r="83" spans="1:8" ht="15" x14ac:dyDescent="0.25">
      <c r="A83" s="1" t="s">
        <v>83</v>
      </c>
      <c r="B83" s="14">
        <v>17380.900000000001</v>
      </c>
      <c r="C83">
        <f t="shared" si="3"/>
        <v>4345.2250000000004</v>
      </c>
      <c r="D83" s="8">
        <f t="shared" si="4"/>
        <v>17216.825000000001</v>
      </c>
      <c r="E83" s="2">
        <f t="shared" si="5"/>
        <v>3.0487896118198989E-2</v>
      </c>
    </row>
    <row r="84" spans="1:8" ht="15" x14ac:dyDescent="0.25">
      <c r="A84" s="1" t="s">
        <v>84</v>
      </c>
      <c r="B84" s="14">
        <v>17437.099999999999</v>
      </c>
      <c r="C84">
        <f t="shared" si="3"/>
        <v>4359.2749999999996</v>
      </c>
      <c r="D84" s="8">
        <f t="shared" si="4"/>
        <v>17309.95</v>
      </c>
      <c r="E84" s="2">
        <f t="shared" si="5"/>
        <v>2.8827765948436709E-2</v>
      </c>
      <c r="F84" s="1"/>
    </row>
    <row r="85" spans="1:8" ht="15" x14ac:dyDescent="0.25">
      <c r="A85" s="1" t="s">
        <v>85</v>
      </c>
      <c r="B85" s="14">
        <v>17462.599999999999</v>
      </c>
      <c r="C85">
        <f t="shared" si="3"/>
        <v>4365.6499999999996</v>
      </c>
      <c r="D85" s="8">
        <f t="shared" si="4"/>
        <v>17390.3</v>
      </c>
      <c r="E85" s="2">
        <f t="shared" si="5"/>
        <v>2.7065575440622002E-2</v>
      </c>
      <c r="F85" s="9"/>
    </row>
    <row r="86" spans="1:8" ht="15" x14ac:dyDescent="0.25">
      <c r="A86" s="1" t="s">
        <v>86</v>
      </c>
      <c r="B86" s="14">
        <v>17565.5</v>
      </c>
      <c r="C86">
        <f t="shared" si="3"/>
        <v>4391.375</v>
      </c>
      <c r="D86" s="8">
        <f t="shared" si="4"/>
        <v>17461.525000000001</v>
      </c>
      <c r="E86" s="2">
        <f t="shared" si="5"/>
        <v>2.1821533329919842E-2</v>
      </c>
      <c r="F86" s="4"/>
      <c r="G86" s="1"/>
      <c r="H86" s="10"/>
    </row>
    <row r="87" spans="1:8" ht="15" x14ac:dyDescent="0.25">
      <c r="A87" s="1" t="s">
        <v>87</v>
      </c>
      <c r="B87" s="14">
        <v>17618.599999999999</v>
      </c>
      <c r="C87">
        <f t="shared" si="3"/>
        <v>4404.6499999999996</v>
      </c>
      <c r="D87" s="8">
        <f t="shared" si="4"/>
        <v>17520.949999999997</v>
      </c>
      <c r="E87" s="2">
        <f t="shared" si="5"/>
        <v>1.7664406764894013E-2</v>
      </c>
      <c r="G87" s="1"/>
      <c r="H87" s="10"/>
    </row>
    <row r="88" spans="1:8" ht="15" x14ac:dyDescent="0.25">
      <c r="A88" s="11" t="s">
        <v>88</v>
      </c>
      <c r="B88" s="14">
        <v>17724.5</v>
      </c>
      <c r="C88">
        <f>+B88/4</f>
        <v>4431.125</v>
      </c>
      <c r="D88" s="8">
        <f t="shared" si="4"/>
        <v>17592.8</v>
      </c>
      <c r="E88" s="2">
        <f t="shared" si="5"/>
        <v>1.6340312941400672E-2</v>
      </c>
      <c r="H88" s="13"/>
    </row>
    <row r="89" spans="1:8" ht="15" x14ac:dyDescent="0.25">
      <c r="A89" s="11" t="s">
        <v>89</v>
      </c>
      <c r="B89" s="14">
        <v>17812.599999999999</v>
      </c>
      <c r="C89">
        <f>+B89/4</f>
        <v>4453.1499999999996</v>
      </c>
      <c r="D89" s="8">
        <f t="shared" si="4"/>
        <v>17680.3</v>
      </c>
      <c r="E89" s="2">
        <f t="shared" si="5"/>
        <v>1.6675963036865381E-2</v>
      </c>
      <c r="F89" s="12"/>
      <c r="H89" s="13"/>
    </row>
    <row r="90" spans="1:8" ht="15" x14ac:dyDescent="0.25">
      <c r="A90" s="11" t="s">
        <v>90</v>
      </c>
      <c r="B90" s="14">
        <v>17889.099999999999</v>
      </c>
      <c r="C90">
        <f t="shared" si="3"/>
        <v>4472.2749999999996</v>
      </c>
      <c r="D90" s="8">
        <f t="shared" si="4"/>
        <v>17761.199999999997</v>
      </c>
      <c r="E90" s="2">
        <f t="shared" si="5"/>
        <v>1.7162017635916429E-2</v>
      </c>
      <c r="G90" s="1"/>
      <c r="H90" s="13"/>
    </row>
    <row r="91" spans="1:8" ht="15" x14ac:dyDescent="0.25">
      <c r="A91" s="11" t="s">
        <v>91</v>
      </c>
      <c r="B91" s="14">
        <v>17979.2</v>
      </c>
      <c r="C91">
        <f t="shared" si="3"/>
        <v>4494.8</v>
      </c>
      <c r="D91" s="8">
        <f t="shared" si="4"/>
        <v>17851.349999999999</v>
      </c>
      <c r="E91" s="2">
        <f t="shared" si="5"/>
        <v>1.8857424968395063E-2</v>
      </c>
      <c r="G91" s="1"/>
      <c r="H91" s="13"/>
    </row>
    <row r="92" spans="1:8" ht="15" x14ac:dyDescent="0.25">
      <c r="A92" s="11" t="s">
        <v>92</v>
      </c>
      <c r="B92" s="14">
        <v>18128</v>
      </c>
      <c r="C92">
        <f t="shared" si="3"/>
        <v>4532</v>
      </c>
      <c r="D92" s="8">
        <f t="shared" si="4"/>
        <v>17952.224999999999</v>
      </c>
      <c r="E92" s="2">
        <f t="shared" si="5"/>
        <v>2.0430232822518261E-2</v>
      </c>
      <c r="H92" s="13"/>
    </row>
    <row r="93" spans="1:8" ht="15" x14ac:dyDescent="0.25">
      <c r="A93" s="11" t="s">
        <v>93</v>
      </c>
      <c r="B93" s="14">
        <v>18310.3</v>
      </c>
      <c r="C93">
        <f t="shared" si="3"/>
        <v>4577.5749999999998</v>
      </c>
      <c r="D93" s="8">
        <f t="shared" si="4"/>
        <v>18076.650000000001</v>
      </c>
      <c r="E93" s="2">
        <f t="shared" si="5"/>
        <v>2.2417606036096795E-2</v>
      </c>
      <c r="H93" s="13"/>
    </row>
    <row r="94" spans="1:8" ht="15" x14ac:dyDescent="0.25">
      <c r="A94" s="11" t="s">
        <v>103</v>
      </c>
      <c r="B94" s="14">
        <v>18437.099999999999</v>
      </c>
      <c r="C94">
        <f t="shared" si="3"/>
        <v>4609.2749999999996</v>
      </c>
      <c r="D94" s="8">
        <f t="shared" si="4"/>
        <v>18213.650000000001</v>
      </c>
      <c r="E94" s="2">
        <f t="shared" si="5"/>
        <v>2.5474067067540733E-2</v>
      </c>
      <c r="F94" s="12"/>
      <c r="G94" s="1"/>
      <c r="H94" s="6"/>
    </row>
    <row r="95" spans="1:8" ht="15" x14ac:dyDescent="0.25">
      <c r="A95" s="11" t="s">
        <v>104</v>
      </c>
      <c r="B95" s="14">
        <v>18565.7</v>
      </c>
      <c r="C95">
        <f t="shared" si="3"/>
        <v>4641.4250000000002</v>
      </c>
      <c r="D95" s="8">
        <f t="shared" si="4"/>
        <v>18360.275000000001</v>
      </c>
      <c r="E95" s="2">
        <f t="shared" si="5"/>
        <v>2.8509048335280129E-2</v>
      </c>
      <c r="F95" s="12"/>
      <c r="G95" s="1"/>
    </row>
    <row r="96" spans="1:8" ht="15" x14ac:dyDescent="0.25">
      <c r="A96" s="11" t="s">
        <v>105</v>
      </c>
      <c r="B96" s="14">
        <v>18699.7</v>
      </c>
      <c r="C96">
        <f t="shared" si="3"/>
        <v>4674.9250000000002</v>
      </c>
      <c r="D96" s="8">
        <f t="shared" si="4"/>
        <v>18503.199999999997</v>
      </c>
      <c r="E96" s="2">
        <f t="shared" si="5"/>
        <v>3.0691181733740448E-2</v>
      </c>
      <c r="F96" s="12"/>
    </row>
    <row r="97" spans="1:11" ht="15" x14ac:dyDescent="0.25">
      <c r="A97" s="11" t="s">
        <v>106</v>
      </c>
      <c r="B97" s="14">
        <v>18733.7</v>
      </c>
      <c r="C97">
        <f t="shared" si="3"/>
        <v>4683.4250000000002</v>
      </c>
      <c r="D97" s="8">
        <f t="shared" si="4"/>
        <v>18609.05</v>
      </c>
      <c r="E97" s="2">
        <f t="shared" si="5"/>
        <v>2.9452359812243849E-2</v>
      </c>
      <c r="F97" s="12"/>
    </row>
    <row r="98" spans="1:11" ht="15" x14ac:dyDescent="0.25">
      <c r="A98" s="11" t="s">
        <v>107</v>
      </c>
      <c r="B98" s="14">
        <v>18835.400000000001</v>
      </c>
      <c r="C98">
        <f t="shared" si="3"/>
        <v>4708.8500000000004</v>
      </c>
      <c r="D98" s="8">
        <f t="shared" si="4"/>
        <v>18708.625</v>
      </c>
      <c r="E98" s="2">
        <f t="shared" si="5"/>
        <v>2.7176046536526093E-2</v>
      </c>
      <c r="F98" s="12"/>
    </row>
    <row r="99" spans="1:11" ht="15" x14ac:dyDescent="0.25">
      <c r="A99" s="11" t="s">
        <v>108</v>
      </c>
      <c r="B99" s="14">
        <v>18962.2</v>
      </c>
      <c r="C99">
        <f t="shared" si="3"/>
        <v>4740.55</v>
      </c>
      <c r="D99" s="8">
        <f t="shared" si="4"/>
        <v>18807.75</v>
      </c>
      <c r="E99" s="2">
        <f t="shared" si="5"/>
        <v>2.4371911640756933E-2</v>
      </c>
      <c r="F99" s="12"/>
      <c r="G99" s="1"/>
      <c r="H99" s="6"/>
      <c r="J99" s="8"/>
      <c r="K99" s="1" t="s">
        <v>100</v>
      </c>
    </row>
    <row r="100" spans="1:11" ht="15" x14ac:dyDescent="0.25">
      <c r="A100" s="11" t="s">
        <v>109</v>
      </c>
      <c r="B100" s="14">
        <v>19130.900000000001</v>
      </c>
      <c r="C100">
        <f t="shared" si="3"/>
        <v>4782.7250000000004</v>
      </c>
      <c r="D100" s="8">
        <f t="shared" si="4"/>
        <v>18915.550000000003</v>
      </c>
      <c r="E100" s="2">
        <f t="shared" si="5"/>
        <v>2.228533442863969E-2</v>
      </c>
      <c r="F100" s="12"/>
      <c r="G100" s="1"/>
      <c r="H100" s="6"/>
      <c r="J100" s="5"/>
      <c r="K100" s="1" t="s">
        <v>99</v>
      </c>
    </row>
    <row r="101" spans="1:11" ht="15" x14ac:dyDescent="0.25">
      <c r="A101" s="11" t="s">
        <v>110</v>
      </c>
      <c r="B101" s="14">
        <v>19215.7</v>
      </c>
      <c r="C101">
        <f t="shared" si="3"/>
        <v>4803.9250000000002</v>
      </c>
      <c r="D101" s="8">
        <f t="shared" si="4"/>
        <v>19036.050000000003</v>
      </c>
      <c r="E101" s="2">
        <f t="shared" si="5"/>
        <v>2.2945824746561681E-2</v>
      </c>
      <c r="F101" s="12"/>
      <c r="J101" s="7"/>
      <c r="K101" s="1" t="s">
        <v>98</v>
      </c>
    </row>
    <row r="102" spans="1:11" ht="15" x14ac:dyDescent="0.25">
      <c r="A102" s="11" t="s">
        <v>111</v>
      </c>
      <c r="B102" s="14">
        <v>18989.900000000001</v>
      </c>
      <c r="C102">
        <f t="shared" si="3"/>
        <v>4747.4750000000004</v>
      </c>
      <c r="D102" s="8">
        <f t="shared" si="4"/>
        <v>19074.675000000003</v>
      </c>
      <c r="E102" s="2">
        <f t="shared" si="5"/>
        <v>1.9565841957920632E-2</v>
      </c>
      <c r="G102" s="1"/>
      <c r="H102" s="6"/>
    </row>
    <row r="103" spans="1:11" ht="15" x14ac:dyDescent="0.25">
      <c r="A103" s="11" t="s">
        <v>112</v>
      </c>
      <c r="B103" s="14">
        <v>17378.7</v>
      </c>
      <c r="C103">
        <f t="shared" si="3"/>
        <v>4344.6750000000002</v>
      </c>
      <c r="D103" s="8">
        <f t="shared" si="4"/>
        <v>18678.800000000003</v>
      </c>
      <c r="E103" s="2">
        <f t="shared" si="5"/>
        <v>-6.8562161874757529E-3</v>
      </c>
      <c r="G103" s="1"/>
      <c r="H103" s="6"/>
    </row>
    <row r="104" spans="1:11" ht="15" x14ac:dyDescent="0.25">
      <c r="A104" s="11" t="s">
        <v>113</v>
      </c>
      <c r="B104" s="14">
        <v>18743.7</v>
      </c>
      <c r="C104">
        <f t="shared" si="3"/>
        <v>4685.9250000000002</v>
      </c>
      <c r="D104" s="8">
        <f t="shared" si="4"/>
        <v>18582</v>
      </c>
      <c r="E104" s="2">
        <f t="shared" si="5"/>
        <v>-1.7633640047474319E-2</v>
      </c>
    </row>
    <row r="105" spans="1:11" ht="15" x14ac:dyDescent="0.25">
      <c r="A105" s="11" t="s">
        <v>114</v>
      </c>
      <c r="B105" s="14">
        <v>18924.3</v>
      </c>
      <c r="C105">
        <f t="shared" si="3"/>
        <v>4731.0749999999998</v>
      </c>
      <c r="D105" s="8">
        <f t="shared" si="4"/>
        <v>18509.150000000001</v>
      </c>
      <c r="E105" s="2">
        <f t="shared" si="5"/>
        <v>-2.7679061570021164E-2</v>
      </c>
      <c r="F105" s="1" t="s">
        <v>94</v>
      </c>
    </row>
    <row r="106" spans="1:11" ht="15" x14ac:dyDescent="0.25">
      <c r="A106" s="11" t="s">
        <v>115</v>
      </c>
      <c r="B106" s="14">
        <v>19216.2</v>
      </c>
      <c r="C106">
        <f t="shared" si="3"/>
        <v>4804.05</v>
      </c>
      <c r="D106" s="8">
        <f t="shared" si="4"/>
        <v>18565.724999999999</v>
      </c>
      <c r="E106" s="2">
        <f t="shared" si="5"/>
        <v>-2.6681974922246606E-2</v>
      </c>
    </row>
    <row r="107" spans="1:11" ht="15" x14ac:dyDescent="0.25">
      <c r="A107" s="11" t="s">
        <v>116</v>
      </c>
      <c r="B107" s="14">
        <v>19544.2</v>
      </c>
      <c r="C107">
        <f t="shared" si="3"/>
        <v>4886.05</v>
      </c>
      <c r="D107" s="8">
        <f t="shared" si="4"/>
        <v>19107.099999999999</v>
      </c>
      <c r="E107" s="2">
        <f t="shared" si="5"/>
        <v>2.2929738527100004E-2</v>
      </c>
      <c r="F107" s="2"/>
    </row>
    <row r="108" spans="1:11" ht="15" x14ac:dyDescent="0.25">
      <c r="A108" s="11" t="s">
        <v>117</v>
      </c>
      <c r="B108" s="14">
        <v>19672.599999999999</v>
      </c>
      <c r="C108">
        <f t="shared" si="3"/>
        <v>4918.1499999999996</v>
      </c>
      <c r="D108" s="8">
        <f t="shared" si="4"/>
        <v>19339.324999999997</v>
      </c>
      <c r="E108" s="2">
        <f t="shared" si="5"/>
        <v>4.0755838983962817E-2</v>
      </c>
      <c r="F108" s="2"/>
      <c r="G108" s="1"/>
      <c r="H108" s="6"/>
    </row>
    <row r="109" spans="1:11" ht="15" x14ac:dyDescent="0.25">
      <c r="A109" s="11" t="s">
        <v>118</v>
      </c>
      <c r="B109" s="14">
        <v>20006.2</v>
      </c>
      <c r="C109">
        <f t="shared" si="3"/>
        <v>5001.55</v>
      </c>
      <c r="D109" s="8">
        <f t="shared" si="4"/>
        <v>19609.8</v>
      </c>
      <c r="E109" s="2">
        <f t="shared" si="5"/>
        <v>5.9465183436300299E-2</v>
      </c>
      <c r="G109" s="1"/>
    </row>
    <row r="110" spans="1:11" ht="15" x14ac:dyDescent="0.25">
      <c r="A110" s="11" t="s">
        <v>119</v>
      </c>
      <c r="B110" s="14">
        <v>19924.099999999999</v>
      </c>
      <c r="C110">
        <f t="shared" si="3"/>
        <v>4981.0249999999996</v>
      </c>
      <c r="D110" s="8">
        <f t="shared" si="4"/>
        <v>19786.775000000001</v>
      </c>
      <c r="E110" s="2">
        <f t="shared" si="5"/>
        <v>6.5769044839347937E-2</v>
      </c>
    </row>
    <row r="111" spans="1:11" x14ac:dyDescent="0.2">
      <c r="A111" s="11" t="s">
        <v>120</v>
      </c>
      <c r="B111">
        <v>19895.3</v>
      </c>
      <c r="C111">
        <f t="shared" si="3"/>
        <v>4973.8249999999998</v>
      </c>
      <c r="D111" s="8">
        <f t="shared" si="4"/>
        <v>19874.55</v>
      </c>
      <c r="E111" s="2">
        <f t="shared" si="5"/>
        <v>4.0165697567919822E-2</v>
      </c>
    </row>
    <row r="112" spans="1:11" x14ac:dyDescent="0.2">
      <c r="A112" s="11" t="s">
        <v>121</v>
      </c>
      <c r="B112">
        <v>20054.7</v>
      </c>
      <c r="C112">
        <f t="shared" si="3"/>
        <v>5013.6750000000002</v>
      </c>
      <c r="D112" s="8">
        <f t="shared" si="4"/>
        <v>19970.075000000001</v>
      </c>
      <c r="E112" s="2">
        <f t="shared" si="5"/>
        <v>3.2614892195048366E-2</v>
      </c>
      <c r="G112" s="1"/>
      <c r="H112" s="6"/>
    </row>
    <row r="113" spans="1:8" x14ac:dyDescent="0.2">
      <c r="A113" s="11" t="s">
        <v>122</v>
      </c>
      <c r="B113">
        <v>20182.5</v>
      </c>
      <c r="C113">
        <f t="shared" si="3"/>
        <v>5045.625</v>
      </c>
      <c r="D113" s="8">
        <f t="shared" si="4"/>
        <v>20014.149999999998</v>
      </c>
      <c r="E113" s="2">
        <f t="shared" si="5"/>
        <v>2.0619792144743881E-2</v>
      </c>
      <c r="G113" s="1"/>
    </row>
    <row r="114" spans="1:8" x14ac:dyDescent="0.2">
      <c r="A114" s="11" t="s">
        <v>123</v>
      </c>
      <c r="B114">
        <v>20282.8</v>
      </c>
      <c r="C114">
        <f t="shared" si="3"/>
        <v>5070.7</v>
      </c>
      <c r="D114" s="8">
        <f t="shared" si="4"/>
        <v>20103.825000000001</v>
      </c>
      <c r="E114" s="2">
        <f t="shared" si="5"/>
        <v>1.6023328713244037E-2</v>
      </c>
    </row>
    <row r="115" spans="1:8" x14ac:dyDescent="0.2">
      <c r="A115" s="11" t="s">
        <v>124</v>
      </c>
      <c r="B115">
        <v>20386.5</v>
      </c>
      <c r="C115">
        <f t="shared" si="3"/>
        <v>5096.625</v>
      </c>
      <c r="D115" s="8">
        <f>+SUM(C112:C115)</f>
        <v>20226.625</v>
      </c>
      <c r="E115" s="2">
        <f>+(D115-D111)/D111</f>
        <v>1.7714866500122054E-2</v>
      </c>
      <c r="F115" s="7">
        <f>E115</f>
        <v>1.7714866500122054E-2</v>
      </c>
    </row>
    <row r="116" spans="1:8" x14ac:dyDescent="0.2">
      <c r="A116" s="3" t="s">
        <v>125</v>
      </c>
      <c r="B116">
        <f t="shared" ref="B116:B125" si="6">+C116*4</f>
        <v>20135.435925244848</v>
      </c>
      <c r="C116">
        <f t="shared" ref="C116:C125" si="7">+D116-SUM(C113:C115)</f>
        <v>5033.8589813112121</v>
      </c>
      <c r="D116" s="8">
        <f t="shared" ref="D116:D120" si="8">+D112*(1+E116)</f>
        <v>20246.808981311213</v>
      </c>
      <c r="E116" s="5">
        <f>+E115+$H$117</f>
        <v>1.3857433250061026E-2</v>
      </c>
      <c r="G116" s="1" t="s">
        <v>95</v>
      </c>
      <c r="H116" s="6">
        <f>+F117-F115</f>
        <v>-7.7148665001220539E-3</v>
      </c>
    </row>
    <row r="117" spans="1:8" x14ac:dyDescent="0.2">
      <c r="A117" s="3" t="s">
        <v>126</v>
      </c>
      <c r="B117">
        <f t="shared" si="6"/>
        <v>20052.430074755146</v>
      </c>
      <c r="C117">
        <f t="shared" si="7"/>
        <v>5013.1075186887865</v>
      </c>
      <c r="D117" s="8">
        <f t="shared" si="8"/>
        <v>20214.291499999999</v>
      </c>
      <c r="E117" s="5">
        <f>+E116+$H$117</f>
        <v>9.9999999999999985E-3</v>
      </c>
      <c r="F117" s="7">
        <v>0.01</v>
      </c>
      <c r="G117" s="1" t="s">
        <v>96</v>
      </c>
      <c r="H117">
        <f>+H116/2</f>
        <v>-3.857433250061027E-3</v>
      </c>
    </row>
    <row r="118" spans="1:8" x14ac:dyDescent="0.2">
      <c r="A118" s="3" t="s">
        <v>127</v>
      </c>
      <c r="B118">
        <f t="shared" si="6"/>
        <v>20665.190825000012</v>
      </c>
      <c r="C118">
        <f t="shared" si="7"/>
        <v>5166.2977062500031</v>
      </c>
      <c r="D118" s="8">
        <f t="shared" si="8"/>
        <v>20309.889206250002</v>
      </c>
      <c r="E118" s="5">
        <f>+E117+$H$121</f>
        <v>1.0249999999999999E-2</v>
      </c>
      <c r="F118" s="12"/>
      <c r="G118" s="1"/>
    </row>
    <row r="119" spans="1:8" x14ac:dyDescent="0.2">
      <c r="A119" s="3" t="s">
        <v>128</v>
      </c>
      <c r="B119">
        <f t="shared" si="6"/>
        <v>20902.961424999987</v>
      </c>
      <c r="C119">
        <f t="shared" si="7"/>
        <v>5225.7403562499967</v>
      </c>
      <c r="D119" s="8">
        <f t="shared" si="8"/>
        <v>20439.004562499998</v>
      </c>
      <c r="E119" s="5">
        <f t="shared" ref="E119:E121" si="9">+E118+$H$121</f>
        <v>1.0499999999999999E-2</v>
      </c>
      <c r="F119" s="12"/>
      <c r="G119" s="1"/>
    </row>
    <row r="120" spans="1:8" x14ac:dyDescent="0.2">
      <c r="A120" s="3" t="s">
        <v>129</v>
      </c>
      <c r="B120">
        <f t="shared" si="6"/>
        <v>20237.266386686097</v>
      </c>
      <c r="C120">
        <f t="shared" si="7"/>
        <v>5059.3165966715242</v>
      </c>
      <c r="D120" s="8">
        <f t="shared" si="8"/>
        <v>20464.46217786031</v>
      </c>
      <c r="E120" s="5">
        <f t="shared" si="9"/>
        <v>1.0749999999999999E-2</v>
      </c>
      <c r="F120" s="12"/>
      <c r="G120" s="1" t="s">
        <v>95</v>
      </c>
      <c r="H120">
        <f>+F121-F117</f>
        <v>9.9999999999999915E-4</v>
      </c>
    </row>
    <row r="121" spans="1:8" x14ac:dyDescent="0.2">
      <c r="A121" s="3" t="s">
        <v>130</v>
      </c>
      <c r="B121">
        <f t="shared" si="6"/>
        <v>19941.17618931389</v>
      </c>
      <c r="C121">
        <f t="shared" si="7"/>
        <v>4985.2940473284725</v>
      </c>
      <c r="D121" s="8">
        <f>+D117*(1+E121)</f>
        <v>20436.648706499996</v>
      </c>
      <c r="E121" s="5">
        <f t="shared" si="9"/>
        <v>1.0999999999999999E-2</v>
      </c>
      <c r="F121" s="7">
        <v>1.0999999999999999E-2</v>
      </c>
      <c r="G121" s="1" t="s">
        <v>96</v>
      </c>
      <c r="H121">
        <f>+H120/4</f>
        <v>2.4999999999999979E-4</v>
      </c>
    </row>
    <row r="122" spans="1:8" x14ac:dyDescent="0.2">
      <c r="A122" s="3" t="s">
        <v>131</v>
      </c>
      <c r="B122">
        <f t="shared" si="6"/>
        <v>21193.957173518793</v>
      </c>
      <c r="C122">
        <f t="shared" si="7"/>
        <v>5298.4892933796982</v>
      </c>
      <c r="D122" s="8">
        <f t="shared" ref="D122:D125" si="10">+D118*(1+E122)</f>
        <v>20568.840293629692</v>
      </c>
      <c r="E122" s="5">
        <f>+E121+$H$125</f>
        <v>1.2749999999999999E-2</v>
      </c>
    </row>
    <row r="123" spans="1:8" x14ac:dyDescent="0.2">
      <c r="A123" s="3" t="s">
        <v>132</v>
      </c>
      <c r="B123">
        <f t="shared" si="6"/>
        <v>21569.080765106206</v>
      </c>
      <c r="C123">
        <f t="shared" si="7"/>
        <v>5392.2701912765515</v>
      </c>
      <c r="D123" s="8">
        <f t="shared" si="10"/>
        <v>20735.370128656246</v>
      </c>
      <c r="E123" s="5">
        <f t="shared" ref="E123:E125" si="11">+E122+$H$125</f>
        <v>1.4499999999999999E-2</v>
      </c>
    </row>
    <row r="124" spans="1:8" x14ac:dyDescent="0.2">
      <c r="A124" s="3" t="s">
        <v>133</v>
      </c>
      <c r="B124">
        <f t="shared" si="6"/>
        <v>20483.82462506328</v>
      </c>
      <c r="C124">
        <f t="shared" si="7"/>
        <v>5120.95615626582</v>
      </c>
      <c r="D124" s="8">
        <f t="shared" si="10"/>
        <v>20797.009688250542</v>
      </c>
      <c r="E124" s="5">
        <f t="shared" si="11"/>
        <v>1.6250000000000001E-2</v>
      </c>
      <c r="G124" t="s">
        <v>95</v>
      </c>
      <c r="H124">
        <f>+F125-F121</f>
        <v>6.9999999999999993E-3</v>
      </c>
    </row>
    <row r="125" spans="1:8" x14ac:dyDescent="0.2">
      <c r="A125" s="3" t="s">
        <v>134</v>
      </c>
      <c r="B125">
        <f t="shared" si="6"/>
        <v>19971.170969179715</v>
      </c>
      <c r="C125">
        <f t="shared" si="7"/>
        <v>4992.7927422949288</v>
      </c>
      <c r="D125" s="8">
        <f t="shared" si="10"/>
        <v>20804.508383216998</v>
      </c>
      <c r="E125" s="5">
        <f t="shared" si="11"/>
        <v>1.8000000000000002E-2</v>
      </c>
      <c r="F125" s="7">
        <v>1.7999999999999999E-2</v>
      </c>
      <c r="G125" t="s">
        <v>96</v>
      </c>
      <c r="H125">
        <f>+H124/4</f>
        <v>1.7499999999999998E-3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00F8-D757-4BA0-819F-1A208B9DE792}">
  <dimension ref="A1:K125"/>
  <sheetViews>
    <sheetView tabSelected="1" zoomScale="80" zoomScaleNormal="80" workbookViewId="0">
      <pane xSplit="1" ySplit="1" topLeftCell="B87" activePane="bottomRight" state="frozen"/>
      <selection pane="topRight" activeCell="B1" sqref="B1"/>
      <selection pane="bottomLeft" activeCell="A2" sqref="A2"/>
      <selection pane="bottomRight" activeCell="A116" sqref="A116:B117"/>
    </sheetView>
  </sheetViews>
  <sheetFormatPr baseColWidth="10" defaultRowHeight="12.75" x14ac:dyDescent="0.2"/>
  <cols>
    <col min="1" max="1" width="11.42578125" customWidth="1"/>
    <col min="6" max="6" width="12.42578125" bestFit="1" customWidth="1"/>
  </cols>
  <sheetData>
    <row r="1" spans="1:5" x14ac:dyDescent="0.2">
      <c r="A1" t="s">
        <v>62</v>
      </c>
      <c r="B1" t="s">
        <v>69</v>
      </c>
      <c r="C1" s="1" t="s">
        <v>97</v>
      </c>
      <c r="D1" s="1" t="s">
        <v>101</v>
      </c>
      <c r="E1" s="1" t="s">
        <v>102</v>
      </c>
    </row>
    <row r="2" spans="1:5" ht="15" x14ac:dyDescent="0.25">
      <c r="A2" t="s">
        <v>0</v>
      </c>
      <c r="B2" s="14">
        <v>11319.950999999999</v>
      </c>
      <c r="C2">
        <f>+B2/4</f>
        <v>2829.9877499999998</v>
      </c>
    </row>
    <row r="3" spans="1:5" ht="15" x14ac:dyDescent="0.25">
      <c r="A3" t="s">
        <v>1</v>
      </c>
      <c r="B3" s="14">
        <v>11353.721</v>
      </c>
      <c r="C3">
        <f t="shared" ref="C3:C66" si="0">+B3/4</f>
        <v>2838.4302499999999</v>
      </c>
    </row>
    <row r="4" spans="1:5" ht="15" x14ac:dyDescent="0.25">
      <c r="A4" t="s">
        <v>2</v>
      </c>
      <c r="B4" s="14">
        <v>11450.31</v>
      </c>
      <c r="C4">
        <f t="shared" si="0"/>
        <v>2862.5774999999999</v>
      </c>
    </row>
    <row r="5" spans="1:5" ht="15" x14ac:dyDescent="0.25">
      <c r="A5" t="s">
        <v>3</v>
      </c>
      <c r="B5" s="14">
        <v>11528.066999999999</v>
      </c>
      <c r="C5">
        <f t="shared" si="0"/>
        <v>2882.0167499999998</v>
      </c>
      <c r="D5" s="8">
        <f>+SUM(C2:C5)</f>
        <v>11413.01225</v>
      </c>
    </row>
    <row r="6" spans="1:5" ht="15" x14ac:dyDescent="0.25">
      <c r="A6" t="s">
        <v>4</v>
      </c>
      <c r="B6" s="14">
        <v>11614.418</v>
      </c>
      <c r="C6">
        <f t="shared" si="0"/>
        <v>2903.6044999999999</v>
      </c>
      <c r="D6" s="8">
        <f t="shared" ref="D6:D69" si="1">+SUM(C3:C6)</f>
        <v>11486.628999999999</v>
      </c>
    </row>
    <row r="7" spans="1:5" ht="15" x14ac:dyDescent="0.25">
      <c r="A7" t="s">
        <v>5</v>
      </c>
      <c r="B7" s="14">
        <v>11808.14</v>
      </c>
      <c r="C7">
        <f t="shared" si="0"/>
        <v>2952.0349999999999</v>
      </c>
      <c r="D7" s="8">
        <f t="shared" si="1"/>
        <v>11600.233749999999</v>
      </c>
    </row>
    <row r="8" spans="1:5" ht="15" x14ac:dyDescent="0.25">
      <c r="A8" t="s">
        <v>6</v>
      </c>
      <c r="B8" s="14">
        <v>11914.063</v>
      </c>
      <c r="C8">
        <f t="shared" si="0"/>
        <v>2978.51575</v>
      </c>
      <c r="D8" s="8">
        <f t="shared" si="1"/>
        <v>11716.172</v>
      </c>
    </row>
    <row r="9" spans="1:5" ht="15" x14ac:dyDescent="0.25">
      <c r="A9" t="s">
        <v>7</v>
      </c>
      <c r="B9" s="14">
        <v>12037.775</v>
      </c>
      <c r="C9">
        <f t="shared" si="0"/>
        <v>3009.4437499999999</v>
      </c>
      <c r="D9" s="8">
        <f t="shared" si="1"/>
        <v>11843.599</v>
      </c>
      <c r="E9" s="2">
        <f>+(D9-D5)/D5</f>
        <v>3.7727704182565859E-2</v>
      </c>
    </row>
    <row r="10" spans="1:5" ht="15" x14ac:dyDescent="0.25">
      <c r="A10" t="s">
        <v>8</v>
      </c>
      <c r="B10" s="14">
        <v>12115.472</v>
      </c>
      <c r="C10">
        <f t="shared" si="0"/>
        <v>3028.8679999999999</v>
      </c>
      <c r="D10" s="8">
        <f t="shared" si="1"/>
        <v>11968.862500000001</v>
      </c>
      <c r="E10" s="2">
        <f t="shared" ref="E10:E73" si="2">+(D10-D6)/D6</f>
        <v>4.1982160301338375E-2</v>
      </c>
    </row>
    <row r="11" spans="1:5" ht="15" x14ac:dyDescent="0.25">
      <c r="A11" t="s">
        <v>9</v>
      </c>
      <c r="B11" s="14">
        <v>12317.221</v>
      </c>
      <c r="C11">
        <f t="shared" si="0"/>
        <v>3079.3052499999999</v>
      </c>
      <c r="D11" s="8">
        <f t="shared" si="1"/>
        <v>12096.132749999999</v>
      </c>
      <c r="E11" s="2">
        <f t="shared" si="2"/>
        <v>4.2749052362845659E-2</v>
      </c>
    </row>
    <row r="12" spans="1:5" ht="15" x14ac:dyDescent="0.25">
      <c r="A12" t="s">
        <v>10</v>
      </c>
      <c r="B12" s="14">
        <v>12471.01</v>
      </c>
      <c r="C12">
        <f t="shared" si="0"/>
        <v>3117.7525000000001</v>
      </c>
      <c r="D12" s="8">
        <f t="shared" si="1"/>
        <v>12235.369500000001</v>
      </c>
      <c r="E12" s="2">
        <f t="shared" si="2"/>
        <v>4.4314602073100347E-2</v>
      </c>
    </row>
    <row r="13" spans="1:5" ht="15" x14ac:dyDescent="0.25">
      <c r="A13" t="s">
        <v>11</v>
      </c>
      <c r="B13" s="14">
        <v>12577.495000000001</v>
      </c>
      <c r="C13">
        <f t="shared" si="0"/>
        <v>3144.3737500000002</v>
      </c>
      <c r="D13" s="8">
        <f t="shared" si="1"/>
        <v>12370.299500000001</v>
      </c>
      <c r="E13" s="2">
        <f t="shared" si="2"/>
        <v>4.4471321597430037E-2</v>
      </c>
    </row>
    <row r="14" spans="1:5" ht="15" x14ac:dyDescent="0.25">
      <c r="A14" t="s">
        <v>12</v>
      </c>
      <c r="B14" s="14">
        <v>12703.742</v>
      </c>
      <c r="C14">
        <f t="shared" si="0"/>
        <v>3175.9355</v>
      </c>
      <c r="D14" s="8">
        <f t="shared" si="1"/>
        <v>12517.367</v>
      </c>
      <c r="E14" s="2">
        <f t="shared" si="2"/>
        <v>4.5827621463610184E-2</v>
      </c>
    </row>
    <row r="15" spans="1:5" ht="15" x14ac:dyDescent="0.25">
      <c r="A15" t="s">
        <v>13</v>
      </c>
      <c r="B15" s="14">
        <v>12821.339</v>
      </c>
      <c r="C15">
        <f t="shared" si="0"/>
        <v>3205.33475</v>
      </c>
      <c r="D15" s="8">
        <f t="shared" si="1"/>
        <v>12643.396500000001</v>
      </c>
      <c r="E15" s="2">
        <f t="shared" si="2"/>
        <v>4.5242869048374316E-2</v>
      </c>
    </row>
    <row r="16" spans="1:5" ht="15" x14ac:dyDescent="0.25">
      <c r="A16" t="s">
        <v>14</v>
      </c>
      <c r="B16" s="14">
        <v>12982.752</v>
      </c>
      <c r="C16">
        <f t="shared" si="0"/>
        <v>3245.6880000000001</v>
      </c>
      <c r="D16" s="8">
        <f t="shared" si="1"/>
        <v>12771.332</v>
      </c>
      <c r="E16" s="2">
        <f t="shared" si="2"/>
        <v>4.3804357522672248E-2</v>
      </c>
    </row>
    <row r="17" spans="1:5" ht="15" x14ac:dyDescent="0.25">
      <c r="A17" t="s">
        <v>15</v>
      </c>
      <c r="B17" s="14">
        <v>13191.67</v>
      </c>
      <c r="C17">
        <f t="shared" si="0"/>
        <v>3297.9175</v>
      </c>
      <c r="D17" s="8">
        <f t="shared" si="1"/>
        <v>12924.875749999999</v>
      </c>
      <c r="E17" s="2">
        <f t="shared" si="2"/>
        <v>4.483127106178781E-2</v>
      </c>
    </row>
    <row r="18" spans="1:5" ht="15" x14ac:dyDescent="0.25">
      <c r="A18" t="s">
        <v>16</v>
      </c>
      <c r="B18" s="14">
        <v>13315.597</v>
      </c>
      <c r="C18">
        <f t="shared" si="0"/>
        <v>3328.8992499999999</v>
      </c>
      <c r="D18" s="8">
        <f t="shared" si="1"/>
        <v>13077.8395</v>
      </c>
      <c r="E18" s="2">
        <f t="shared" si="2"/>
        <v>4.4775590585464167E-2</v>
      </c>
    </row>
    <row r="19" spans="1:5" ht="15" x14ac:dyDescent="0.25">
      <c r="A19" t="s">
        <v>17</v>
      </c>
      <c r="B19" s="14">
        <v>13426.748</v>
      </c>
      <c r="C19">
        <f t="shared" si="0"/>
        <v>3356.6869999999999</v>
      </c>
      <c r="D19" s="8">
        <f t="shared" si="1"/>
        <v>13229.19175</v>
      </c>
      <c r="E19" s="2">
        <f t="shared" si="2"/>
        <v>4.6332110995648927E-2</v>
      </c>
    </row>
    <row r="20" spans="1:5" ht="15" x14ac:dyDescent="0.25">
      <c r="A20" t="s">
        <v>18</v>
      </c>
      <c r="B20" s="14">
        <v>13604.771000000001</v>
      </c>
      <c r="C20">
        <f t="shared" si="0"/>
        <v>3401.1927500000002</v>
      </c>
      <c r="D20" s="8">
        <f t="shared" si="1"/>
        <v>13384.6965</v>
      </c>
      <c r="E20" s="2">
        <f t="shared" si="2"/>
        <v>4.8026666286648853E-2</v>
      </c>
    </row>
    <row r="21" spans="1:5" ht="15" x14ac:dyDescent="0.25">
      <c r="A21" t="s">
        <v>19</v>
      </c>
      <c r="B21" s="14">
        <v>13827.98</v>
      </c>
      <c r="C21">
        <f t="shared" si="0"/>
        <v>3456.9949999999999</v>
      </c>
      <c r="D21" s="8">
        <f t="shared" si="1"/>
        <v>13543.774000000001</v>
      </c>
      <c r="E21" s="2">
        <f t="shared" si="2"/>
        <v>4.7884270763686225E-2</v>
      </c>
    </row>
    <row r="22" spans="1:5" ht="15" x14ac:dyDescent="0.25">
      <c r="A22" t="s">
        <v>20</v>
      </c>
      <c r="B22" s="14">
        <v>13878.147000000001</v>
      </c>
      <c r="C22">
        <f t="shared" si="0"/>
        <v>3469.5367500000002</v>
      </c>
      <c r="D22" s="8">
        <f t="shared" si="1"/>
        <v>13684.411499999998</v>
      </c>
      <c r="E22" s="2">
        <f t="shared" si="2"/>
        <v>4.6381667247101348E-2</v>
      </c>
    </row>
    <row r="23" spans="1:5" ht="15" x14ac:dyDescent="0.25">
      <c r="A23" t="s">
        <v>21</v>
      </c>
      <c r="B23" s="14">
        <v>14130.907999999999</v>
      </c>
      <c r="C23">
        <f t="shared" si="0"/>
        <v>3532.7269999999999</v>
      </c>
      <c r="D23" s="8">
        <f t="shared" si="1"/>
        <v>13860.451499999999</v>
      </c>
      <c r="E23" s="2">
        <f t="shared" si="2"/>
        <v>4.7717181966162009E-2</v>
      </c>
    </row>
    <row r="24" spans="1:5" ht="15" x14ac:dyDescent="0.25">
      <c r="A24" t="s">
        <v>22</v>
      </c>
      <c r="B24" s="14">
        <v>14145.312</v>
      </c>
      <c r="C24">
        <f t="shared" si="0"/>
        <v>3536.328</v>
      </c>
      <c r="D24" s="8">
        <f t="shared" si="1"/>
        <v>13995.58675</v>
      </c>
      <c r="E24" s="2">
        <f t="shared" si="2"/>
        <v>4.5640948974823625E-2</v>
      </c>
    </row>
    <row r="25" spans="1:5" ht="15" x14ac:dyDescent="0.25">
      <c r="A25" t="s">
        <v>23</v>
      </c>
      <c r="B25" s="14">
        <v>14229.764999999999</v>
      </c>
      <c r="C25">
        <f t="shared" si="0"/>
        <v>3557.4412499999999</v>
      </c>
      <c r="D25" s="8">
        <f t="shared" si="1"/>
        <v>14096.032999999999</v>
      </c>
      <c r="E25" s="2">
        <f t="shared" si="2"/>
        <v>4.0775857600695208E-2</v>
      </c>
    </row>
    <row r="26" spans="1:5" ht="15" x14ac:dyDescent="0.25">
      <c r="A26" t="s">
        <v>24</v>
      </c>
      <c r="B26" s="14">
        <v>14183.12</v>
      </c>
      <c r="C26">
        <f t="shared" si="0"/>
        <v>3545.78</v>
      </c>
      <c r="D26" s="8">
        <f t="shared" si="1"/>
        <v>14172.276250000001</v>
      </c>
      <c r="E26" s="2">
        <f t="shared" si="2"/>
        <v>3.5651131215982693E-2</v>
      </c>
    </row>
    <row r="27" spans="1:5" ht="15" x14ac:dyDescent="0.25">
      <c r="A27" t="s">
        <v>25</v>
      </c>
      <c r="B27" s="14">
        <v>14271.694</v>
      </c>
      <c r="C27">
        <f t="shared" si="0"/>
        <v>3567.9234999999999</v>
      </c>
      <c r="D27" s="8">
        <f t="shared" si="1"/>
        <v>14207.472750000001</v>
      </c>
      <c r="E27" s="2">
        <f t="shared" si="2"/>
        <v>2.5036792632621069E-2</v>
      </c>
    </row>
    <row r="28" spans="1:5" ht="15" x14ac:dyDescent="0.25">
      <c r="A28" t="s">
        <v>26</v>
      </c>
      <c r="B28" s="14">
        <v>14214.516</v>
      </c>
      <c r="C28">
        <f t="shared" si="0"/>
        <v>3553.6289999999999</v>
      </c>
      <c r="D28" s="8">
        <f t="shared" si="1"/>
        <v>14224.77375</v>
      </c>
      <c r="E28" s="2">
        <f t="shared" si="2"/>
        <v>1.6375662135065534E-2</v>
      </c>
    </row>
    <row r="29" spans="1:5" ht="15" x14ac:dyDescent="0.25">
      <c r="A29" t="s">
        <v>27</v>
      </c>
      <c r="B29" s="14">
        <v>14253.574000000001</v>
      </c>
      <c r="C29">
        <f t="shared" si="0"/>
        <v>3563.3935000000001</v>
      </c>
      <c r="D29" s="8">
        <f t="shared" si="1"/>
        <v>14230.726000000001</v>
      </c>
      <c r="E29" s="2">
        <f t="shared" si="2"/>
        <v>9.5553834188669348E-3</v>
      </c>
    </row>
    <row r="30" spans="1:5" ht="15" x14ac:dyDescent="0.25">
      <c r="A30" t="s">
        <v>28</v>
      </c>
      <c r="B30" s="14">
        <v>14372.785</v>
      </c>
      <c r="C30">
        <f t="shared" si="0"/>
        <v>3593.19625</v>
      </c>
      <c r="D30" s="8">
        <f t="shared" si="1"/>
        <v>14278.142250000001</v>
      </c>
      <c r="E30" s="2">
        <f t="shared" si="2"/>
        <v>7.4699362425989955E-3</v>
      </c>
    </row>
    <row r="31" spans="1:5" ht="15" x14ac:dyDescent="0.25">
      <c r="A31" t="s">
        <v>29</v>
      </c>
      <c r="B31" s="14">
        <v>14460.848</v>
      </c>
      <c r="C31">
        <f t="shared" si="0"/>
        <v>3615.212</v>
      </c>
      <c r="D31" s="8">
        <f t="shared" si="1"/>
        <v>14325.43075</v>
      </c>
      <c r="E31" s="2">
        <f t="shared" si="2"/>
        <v>8.3025322008799009E-3</v>
      </c>
    </row>
    <row r="32" spans="1:5" ht="15" x14ac:dyDescent="0.25">
      <c r="A32" t="s">
        <v>30</v>
      </c>
      <c r="B32" s="14">
        <v>14519.633</v>
      </c>
      <c r="C32">
        <f t="shared" si="0"/>
        <v>3629.90825</v>
      </c>
      <c r="D32" s="8">
        <f t="shared" si="1"/>
        <v>14401.710000000001</v>
      </c>
      <c r="E32" s="2">
        <f t="shared" si="2"/>
        <v>1.2438598540099849E-2</v>
      </c>
    </row>
    <row r="33" spans="1:5" ht="15" x14ac:dyDescent="0.25">
      <c r="A33" t="s">
        <v>31</v>
      </c>
      <c r="B33" s="14">
        <v>14537.58</v>
      </c>
      <c r="C33">
        <f t="shared" si="0"/>
        <v>3634.395</v>
      </c>
      <c r="D33" s="8">
        <f t="shared" si="1"/>
        <v>14472.711500000001</v>
      </c>
      <c r="E33" s="2">
        <f t="shared" si="2"/>
        <v>1.7004438143212137E-2</v>
      </c>
    </row>
    <row r="34" spans="1:5" ht="15" x14ac:dyDescent="0.25">
      <c r="A34" t="s">
        <v>32</v>
      </c>
      <c r="B34" s="14">
        <v>14614.141</v>
      </c>
      <c r="C34">
        <f t="shared" si="0"/>
        <v>3653.5352499999999</v>
      </c>
      <c r="D34" s="8">
        <f t="shared" si="1"/>
        <v>14533.050500000001</v>
      </c>
      <c r="E34" s="2">
        <f t="shared" si="2"/>
        <v>1.7853040370150421E-2</v>
      </c>
    </row>
    <row r="35" spans="1:5" ht="15" x14ac:dyDescent="0.25">
      <c r="A35" t="s">
        <v>33</v>
      </c>
      <c r="B35" s="14">
        <v>14743.566999999999</v>
      </c>
      <c r="C35">
        <f t="shared" si="0"/>
        <v>3685.8917499999998</v>
      </c>
      <c r="D35" s="8">
        <f t="shared" si="1"/>
        <v>14603.730250000001</v>
      </c>
      <c r="E35" s="2">
        <f t="shared" si="2"/>
        <v>1.9426955102205285E-2</v>
      </c>
    </row>
    <row r="36" spans="1:5" ht="15" x14ac:dyDescent="0.25">
      <c r="A36" t="s">
        <v>34</v>
      </c>
      <c r="B36" s="14">
        <v>14988.781999999999</v>
      </c>
      <c r="C36">
        <f t="shared" si="0"/>
        <v>3747.1954999999998</v>
      </c>
      <c r="D36" s="8">
        <f t="shared" si="1"/>
        <v>14721.0175</v>
      </c>
      <c r="E36" s="2">
        <f t="shared" si="2"/>
        <v>2.217149907892875E-2</v>
      </c>
    </row>
    <row r="37" spans="1:5" ht="15" x14ac:dyDescent="0.25">
      <c r="A37" t="s">
        <v>35</v>
      </c>
      <c r="B37" s="14">
        <v>15162.76</v>
      </c>
      <c r="C37">
        <f t="shared" si="0"/>
        <v>3790.69</v>
      </c>
      <c r="D37" s="8">
        <f t="shared" si="1"/>
        <v>14877.3125</v>
      </c>
      <c r="E37" s="2">
        <f t="shared" si="2"/>
        <v>2.7956129713495547E-2</v>
      </c>
    </row>
    <row r="38" spans="1:5" ht="15" x14ac:dyDescent="0.25">
      <c r="A38" t="s">
        <v>36</v>
      </c>
      <c r="B38" s="14">
        <v>15248.68</v>
      </c>
      <c r="C38">
        <f t="shared" si="0"/>
        <v>3812.17</v>
      </c>
      <c r="D38" s="8">
        <f t="shared" si="1"/>
        <v>15035.947249999999</v>
      </c>
      <c r="E38" s="2">
        <f t="shared" si="2"/>
        <v>3.4603660807481403E-2</v>
      </c>
    </row>
    <row r="39" spans="1:5" ht="15" x14ac:dyDescent="0.25">
      <c r="A39" t="s">
        <v>37</v>
      </c>
      <c r="B39" s="14">
        <v>15366.85</v>
      </c>
      <c r="C39">
        <f t="shared" si="0"/>
        <v>3841.7125000000001</v>
      </c>
      <c r="D39" s="8">
        <f t="shared" si="1"/>
        <v>15191.768</v>
      </c>
      <c r="E39" s="2">
        <f t="shared" si="2"/>
        <v>4.0266270325008194E-2</v>
      </c>
    </row>
    <row r="40" spans="1:5" ht="15" x14ac:dyDescent="0.25">
      <c r="A40" t="s">
        <v>38</v>
      </c>
      <c r="B40" s="14">
        <v>15512.619000000001</v>
      </c>
      <c r="C40">
        <f t="shared" si="0"/>
        <v>3878.1547500000001</v>
      </c>
      <c r="D40" s="8">
        <f t="shared" si="1"/>
        <v>15322.72725</v>
      </c>
      <c r="E40" s="2">
        <f t="shared" si="2"/>
        <v>4.0874195686541367E-2</v>
      </c>
    </row>
    <row r="41" spans="1:5" ht="15" x14ac:dyDescent="0.25">
      <c r="A41" t="s">
        <v>39</v>
      </c>
      <c r="B41" s="14">
        <v>15670.88</v>
      </c>
      <c r="C41">
        <f t="shared" si="0"/>
        <v>3917.72</v>
      </c>
      <c r="D41" s="8">
        <f t="shared" si="1"/>
        <v>15449.757249999999</v>
      </c>
      <c r="E41" s="2">
        <f t="shared" si="2"/>
        <v>3.8477698845137437E-2</v>
      </c>
    </row>
    <row r="42" spans="1:5" ht="15" x14ac:dyDescent="0.25">
      <c r="A42" t="s">
        <v>40</v>
      </c>
      <c r="B42" s="14">
        <v>15844.727000000001</v>
      </c>
      <c r="C42">
        <f t="shared" si="0"/>
        <v>3961.1817500000002</v>
      </c>
      <c r="D42" s="8">
        <f t="shared" si="1"/>
        <v>15598.769</v>
      </c>
      <c r="E42" s="2">
        <f t="shared" si="2"/>
        <v>3.7431745445901388E-2</v>
      </c>
    </row>
    <row r="43" spans="1:5" ht="15" x14ac:dyDescent="0.25">
      <c r="A43" t="s">
        <v>41</v>
      </c>
      <c r="B43" s="14">
        <v>15922.781999999999</v>
      </c>
      <c r="C43">
        <f t="shared" si="0"/>
        <v>3980.6954999999998</v>
      </c>
      <c r="D43" s="8">
        <f t="shared" si="1"/>
        <v>15737.752</v>
      </c>
      <c r="E43" s="2">
        <f t="shared" si="2"/>
        <v>3.5939464057113062E-2</v>
      </c>
    </row>
    <row r="44" spans="1:5" ht="15" x14ac:dyDescent="0.25">
      <c r="A44" t="s">
        <v>42</v>
      </c>
      <c r="B44" s="14">
        <v>16047.587</v>
      </c>
      <c r="C44">
        <f t="shared" si="0"/>
        <v>4011.8967499999999</v>
      </c>
      <c r="D44" s="8">
        <f t="shared" si="1"/>
        <v>15871.493999999999</v>
      </c>
      <c r="E44" s="2">
        <f t="shared" si="2"/>
        <v>3.5813908388925925E-2</v>
      </c>
    </row>
    <row r="45" spans="1:5" ht="15" x14ac:dyDescent="0.25">
      <c r="A45" t="s">
        <v>43</v>
      </c>
      <c r="B45" s="14">
        <v>16136.734</v>
      </c>
      <c r="C45">
        <f t="shared" si="0"/>
        <v>4034.1835000000001</v>
      </c>
      <c r="D45" s="8">
        <f t="shared" si="1"/>
        <v>15987.9575</v>
      </c>
      <c r="E45" s="2">
        <f t="shared" si="2"/>
        <v>3.4835514972249917E-2</v>
      </c>
    </row>
    <row r="46" spans="1:5" ht="15" x14ac:dyDescent="0.25">
      <c r="A46" t="s">
        <v>44</v>
      </c>
      <c r="B46" s="14">
        <v>16353.834999999999</v>
      </c>
      <c r="C46">
        <f t="shared" si="0"/>
        <v>4088.4587499999998</v>
      </c>
      <c r="D46" s="8">
        <f t="shared" si="1"/>
        <v>16115.2345</v>
      </c>
      <c r="E46" s="2">
        <f t="shared" si="2"/>
        <v>3.3109375489822318E-2</v>
      </c>
    </row>
    <row r="47" spans="1:5" ht="15" x14ac:dyDescent="0.25">
      <c r="A47" t="s">
        <v>45</v>
      </c>
      <c r="B47" s="14">
        <v>16396.151000000002</v>
      </c>
      <c r="C47">
        <f t="shared" si="0"/>
        <v>4099.0377500000004</v>
      </c>
      <c r="D47" s="8">
        <f t="shared" si="1"/>
        <v>16233.57675</v>
      </c>
      <c r="E47" s="2">
        <f t="shared" si="2"/>
        <v>3.1505436735818418E-2</v>
      </c>
    </row>
    <row r="48" spans="1:5" ht="15" x14ac:dyDescent="0.25">
      <c r="A48" t="s">
        <v>46</v>
      </c>
      <c r="B48" s="14">
        <v>16420.738000000001</v>
      </c>
      <c r="C48">
        <f t="shared" si="0"/>
        <v>4105.1845000000003</v>
      </c>
      <c r="D48" s="8">
        <f t="shared" si="1"/>
        <v>16326.8645</v>
      </c>
      <c r="E48" s="2">
        <f t="shared" si="2"/>
        <v>2.8691092344551871E-2</v>
      </c>
    </row>
    <row r="49" spans="1:5" ht="15" x14ac:dyDescent="0.25">
      <c r="A49" t="s">
        <v>47</v>
      </c>
      <c r="B49" s="14">
        <v>16561.866000000002</v>
      </c>
      <c r="C49">
        <f t="shared" si="0"/>
        <v>4140.4665000000005</v>
      </c>
      <c r="D49" s="8">
        <f t="shared" si="1"/>
        <v>16433.147499999999</v>
      </c>
      <c r="E49" s="2">
        <f t="shared" si="2"/>
        <v>2.7845332963888518E-2</v>
      </c>
    </row>
    <row r="50" spans="1:5" ht="15" x14ac:dyDescent="0.25">
      <c r="A50" t="s">
        <v>48</v>
      </c>
      <c r="B50" s="14">
        <v>16611.689999999999</v>
      </c>
      <c r="C50">
        <f t="shared" si="0"/>
        <v>4152.9224999999997</v>
      </c>
      <c r="D50" s="8">
        <f t="shared" si="1"/>
        <v>16497.611250000002</v>
      </c>
      <c r="E50" s="2">
        <f t="shared" si="2"/>
        <v>2.3727656584829792E-2</v>
      </c>
    </row>
    <row r="51" spans="1:5" ht="15" x14ac:dyDescent="0.25">
      <c r="A51" t="s">
        <v>49</v>
      </c>
      <c r="B51" s="14">
        <v>16713.313999999998</v>
      </c>
      <c r="C51">
        <f t="shared" si="0"/>
        <v>4178.3284999999996</v>
      </c>
      <c r="D51" s="8">
        <f t="shared" si="1"/>
        <v>16576.902000000002</v>
      </c>
      <c r="E51" s="2">
        <f t="shared" si="2"/>
        <v>2.1149082256318015E-2</v>
      </c>
    </row>
    <row r="52" spans="1:5" ht="15" x14ac:dyDescent="0.25">
      <c r="A52" t="s">
        <v>50</v>
      </c>
      <c r="B52" s="14">
        <v>16809.587</v>
      </c>
      <c r="C52">
        <f t="shared" si="0"/>
        <v>4202.3967499999999</v>
      </c>
      <c r="D52" s="8">
        <f t="shared" si="1"/>
        <v>16674.114249999999</v>
      </c>
      <c r="E52" s="2">
        <f t="shared" si="2"/>
        <v>2.1268612231086934E-2</v>
      </c>
    </row>
    <row r="53" spans="1:5" ht="15" x14ac:dyDescent="0.25">
      <c r="A53" t="s">
        <v>51</v>
      </c>
      <c r="B53" s="14">
        <v>16915.190999999999</v>
      </c>
      <c r="C53">
        <f t="shared" si="0"/>
        <v>4228.7977499999997</v>
      </c>
      <c r="D53" s="8">
        <f t="shared" si="1"/>
        <v>16762.445500000002</v>
      </c>
      <c r="E53" s="2">
        <f t="shared" si="2"/>
        <v>2.0038644453231041E-2</v>
      </c>
    </row>
    <row r="54" spans="1:5" ht="15" x14ac:dyDescent="0.25">
      <c r="A54" t="s">
        <v>52</v>
      </c>
      <c r="B54" s="14">
        <v>16843.003000000001</v>
      </c>
      <c r="C54">
        <f t="shared" si="0"/>
        <v>4210.7507500000002</v>
      </c>
      <c r="D54" s="8">
        <f t="shared" si="1"/>
        <v>16820.27375</v>
      </c>
      <c r="E54" s="2">
        <f t="shared" si="2"/>
        <v>1.9558134514777011E-2</v>
      </c>
    </row>
    <row r="55" spans="1:5" ht="15" x14ac:dyDescent="0.25">
      <c r="A55" t="s">
        <v>53</v>
      </c>
      <c r="B55" s="14">
        <v>16943.291000000001</v>
      </c>
      <c r="C55">
        <f t="shared" si="0"/>
        <v>4235.8227500000003</v>
      </c>
      <c r="D55" s="8">
        <f t="shared" si="1"/>
        <v>16877.768</v>
      </c>
      <c r="E55" s="2">
        <f t="shared" si="2"/>
        <v>1.8149712171791697E-2</v>
      </c>
    </row>
    <row r="56" spans="1:5" ht="15" x14ac:dyDescent="0.25">
      <c r="A56" t="s">
        <v>54</v>
      </c>
      <c r="B56" s="14">
        <v>16854.294999999998</v>
      </c>
      <c r="C56">
        <f t="shared" si="0"/>
        <v>4213.5737499999996</v>
      </c>
      <c r="D56" s="8">
        <f t="shared" si="1"/>
        <v>16888.945</v>
      </c>
      <c r="E56" s="2">
        <f t="shared" si="2"/>
        <v>1.2884087680999367E-2</v>
      </c>
    </row>
    <row r="57" spans="1:5" ht="15" x14ac:dyDescent="0.25">
      <c r="A57" t="s">
        <v>55</v>
      </c>
      <c r="B57" s="14">
        <v>16485.349999999999</v>
      </c>
      <c r="C57">
        <f t="shared" si="0"/>
        <v>4121.3374999999996</v>
      </c>
      <c r="D57" s="8">
        <f t="shared" si="1"/>
        <v>16781.48475</v>
      </c>
      <c r="E57" s="2">
        <f t="shared" si="2"/>
        <v>1.1358277048535662E-3</v>
      </c>
    </row>
    <row r="58" spans="1:5" ht="15" x14ac:dyDescent="0.25">
      <c r="A58" t="s">
        <v>56</v>
      </c>
      <c r="B58" s="14">
        <v>16298.262000000001</v>
      </c>
      <c r="C58">
        <f t="shared" si="0"/>
        <v>4074.5655000000002</v>
      </c>
      <c r="D58" s="8">
        <f t="shared" si="1"/>
        <v>16645.299499999997</v>
      </c>
      <c r="E58" s="2">
        <f t="shared" si="2"/>
        <v>-1.0402580397955946E-2</v>
      </c>
    </row>
    <row r="59" spans="1:5" ht="15" x14ac:dyDescent="0.25">
      <c r="A59" t="s">
        <v>57</v>
      </c>
      <c r="B59" s="14">
        <v>16269.145</v>
      </c>
      <c r="C59">
        <f t="shared" si="0"/>
        <v>4067.2862500000001</v>
      </c>
      <c r="D59" s="8">
        <f t="shared" si="1"/>
        <v>16476.762999999999</v>
      </c>
      <c r="E59" s="2">
        <f t="shared" si="2"/>
        <v>-2.3759362019906957E-2</v>
      </c>
    </row>
    <row r="60" spans="1:5" ht="15" x14ac:dyDescent="0.25">
      <c r="A60" t="s">
        <v>58</v>
      </c>
      <c r="B60" s="14">
        <v>16326.281000000001</v>
      </c>
      <c r="C60">
        <f t="shared" si="0"/>
        <v>4081.5702500000002</v>
      </c>
      <c r="D60" s="8">
        <f t="shared" si="1"/>
        <v>16344.7595</v>
      </c>
      <c r="E60" s="2">
        <f t="shared" si="2"/>
        <v>-3.2221402817049827E-2</v>
      </c>
    </row>
    <row r="61" spans="1:5" ht="15" x14ac:dyDescent="0.25">
      <c r="A61" t="s">
        <v>59</v>
      </c>
      <c r="B61" s="14">
        <v>16502.754000000001</v>
      </c>
      <c r="C61">
        <f t="shared" si="0"/>
        <v>4125.6885000000002</v>
      </c>
      <c r="D61" s="8">
        <f t="shared" si="1"/>
        <v>16349.110500000001</v>
      </c>
      <c r="E61" s="2">
        <f t="shared" si="2"/>
        <v>-2.5764958014218554E-2</v>
      </c>
    </row>
    <row r="62" spans="1:5" ht="15" x14ac:dyDescent="0.25">
      <c r="A62" t="s">
        <v>60</v>
      </c>
      <c r="B62" s="14">
        <v>16582.71</v>
      </c>
      <c r="C62">
        <f t="shared" si="0"/>
        <v>4145.6774999999998</v>
      </c>
      <c r="D62" s="8">
        <f t="shared" si="1"/>
        <v>16420.2225</v>
      </c>
      <c r="E62" s="2">
        <f t="shared" si="2"/>
        <v>-1.352195555267705E-2</v>
      </c>
    </row>
    <row r="63" spans="1:5" ht="15" x14ac:dyDescent="0.25">
      <c r="A63" t="s">
        <v>61</v>
      </c>
      <c r="B63" s="14">
        <v>16743.162</v>
      </c>
      <c r="C63">
        <f t="shared" si="0"/>
        <v>4185.7905000000001</v>
      </c>
      <c r="D63" s="8">
        <f t="shared" si="1"/>
        <v>16538.726750000002</v>
      </c>
      <c r="E63" s="2">
        <f t="shared" si="2"/>
        <v>3.7606749578180266E-3</v>
      </c>
    </row>
    <row r="64" spans="1:5" ht="15" x14ac:dyDescent="0.25">
      <c r="A64" t="s">
        <v>63</v>
      </c>
      <c r="B64" s="14">
        <v>16872.266</v>
      </c>
      <c r="C64">
        <f t="shared" si="0"/>
        <v>4218.0664999999999</v>
      </c>
      <c r="D64" s="8">
        <f t="shared" si="1"/>
        <v>16675.223000000002</v>
      </c>
      <c r="E64" s="2">
        <f t="shared" si="2"/>
        <v>2.0218315234311137E-2</v>
      </c>
    </row>
    <row r="65" spans="1:5" ht="15" x14ac:dyDescent="0.25">
      <c r="A65" t="s">
        <v>64</v>
      </c>
      <c r="B65" s="14">
        <v>16960.864000000001</v>
      </c>
      <c r="C65">
        <f t="shared" si="0"/>
        <v>4240.2160000000003</v>
      </c>
      <c r="D65" s="8">
        <f t="shared" si="1"/>
        <v>16789.750500000002</v>
      </c>
      <c r="E65" s="2">
        <f t="shared" si="2"/>
        <v>2.6951924999222509E-2</v>
      </c>
    </row>
    <row r="66" spans="1:5" ht="15" x14ac:dyDescent="0.25">
      <c r="A66" t="s">
        <v>65</v>
      </c>
      <c r="B66" s="14">
        <v>16920.632000000001</v>
      </c>
      <c r="C66">
        <f t="shared" si="0"/>
        <v>4230.1580000000004</v>
      </c>
      <c r="D66" s="8">
        <f t="shared" si="1"/>
        <v>16874.231</v>
      </c>
      <c r="E66" s="2">
        <f t="shared" si="2"/>
        <v>2.7649351280105976E-2</v>
      </c>
    </row>
    <row r="67" spans="1:5" ht="15" x14ac:dyDescent="0.25">
      <c r="A67" t="s">
        <v>66</v>
      </c>
      <c r="B67" s="14">
        <v>17035.114000000001</v>
      </c>
      <c r="C67">
        <f t="shared" ref="C67:C116" si="3">+B67/4</f>
        <v>4258.7785000000003</v>
      </c>
      <c r="D67" s="8">
        <f t="shared" si="1"/>
        <v>16947.219000000001</v>
      </c>
      <c r="E67" s="2">
        <f t="shared" si="2"/>
        <v>2.4699135318866024E-2</v>
      </c>
    </row>
    <row r="68" spans="1:5" ht="15" x14ac:dyDescent="0.25">
      <c r="A68" t="s">
        <v>67</v>
      </c>
      <c r="B68" s="14">
        <v>17031.312999999998</v>
      </c>
      <c r="C68">
        <f t="shared" si="3"/>
        <v>4257.8282499999996</v>
      </c>
      <c r="D68" s="8">
        <f t="shared" si="1"/>
        <v>16986.980749999999</v>
      </c>
      <c r="E68" s="2">
        <f t="shared" si="2"/>
        <v>1.8695866915842563E-2</v>
      </c>
    </row>
    <row r="69" spans="1:5" ht="15" x14ac:dyDescent="0.25">
      <c r="A69" t="s">
        <v>68</v>
      </c>
      <c r="B69" s="14">
        <v>17222.582999999999</v>
      </c>
      <c r="C69">
        <f t="shared" si="3"/>
        <v>4305.6457499999997</v>
      </c>
      <c r="D69" s="8">
        <f t="shared" si="1"/>
        <v>17052.410499999998</v>
      </c>
      <c r="E69" s="2">
        <f t="shared" si="2"/>
        <v>1.5644068087848965E-2</v>
      </c>
    </row>
    <row r="70" spans="1:5" ht="15" x14ac:dyDescent="0.25">
      <c r="A70" s="1" t="s">
        <v>70</v>
      </c>
      <c r="B70" s="14">
        <v>17367.009999999998</v>
      </c>
      <c r="C70">
        <f t="shared" si="3"/>
        <v>4341.7524999999996</v>
      </c>
      <c r="D70" s="8">
        <f t="shared" ref="D70:D116" si="4">+SUM(C67:C70)</f>
        <v>17164.004999999997</v>
      </c>
      <c r="E70" s="2">
        <f t="shared" si="2"/>
        <v>1.7172575153202394E-2</v>
      </c>
    </row>
    <row r="71" spans="1:5" ht="15" x14ac:dyDescent="0.25">
      <c r="A71" s="1" t="s">
        <v>71</v>
      </c>
      <c r="B71" s="14">
        <v>17444.525000000001</v>
      </c>
      <c r="C71">
        <f t="shared" si="3"/>
        <v>4361.1312500000004</v>
      </c>
      <c r="D71" s="8">
        <f t="shared" si="4"/>
        <v>17266.357749999996</v>
      </c>
      <c r="E71" s="2">
        <f t="shared" si="2"/>
        <v>1.8831334509809224E-2</v>
      </c>
    </row>
    <row r="72" spans="1:5" ht="15" x14ac:dyDescent="0.25">
      <c r="A72" s="1" t="s">
        <v>72</v>
      </c>
      <c r="B72" s="14">
        <v>17469.650000000001</v>
      </c>
      <c r="C72">
        <f t="shared" si="3"/>
        <v>4367.4125000000004</v>
      </c>
      <c r="D72" s="8">
        <f t="shared" si="4"/>
        <v>17375.941999999999</v>
      </c>
      <c r="E72" s="2">
        <f t="shared" si="2"/>
        <v>2.2897609394182679E-2</v>
      </c>
    </row>
    <row r="73" spans="1:5" ht="15" x14ac:dyDescent="0.25">
      <c r="A73" s="1" t="s">
        <v>73</v>
      </c>
      <c r="B73" s="14">
        <v>17489.851999999999</v>
      </c>
      <c r="C73">
        <f t="shared" si="3"/>
        <v>4372.4629999999997</v>
      </c>
      <c r="D73" s="8">
        <f t="shared" si="4"/>
        <v>17442.759250000003</v>
      </c>
      <c r="E73" s="2">
        <f t="shared" si="2"/>
        <v>2.2891118531307039E-2</v>
      </c>
    </row>
    <row r="74" spans="1:5" ht="15" x14ac:dyDescent="0.25">
      <c r="A74" s="1" t="s">
        <v>74</v>
      </c>
      <c r="B74" s="14">
        <v>17662.400000000001</v>
      </c>
      <c r="C74">
        <f t="shared" si="3"/>
        <v>4415.6000000000004</v>
      </c>
      <c r="D74" s="8">
        <f t="shared" si="4"/>
        <v>17516.606749999999</v>
      </c>
      <c r="E74" s="2">
        <f t="shared" ref="E74:E116" si="5">+(D74-D70)/D70</f>
        <v>2.0543092943634173E-2</v>
      </c>
    </row>
    <row r="75" spans="1:5" ht="15" x14ac:dyDescent="0.25">
      <c r="A75" s="1" t="s">
        <v>75</v>
      </c>
      <c r="B75" s="14">
        <v>17709.670999999998</v>
      </c>
      <c r="C75">
        <f t="shared" si="3"/>
        <v>4427.4177499999996</v>
      </c>
      <c r="D75" s="8">
        <f t="shared" si="4"/>
        <v>17582.893250000001</v>
      </c>
      <c r="E75" s="2">
        <f t="shared" si="5"/>
        <v>1.8332499800081201E-2</v>
      </c>
    </row>
    <row r="76" spans="1:5" ht="15" x14ac:dyDescent="0.25">
      <c r="A76" s="1" t="s">
        <v>76</v>
      </c>
      <c r="B76" s="14">
        <v>17860.45</v>
      </c>
      <c r="C76">
        <f t="shared" si="3"/>
        <v>4465.1125000000002</v>
      </c>
      <c r="D76" s="8">
        <f t="shared" si="4"/>
        <v>17680.593249999998</v>
      </c>
      <c r="E76" s="2">
        <f t="shared" si="5"/>
        <v>1.7532934329545932E-2</v>
      </c>
    </row>
    <row r="77" spans="1:5" ht="15" x14ac:dyDescent="0.25">
      <c r="A77" s="1" t="s">
        <v>77</v>
      </c>
      <c r="B77" s="14">
        <v>18016.147000000001</v>
      </c>
      <c r="C77">
        <f t="shared" si="3"/>
        <v>4504.0367500000002</v>
      </c>
      <c r="D77" s="8">
        <f t="shared" si="4"/>
        <v>17812.166999999998</v>
      </c>
      <c r="E77" s="2">
        <f t="shared" si="5"/>
        <v>2.1178286342511711E-2</v>
      </c>
    </row>
    <row r="78" spans="1:5" ht="15" x14ac:dyDescent="0.25">
      <c r="A78" s="1" t="s">
        <v>78</v>
      </c>
      <c r="B78" s="14">
        <v>17953.973999999998</v>
      </c>
      <c r="C78">
        <f t="shared" si="3"/>
        <v>4488.4934999999996</v>
      </c>
      <c r="D78" s="8">
        <f t="shared" si="4"/>
        <v>17885.0605</v>
      </c>
      <c r="E78" s="2">
        <f t="shared" si="5"/>
        <v>2.1034539123851746E-2</v>
      </c>
    </row>
    <row r="79" spans="1:5" ht="15" x14ac:dyDescent="0.25">
      <c r="A79" s="1" t="s">
        <v>79</v>
      </c>
      <c r="B79" s="14">
        <v>18185.911</v>
      </c>
      <c r="C79">
        <f t="shared" si="3"/>
        <v>4546.47775</v>
      </c>
      <c r="D79" s="8">
        <f t="shared" si="4"/>
        <v>18004.120499999997</v>
      </c>
      <c r="E79" s="2">
        <f t="shared" si="5"/>
        <v>2.3956651730226267E-2</v>
      </c>
    </row>
    <row r="80" spans="1:5" ht="15" x14ac:dyDescent="0.25">
      <c r="A80" s="1" t="s">
        <v>80</v>
      </c>
      <c r="B80" s="14">
        <v>18406.940999999999</v>
      </c>
      <c r="C80">
        <f t="shared" si="3"/>
        <v>4601.7352499999997</v>
      </c>
      <c r="D80" s="8">
        <f t="shared" si="4"/>
        <v>18140.74325</v>
      </c>
      <c r="E80" s="2">
        <f t="shared" si="5"/>
        <v>2.6025710421227043E-2</v>
      </c>
    </row>
    <row r="81" spans="1:8" ht="15" x14ac:dyDescent="0.25">
      <c r="A81" s="1" t="s">
        <v>81</v>
      </c>
      <c r="B81" s="14">
        <v>18500.030999999999</v>
      </c>
      <c r="C81">
        <f t="shared" si="3"/>
        <v>4625.0077499999998</v>
      </c>
      <c r="D81" s="8">
        <f t="shared" si="4"/>
        <v>18261.714249999997</v>
      </c>
      <c r="E81" s="2">
        <f t="shared" si="5"/>
        <v>2.5238212172612108E-2</v>
      </c>
    </row>
    <row r="82" spans="1:8" ht="15" x14ac:dyDescent="0.25">
      <c r="A82" s="1" t="s">
        <v>82</v>
      </c>
      <c r="B82" s="14">
        <v>18666.620999999999</v>
      </c>
      <c r="C82">
        <f>+B82/4</f>
        <v>4666.6552499999998</v>
      </c>
      <c r="D82" s="8">
        <f t="shared" si="4"/>
        <v>18439.876</v>
      </c>
      <c r="E82" s="2">
        <f t="shared" si="5"/>
        <v>3.1021169875271076E-2</v>
      </c>
    </row>
    <row r="83" spans="1:8" ht="15" x14ac:dyDescent="0.25">
      <c r="A83" s="1" t="s">
        <v>83</v>
      </c>
      <c r="B83" s="14">
        <v>18782.242999999999</v>
      </c>
      <c r="C83">
        <f t="shared" si="3"/>
        <v>4695.5607499999996</v>
      </c>
      <c r="D83" s="8">
        <f t="shared" si="4"/>
        <v>18588.958999999999</v>
      </c>
      <c r="E83" s="2">
        <f t="shared" si="5"/>
        <v>3.2483591742234884E-2</v>
      </c>
    </row>
    <row r="84" spans="1:8" ht="15" x14ac:dyDescent="0.25">
      <c r="A84" s="1" t="s">
        <v>84</v>
      </c>
      <c r="B84" s="14">
        <v>18857.418000000001</v>
      </c>
      <c r="C84">
        <f t="shared" si="3"/>
        <v>4714.3545000000004</v>
      </c>
      <c r="D84" s="8">
        <f t="shared" si="4"/>
        <v>18701.578250000002</v>
      </c>
      <c r="E84" s="2">
        <f t="shared" si="5"/>
        <v>3.0915767467245465E-2</v>
      </c>
    </row>
    <row r="85" spans="1:8" ht="15" x14ac:dyDescent="0.25">
      <c r="A85" s="1" t="s">
        <v>85</v>
      </c>
      <c r="B85" s="14">
        <v>18892.205999999998</v>
      </c>
      <c r="C85">
        <f t="shared" si="3"/>
        <v>4723.0514999999996</v>
      </c>
      <c r="D85" s="8">
        <f t="shared" si="4"/>
        <v>18799.622000000003</v>
      </c>
      <c r="E85" s="2">
        <f t="shared" si="5"/>
        <v>2.9455490466893372E-2</v>
      </c>
    </row>
    <row r="86" spans="1:8" ht="15" x14ac:dyDescent="0.25">
      <c r="A86" s="1" t="s">
        <v>86</v>
      </c>
      <c r="B86" s="14">
        <v>19001.689999999999</v>
      </c>
      <c r="C86">
        <f t="shared" si="3"/>
        <v>4750.4224999999997</v>
      </c>
      <c r="D86" s="8">
        <f t="shared" si="4"/>
        <v>18883.38925</v>
      </c>
      <c r="E86" s="2">
        <f t="shared" si="5"/>
        <v>2.405185642246184E-2</v>
      </c>
      <c r="G86" s="1"/>
      <c r="H86" s="10"/>
    </row>
    <row r="87" spans="1:8" ht="15" x14ac:dyDescent="0.25">
      <c r="A87" s="1" t="s">
        <v>87</v>
      </c>
      <c r="B87" s="14">
        <v>19062.708999999999</v>
      </c>
      <c r="C87">
        <f t="shared" si="3"/>
        <v>4765.6772499999997</v>
      </c>
      <c r="D87" s="8">
        <f t="shared" si="4"/>
        <v>18953.50575</v>
      </c>
      <c r="E87" s="2">
        <f t="shared" si="5"/>
        <v>1.9610928723873208E-2</v>
      </c>
      <c r="G87" s="1"/>
      <c r="H87" s="10"/>
    </row>
    <row r="88" spans="1:8" ht="15" x14ac:dyDescent="0.25">
      <c r="A88" s="11" t="s">
        <v>88</v>
      </c>
      <c r="B88" s="14">
        <v>19197.937999999998</v>
      </c>
      <c r="C88">
        <f>+B88/4</f>
        <v>4799.4844999999996</v>
      </c>
      <c r="D88" s="8">
        <f t="shared" si="4"/>
        <v>19038.635749999998</v>
      </c>
      <c r="E88" s="2">
        <f t="shared" si="5"/>
        <v>1.8022944133070443E-2</v>
      </c>
      <c r="H88" s="13"/>
    </row>
    <row r="89" spans="1:8" ht="15" x14ac:dyDescent="0.25">
      <c r="A89" s="11" t="s">
        <v>89</v>
      </c>
      <c r="B89" s="14">
        <v>19304.351999999999</v>
      </c>
      <c r="C89">
        <f>+B89/4</f>
        <v>4826.0879999999997</v>
      </c>
      <c r="D89" s="8">
        <f t="shared" si="4"/>
        <v>19141.67225</v>
      </c>
      <c r="E89" s="2">
        <f t="shared" si="5"/>
        <v>1.8194528060191666E-2</v>
      </c>
      <c r="H89" s="13"/>
    </row>
    <row r="90" spans="1:8" ht="15" x14ac:dyDescent="0.25">
      <c r="A90" s="11" t="s">
        <v>90</v>
      </c>
      <c r="B90" s="14">
        <v>19398.343000000001</v>
      </c>
      <c r="C90">
        <f t="shared" si="3"/>
        <v>4849.5857500000002</v>
      </c>
      <c r="D90" s="8">
        <f t="shared" si="4"/>
        <v>19240.835500000001</v>
      </c>
      <c r="E90" s="2">
        <f t="shared" si="5"/>
        <v>1.8929136357235282E-2</v>
      </c>
      <c r="G90" s="1"/>
      <c r="H90" s="13"/>
    </row>
    <row r="91" spans="1:8" ht="15" x14ac:dyDescent="0.25">
      <c r="A91" s="11" t="s">
        <v>91</v>
      </c>
      <c r="B91" s="14">
        <v>19506.949000000001</v>
      </c>
      <c r="C91">
        <f t="shared" si="3"/>
        <v>4876.7372500000001</v>
      </c>
      <c r="D91" s="8">
        <f t="shared" si="4"/>
        <v>19351.895499999999</v>
      </c>
      <c r="E91" s="2">
        <f t="shared" si="5"/>
        <v>2.1019317231061513E-2</v>
      </c>
      <c r="G91" s="1"/>
      <c r="H91" s="13"/>
    </row>
    <row r="92" spans="1:8" ht="15" x14ac:dyDescent="0.25">
      <c r="A92" s="11" t="s">
        <v>92</v>
      </c>
      <c r="B92" s="14">
        <v>19660.766</v>
      </c>
      <c r="C92">
        <f t="shared" si="3"/>
        <v>4915.1914999999999</v>
      </c>
      <c r="D92" s="8">
        <f t="shared" si="4"/>
        <v>19467.602500000001</v>
      </c>
      <c r="E92" s="2">
        <f t="shared" si="5"/>
        <v>2.2531380695174196E-2</v>
      </c>
      <c r="H92" s="13"/>
    </row>
    <row r="93" spans="1:8" ht="15" x14ac:dyDescent="0.25">
      <c r="A93" s="11" t="s">
        <v>93</v>
      </c>
      <c r="B93" s="14">
        <v>19882.351999999999</v>
      </c>
      <c r="C93">
        <f t="shared" si="3"/>
        <v>4970.5879999999997</v>
      </c>
      <c r="D93" s="8">
        <f t="shared" si="4"/>
        <v>19612.102500000001</v>
      </c>
      <c r="E93" s="2">
        <f t="shared" si="5"/>
        <v>2.4576235757040571E-2</v>
      </c>
      <c r="H93" s="13"/>
    </row>
    <row r="94" spans="1:8" ht="15" x14ac:dyDescent="0.25">
      <c r="A94" s="11" t="s">
        <v>103</v>
      </c>
      <c r="B94" s="14">
        <v>20044.077000000001</v>
      </c>
      <c r="C94">
        <f t="shared" si="3"/>
        <v>5011.0192500000003</v>
      </c>
      <c r="D94" s="8">
        <f t="shared" si="4"/>
        <v>19773.536</v>
      </c>
      <c r="E94" s="2">
        <f t="shared" si="5"/>
        <v>2.7685933908639205E-2</v>
      </c>
      <c r="G94" s="1"/>
      <c r="H94" s="6"/>
    </row>
    <row r="95" spans="1:8" ht="15" x14ac:dyDescent="0.25">
      <c r="A95" s="11" t="s">
        <v>104</v>
      </c>
      <c r="B95" s="14">
        <v>20150.475999999999</v>
      </c>
      <c r="C95">
        <f t="shared" si="3"/>
        <v>5037.6189999999997</v>
      </c>
      <c r="D95" s="8">
        <f t="shared" si="4"/>
        <v>19934.417750000001</v>
      </c>
      <c r="E95" s="2">
        <f t="shared" si="5"/>
        <v>3.0101560335523816E-2</v>
      </c>
      <c r="G95" s="1"/>
    </row>
    <row r="96" spans="1:8" ht="15" x14ac:dyDescent="0.25">
      <c r="A96" s="11" t="s">
        <v>105</v>
      </c>
      <c r="B96" s="14">
        <v>20276.153999999999</v>
      </c>
      <c r="C96">
        <f t="shared" si="3"/>
        <v>5069.0384999999997</v>
      </c>
      <c r="D96" s="8">
        <f t="shared" si="4"/>
        <v>20088.264749999998</v>
      </c>
      <c r="E96" s="2">
        <f t="shared" si="5"/>
        <v>3.188180208631225E-2</v>
      </c>
    </row>
    <row r="97" spans="1:11" ht="15" x14ac:dyDescent="0.25">
      <c r="A97" s="11" t="s">
        <v>106</v>
      </c>
      <c r="B97" s="14">
        <v>20304.874</v>
      </c>
      <c r="C97">
        <f t="shared" si="3"/>
        <v>5076.2184999999999</v>
      </c>
      <c r="D97" s="8">
        <f t="shared" si="4"/>
        <v>20193.895249999998</v>
      </c>
      <c r="E97" s="2">
        <f t="shared" si="5"/>
        <v>2.966498619921025E-2</v>
      </c>
    </row>
    <row r="98" spans="1:11" ht="15" x14ac:dyDescent="0.25">
      <c r="A98" s="11" t="s">
        <v>107</v>
      </c>
      <c r="B98" s="14">
        <v>20415.150000000001</v>
      </c>
      <c r="C98">
        <f t="shared" si="3"/>
        <v>5103.7875000000004</v>
      </c>
      <c r="D98" s="8">
        <f t="shared" si="4"/>
        <v>20286.663500000002</v>
      </c>
      <c r="E98" s="2">
        <f t="shared" si="5"/>
        <v>2.5950214468469492E-2</v>
      </c>
    </row>
    <row r="99" spans="1:11" ht="15" x14ac:dyDescent="0.25">
      <c r="A99" s="11" t="s">
        <v>108</v>
      </c>
      <c r="B99" s="14">
        <v>20584.527999999998</v>
      </c>
      <c r="C99">
        <f t="shared" si="3"/>
        <v>5146.1319999999996</v>
      </c>
      <c r="D99" s="8">
        <f t="shared" si="4"/>
        <v>20395.176500000001</v>
      </c>
      <c r="E99" s="2">
        <f t="shared" si="5"/>
        <v>2.3113730021033639E-2</v>
      </c>
      <c r="G99" s="1"/>
      <c r="H99" s="6"/>
      <c r="J99" s="8"/>
      <c r="K99" s="1" t="s">
        <v>100</v>
      </c>
    </row>
    <row r="100" spans="1:11" ht="15" x14ac:dyDescent="0.25">
      <c r="A100" s="11" t="s">
        <v>109</v>
      </c>
      <c r="B100" s="14">
        <v>20817.580999999998</v>
      </c>
      <c r="C100">
        <f t="shared" si="3"/>
        <v>5204.3952499999996</v>
      </c>
      <c r="D100" s="8">
        <f t="shared" si="4"/>
        <v>20530.53325</v>
      </c>
      <c r="E100" s="2">
        <f t="shared" si="5"/>
        <v>2.2016262006901415E-2</v>
      </c>
      <c r="G100" s="1"/>
      <c r="H100" s="6"/>
      <c r="J100" s="5"/>
      <c r="K100" s="1" t="s">
        <v>99</v>
      </c>
    </row>
    <row r="101" spans="1:11" ht="15" x14ac:dyDescent="0.25">
      <c r="A101" s="11" t="s">
        <v>110</v>
      </c>
      <c r="B101" s="14">
        <v>20951.088</v>
      </c>
      <c r="C101">
        <f t="shared" si="3"/>
        <v>5237.7719999999999</v>
      </c>
      <c r="D101" s="8">
        <f t="shared" si="4"/>
        <v>20692.086749999999</v>
      </c>
      <c r="E101" s="2">
        <f t="shared" si="5"/>
        <v>2.46704013184381E-2</v>
      </c>
      <c r="J101" s="7"/>
      <c r="K101" s="1" t="s">
        <v>98</v>
      </c>
    </row>
    <row r="102" spans="1:11" ht="15" x14ac:dyDescent="0.25">
      <c r="A102" s="11" t="s">
        <v>111</v>
      </c>
      <c r="B102" s="14">
        <v>20665.553</v>
      </c>
      <c r="C102">
        <f t="shared" si="3"/>
        <v>5166.38825</v>
      </c>
      <c r="D102" s="8">
        <f t="shared" si="4"/>
        <v>20754.6875</v>
      </c>
      <c r="E102" s="2">
        <f t="shared" si="5"/>
        <v>2.3070526111896004E-2</v>
      </c>
      <c r="G102" s="1"/>
      <c r="H102" s="6"/>
    </row>
    <row r="103" spans="1:11" ht="15" x14ac:dyDescent="0.25">
      <c r="A103" s="11" t="s">
        <v>112</v>
      </c>
      <c r="B103" s="14">
        <v>19034.830000000002</v>
      </c>
      <c r="C103">
        <f t="shared" si="3"/>
        <v>4758.7075000000004</v>
      </c>
      <c r="D103" s="8">
        <f t="shared" si="4"/>
        <v>20367.262999999999</v>
      </c>
      <c r="E103" s="2">
        <f t="shared" si="5"/>
        <v>-1.3686324313007237E-3</v>
      </c>
      <c r="G103" s="1"/>
      <c r="H103" s="6"/>
    </row>
    <row r="104" spans="1:11" ht="15" x14ac:dyDescent="0.25">
      <c r="A104" s="11" t="s">
        <v>113</v>
      </c>
      <c r="B104" s="14">
        <v>20511.785</v>
      </c>
      <c r="C104">
        <f t="shared" si="3"/>
        <v>5127.94625</v>
      </c>
      <c r="D104" s="8">
        <f t="shared" si="4"/>
        <v>20290.814000000002</v>
      </c>
      <c r="E104" s="2">
        <f t="shared" si="5"/>
        <v>-1.16762310594148E-2</v>
      </c>
    </row>
    <row r="105" spans="1:11" ht="15" x14ac:dyDescent="0.25">
      <c r="A105" s="11" t="s">
        <v>114</v>
      </c>
      <c r="B105" s="14">
        <v>20724.128000000001</v>
      </c>
      <c r="C105">
        <f t="shared" si="3"/>
        <v>5181.0320000000002</v>
      </c>
      <c r="D105" s="8">
        <f t="shared" si="4"/>
        <v>20234.074000000001</v>
      </c>
      <c r="E105" s="2">
        <f t="shared" si="5"/>
        <v>-2.2134681510553693E-2</v>
      </c>
    </row>
    <row r="106" spans="1:11" ht="15" x14ac:dyDescent="0.25">
      <c r="A106" s="11" t="s">
        <v>115</v>
      </c>
      <c r="B106" s="14">
        <v>20990.541000000001</v>
      </c>
      <c r="C106">
        <f t="shared" si="3"/>
        <v>5247.6352500000003</v>
      </c>
      <c r="D106" s="8">
        <f t="shared" si="4"/>
        <v>20315.321</v>
      </c>
      <c r="E106" s="2">
        <f t="shared" si="5"/>
        <v>-2.1169506888504108E-2</v>
      </c>
    </row>
    <row r="107" spans="1:11" ht="15" x14ac:dyDescent="0.25">
      <c r="A107" s="11" t="s">
        <v>116</v>
      </c>
      <c r="B107" s="14">
        <v>21309.544000000002</v>
      </c>
      <c r="C107">
        <f t="shared" si="3"/>
        <v>5327.3860000000004</v>
      </c>
      <c r="D107" s="8">
        <f t="shared" si="4"/>
        <v>20883.999499999998</v>
      </c>
      <c r="E107" s="2">
        <f t="shared" si="5"/>
        <v>2.5370934720094648E-2</v>
      </c>
    </row>
    <row r="108" spans="1:11" ht="15" x14ac:dyDescent="0.25">
      <c r="A108" s="11" t="s">
        <v>117</v>
      </c>
      <c r="B108" s="14">
        <v>21483.082999999999</v>
      </c>
      <c r="C108">
        <f t="shared" si="3"/>
        <v>5370.7707499999997</v>
      </c>
      <c r="D108" s="8">
        <f t="shared" si="4"/>
        <v>21126.824000000001</v>
      </c>
      <c r="E108" s="2">
        <f t="shared" si="5"/>
        <v>4.1201402762846201E-2</v>
      </c>
      <c r="G108" s="1"/>
      <c r="H108" s="6"/>
    </row>
    <row r="109" spans="1:11" ht="15" x14ac:dyDescent="0.25">
      <c r="A109" s="11" t="s">
        <v>118</v>
      </c>
      <c r="B109" s="14">
        <v>21847.601999999999</v>
      </c>
      <c r="C109">
        <f t="shared" si="3"/>
        <v>5461.9004999999997</v>
      </c>
      <c r="D109" s="8">
        <f t="shared" si="4"/>
        <v>21407.692500000001</v>
      </c>
      <c r="E109" s="2">
        <f t="shared" si="5"/>
        <v>5.8002085986242832E-2</v>
      </c>
      <c r="G109" s="1"/>
    </row>
    <row r="110" spans="1:11" ht="15" x14ac:dyDescent="0.25">
      <c r="A110" s="11" t="s">
        <v>119</v>
      </c>
      <c r="B110" s="14">
        <v>21738.870999999999</v>
      </c>
      <c r="C110">
        <f t="shared" si="3"/>
        <v>5434.7177499999998</v>
      </c>
      <c r="D110" s="8">
        <f t="shared" si="4"/>
        <v>21594.775000000001</v>
      </c>
      <c r="E110" s="2">
        <f t="shared" si="5"/>
        <v>6.2979757986595511E-2</v>
      </c>
    </row>
    <row r="111" spans="1:11" x14ac:dyDescent="0.2">
      <c r="A111" s="11" t="s">
        <v>120</v>
      </c>
      <c r="B111">
        <v>21708.16</v>
      </c>
      <c r="C111">
        <f t="shared" si="3"/>
        <v>5427.04</v>
      </c>
      <c r="D111" s="8">
        <f t="shared" si="4"/>
        <v>21694.429</v>
      </c>
      <c r="E111" s="2">
        <f t="shared" si="5"/>
        <v>3.8806240155292195E-2</v>
      </c>
    </row>
    <row r="112" spans="1:11" x14ac:dyDescent="0.2">
      <c r="A112" s="11" t="s">
        <v>121</v>
      </c>
      <c r="B112">
        <v>21851.133999999998</v>
      </c>
      <c r="C112">
        <f t="shared" si="3"/>
        <v>5462.7834999999995</v>
      </c>
      <c r="D112" s="8">
        <f t="shared" si="4"/>
        <v>21786.441749999998</v>
      </c>
      <c r="E112" s="2">
        <f t="shared" si="5"/>
        <v>3.1221813084635796E-2</v>
      </c>
      <c r="G112" s="1"/>
      <c r="H112" s="6"/>
    </row>
    <row r="113" spans="1:8" x14ac:dyDescent="0.2">
      <c r="A113" s="11" t="s">
        <v>122</v>
      </c>
      <c r="B113">
        <v>21989.981</v>
      </c>
      <c r="C113">
        <f t="shared" si="3"/>
        <v>5497.4952499999999</v>
      </c>
      <c r="D113" s="8">
        <f t="shared" si="4"/>
        <v>21822.036500000002</v>
      </c>
      <c r="E113" s="2">
        <f t="shared" si="5"/>
        <v>1.935491179163756E-2</v>
      </c>
      <c r="G113" s="1"/>
    </row>
    <row r="114" spans="1:8" x14ac:dyDescent="0.2">
      <c r="A114" s="11" t="s">
        <v>123</v>
      </c>
      <c r="B114">
        <v>22112.329000000002</v>
      </c>
      <c r="C114">
        <f t="shared" si="3"/>
        <v>5528.0822500000004</v>
      </c>
      <c r="D114" s="8">
        <f t="shared" si="4"/>
        <v>21915.400999999998</v>
      </c>
      <c r="E114" s="2">
        <f t="shared" si="5"/>
        <v>1.4847387851922354E-2</v>
      </c>
    </row>
    <row r="115" spans="1:8" x14ac:dyDescent="0.2">
      <c r="A115" s="11" t="s">
        <v>124</v>
      </c>
      <c r="B115">
        <v>22225.35</v>
      </c>
      <c r="C115">
        <f t="shared" si="3"/>
        <v>5556.3374999999996</v>
      </c>
      <c r="D115" s="8">
        <f t="shared" si="4"/>
        <v>22044.698499999999</v>
      </c>
      <c r="E115" s="2">
        <f t="shared" si="5"/>
        <v>1.6145596641423406E-2</v>
      </c>
    </row>
    <row r="116" spans="1:8" x14ac:dyDescent="0.2">
      <c r="A116" s="11" t="s">
        <v>125</v>
      </c>
      <c r="B116">
        <v>22491.566999999999</v>
      </c>
      <c r="C116">
        <f t="shared" si="3"/>
        <v>5622.8917499999998</v>
      </c>
      <c r="D116" s="8">
        <f t="shared" si="4"/>
        <v>22204.80675</v>
      </c>
      <c r="E116" s="2">
        <f t="shared" si="5"/>
        <v>1.9202998121526735E-2</v>
      </c>
      <c r="F116" s="7">
        <f>E116</f>
        <v>1.9202998121526735E-2</v>
      </c>
      <c r="G116" s="1" t="s">
        <v>95</v>
      </c>
      <c r="H116" s="6">
        <f>+F117-F116</f>
        <v>1.7970018784732658E-3</v>
      </c>
    </row>
    <row r="117" spans="1:8" x14ac:dyDescent="0.2">
      <c r="A117" s="3" t="s">
        <v>126</v>
      </c>
      <c r="B117" s="3">
        <f t="shared" ref="B117:B125" si="6">+C117*4</f>
        <v>22291.951065999994</v>
      </c>
      <c r="C117" s="3">
        <f t="shared" ref="C117:C125" si="7">+D117-SUM(C114:C116)</f>
        <v>5572.9877664999985</v>
      </c>
      <c r="D117" s="8">
        <f t="shared" ref="D117:D120" si="8">+D113*(1+E117)</f>
        <v>22280.299266499998</v>
      </c>
      <c r="E117" s="5">
        <f>+E116+$H$117</f>
        <v>2.1000000000000001E-2</v>
      </c>
      <c r="F117" s="7">
        <v>2.1000000000000001E-2</v>
      </c>
      <c r="G117" s="1" t="s">
        <v>96</v>
      </c>
      <c r="H117">
        <f>+H116/1</f>
        <v>1.7970018784732658E-3</v>
      </c>
    </row>
    <row r="118" spans="1:8" x14ac:dyDescent="0.2">
      <c r="A118" s="3" t="s">
        <v>127</v>
      </c>
      <c r="B118" s="3">
        <f t="shared" si="6"/>
        <v>22285.433308500011</v>
      </c>
      <c r="C118" s="3">
        <f t="shared" si="7"/>
        <v>5571.3583271250027</v>
      </c>
      <c r="D118" s="8">
        <f t="shared" si="8"/>
        <v>22323.575343625002</v>
      </c>
      <c r="E118" s="5">
        <f>+E117+$H$121</f>
        <v>1.8625000000000003E-2</v>
      </c>
      <c r="F118" s="12"/>
      <c r="G118" s="1"/>
    </row>
    <row r="119" spans="1:8" x14ac:dyDescent="0.2">
      <c r="A119" s="3" t="s">
        <v>128</v>
      </c>
      <c r="B119" s="3">
        <f t="shared" si="6"/>
        <v>22542.748028000002</v>
      </c>
      <c r="C119" s="3">
        <f t="shared" si="7"/>
        <v>5635.6870070000004</v>
      </c>
      <c r="D119" s="8">
        <f t="shared" si="8"/>
        <v>22402.924850625001</v>
      </c>
      <c r="E119" s="5">
        <f t="shared" ref="E119:E121" si="9">+E118+$H$121</f>
        <v>1.6250000000000001E-2</v>
      </c>
      <c r="F119" s="12"/>
      <c r="G119" s="1"/>
    </row>
    <row r="120" spans="1:8" x14ac:dyDescent="0.2">
      <c r="A120" s="3" t="s">
        <v>129</v>
      </c>
      <c r="B120" s="3">
        <f t="shared" si="6"/>
        <v>22931.461372125006</v>
      </c>
      <c r="C120" s="3">
        <f t="shared" si="7"/>
        <v>5732.8653430312515</v>
      </c>
      <c r="D120" s="8">
        <f t="shared" si="8"/>
        <v>22512.898443656253</v>
      </c>
      <c r="E120" s="5">
        <f t="shared" si="9"/>
        <v>1.3875E-2</v>
      </c>
      <c r="F120" s="12"/>
      <c r="G120" s="1" t="s">
        <v>95</v>
      </c>
      <c r="H120">
        <f>+F121-F117</f>
        <v>-9.5000000000000015E-3</v>
      </c>
    </row>
    <row r="121" spans="1:8" x14ac:dyDescent="0.2">
      <c r="A121" s="3" t="s">
        <v>130</v>
      </c>
      <c r="B121" s="3">
        <f t="shared" si="6"/>
        <v>22386.448123633978</v>
      </c>
      <c r="C121" s="3">
        <f t="shared" si="7"/>
        <v>5596.6120309084945</v>
      </c>
      <c r="D121" s="8">
        <f>+D117*(1+E121)</f>
        <v>22536.522708064749</v>
      </c>
      <c r="E121" s="5">
        <f t="shared" si="9"/>
        <v>1.15E-2</v>
      </c>
      <c r="F121" s="7">
        <v>1.15E-2</v>
      </c>
      <c r="G121" s="1" t="s">
        <v>96</v>
      </c>
      <c r="H121">
        <f>+H120/4</f>
        <v>-2.3750000000000004E-3</v>
      </c>
    </row>
    <row r="122" spans="1:8" x14ac:dyDescent="0.2">
      <c r="A122" s="3" t="s">
        <v>131</v>
      </c>
      <c r="B122" s="3">
        <f t="shared" si="6"/>
        <v>22605.63155628134</v>
      </c>
      <c r="C122" s="3">
        <f t="shared" si="7"/>
        <v>5651.4078890703349</v>
      </c>
      <c r="D122" s="8">
        <f t="shared" ref="D122:D125" si="10">+D118*(1+E122)</f>
        <v>22616.572270010081</v>
      </c>
      <c r="E122" s="5">
        <f>+E121+$H$125</f>
        <v>1.3125E-2</v>
      </c>
    </row>
    <row r="123" spans="1:8" x14ac:dyDescent="0.2">
      <c r="A123" s="3" t="s">
        <v>132</v>
      </c>
      <c r="B123" s="3">
        <f t="shared" si="6"/>
        <v>23009.930916646554</v>
      </c>
      <c r="C123" s="3">
        <f t="shared" si="7"/>
        <v>5752.4827291616384</v>
      </c>
      <c r="D123" s="8">
        <f t="shared" si="10"/>
        <v>22733.367992171719</v>
      </c>
      <c r="E123" s="5">
        <f t="shared" ref="E123:E125" si="11">+E122+$H$125</f>
        <v>1.4749999999999999E-2</v>
      </c>
    </row>
    <row r="124" spans="1:8" x14ac:dyDescent="0.2">
      <c r="A124" s="3" t="s">
        <v>133</v>
      </c>
      <c r="B124" s="3">
        <f t="shared" si="6"/>
        <v>23524.178026122623</v>
      </c>
      <c r="C124" s="3">
        <f t="shared" si="7"/>
        <v>5881.0445065306558</v>
      </c>
      <c r="D124" s="8">
        <f t="shared" si="10"/>
        <v>22881.547155671124</v>
      </c>
      <c r="E124" s="5">
        <f t="shared" si="11"/>
        <v>1.6375000000000001E-2</v>
      </c>
      <c r="G124" t="s">
        <v>95</v>
      </c>
      <c r="H124">
        <f>+F125-F121</f>
        <v>6.4999999999999988E-3</v>
      </c>
    </row>
    <row r="125" spans="1:8" x14ac:dyDescent="0.2">
      <c r="A125" s="3" t="s">
        <v>134</v>
      </c>
      <c r="B125" s="3">
        <f t="shared" si="6"/>
        <v>22628.979968189145</v>
      </c>
      <c r="C125" s="3">
        <f t="shared" si="7"/>
        <v>5657.2449920472864</v>
      </c>
      <c r="D125" s="8">
        <f t="shared" si="10"/>
        <v>22942.180116809915</v>
      </c>
      <c r="E125" s="5">
        <f t="shared" si="11"/>
        <v>1.8000000000000002E-2</v>
      </c>
      <c r="F125" s="7">
        <v>1.7999999999999999E-2</v>
      </c>
      <c r="G125" t="s">
        <v>96</v>
      </c>
      <c r="H125">
        <f>+H124/4</f>
        <v>1.6249999999999997E-3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y_star_fomc_sep23 (base 2012)</vt:lpstr>
      <vt:lpstr>y_star_fomc_sep23 (base 2017)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CONSULTA DE VARIABLES DEL SIEF (INTRANET)</dc:title>
  <dc:creator>Carlos Antonio Alvarado Mendoza</dc:creator>
  <cp:lastModifiedBy>Mariano José Gutiérrez Morales</cp:lastModifiedBy>
  <cp:lastPrinted>2010-03-17T17:21:17Z</cp:lastPrinted>
  <dcterms:created xsi:type="dcterms:W3CDTF">2006-09-08T15:43:20Z</dcterms:created>
  <dcterms:modified xsi:type="dcterms:W3CDTF">2024-03-14T16:06:56Z</dcterms:modified>
</cp:coreProperties>
</file>