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P259" i="30" l="1"/>
  <c r="P240" i="30"/>
  <c r="P212" i="30"/>
  <c r="P193" i="30"/>
  <c r="P167" i="30"/>
  <c r="P154" i="30"/>
  <c r="P126" i="30"/>
  <c r="P107" i="30"/>
  <c r="P83" i="30"/>
  <c r="P65" i="30"/>
  <c r="P36" i="30"/>
  <c r="P21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Q28" i="30"/>
  <c r="R28" i="30"/>
  <c r="Q29" i="30"/>
  <c r="R29" i="30"/>
  <c r="Q30" i="30"/>
  <c r="R30" i="30"/>
  <c r="Q31" i="30"/>
  <c r="R31" i="30"/>
  <c r="Q32" i="30"/>
  <c r="R32" i="30"/>
  <c r="Q33" i="30"/>
  <c r="R33" i="30"/>
  <c r="Q34" i="30"/>
  <c r="R34" i="30"/>
  <c r="Q35" i="30"/>
  <c r="R35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Q53" i="30"/>
  <c r="R53" i="30"/>
  <c r="Q54" i="30"/>
  <c r="R54" i="30"/>
  <c r="Q55" i="30"/>
  <c r="R55" i="30"/>
  <c r="Q56" i="30"/>
  <c r="R56" i="30"/>
  <c r="Q57" i="30"/>
  <c r="R57" i="30"/>
  <c r="Q58" i="30"/>
  <c r="R58" i="30"/>
  <c r="Q59" i="30"/>
  <c r="R59" i="30"/>
  <c r="Q60" i="30"/>
  <c r="R60" i="30"/>
  <c r="Q61" i="30"/>
  <c r="R61" i="30"/>
  <c r="Q62" i="30"/>
  <c r="R62" i="30"/>
  <c r="Q63" i="30"/>
  <c r="R63" i="30"/>
  <c r="Q64" i="30"/>
  <c r="R64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Q74" i="30"/>
  <c r="R74" i="30"/>
  <c r="Q75" i="30"/>
  <c r="R75" i="30"/>
  <c r="Q76" i="30"/>
  <c r="R76" i="30"/>
  <c r="Q77" i="30"/>
  <c r="R77" i="30"/>
  <c r="Q78" i="30"/>
  <c r="R78" i="30"/>
  <c r="Q79" i="30"/>
  <c r="R79" i="30"/>
  <c r="Q80" i="30"/>
  <c r="R80" i="30"/>
  <c r="Q81" i="30"/>
  <c r="R81" i="30"/>
  <c r="Q82" i="30"/>
  <c r="R82" i="30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Q97" i="30"/>
  <c r="Q107" i="30" s="1"/>
  <c r="R97" i="30"/>
  <c r="Q98" i="30"/>
  <c r="R98" i="30"/>
  <c r="Q99" i="30"/>
  <c r="R99" i="30"/>
  <c r="Q100" i="30"/>
  <c r="R100" i="30"/>
  <c r="Q101" i="30"/>
  <c r="R101" i="30"/>
  <c r="Q102" i="30"/>
  <c r="R102" i="30"/>
  <c r="Q103" i="30"/>
  <c r="R103" i="30"/>
  <c r="Q104" i="30"/>
  <c r="R104" i="30"/>
  <c r="Q105" i="30"/>
  <c r="R105" i="30"/>
  <c r="Q106" i="30"/>
  <c r="R106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Q114" i="30"/>
  <c r="R114" i="30"/>
  <c r="Q115" i="30"/>
  <c r="R115" i="30"/>
  <c r="Q116" i="30"/>
  <c r="R116" i="30"/>
  <c r="Q117" i="30"/>
  <c r="R117" i="30"/>
  <c r="Q118" i="30"/>
  <c r="R118" i="30"/>
  <c r="Q119" i="30"/>
  <c r="R119" i="30"/>
  <c r="Q120" i="30"/>
  <c r="R120" i="30"/>
  <c r="Q121" i="30"/>
  <c r="R121" i="30"/>
  <c r="R126" i="30" s="1"/>
  <c r="Q122" i="30"/>
  <c r="R122" i="30"/>
  <c r="Q123" i="30"/>
  <c r="R123" i="30"/>
  <c r="Q124" i="30"/>
  <c r="R124" i="30"/>
  <c r="Q125" i="30"/>
  <c r="R125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Q140" i="30"/>
  <c r="R140" i="30"/>
  <c r="Q141" i="30"/>
  <c r="R141" i="30"/>
  <c r="Q142" i="30"/>
  <c r="R142" i="30"/>
  <c r="Q143" i="30"/>
  <c r="R143" i="30"/>
  <c r="Q144" i="30"/>
  <c r="R144" i="30"/>
  <c r="Q145" i="30"/>
  <c r="R145" i="30"/>
  <c r="Q146" i="30"/>
  <c r="R146" i="30"/>
  <c r="Q147" i="30"/>
  <c r="R147" i="30"/>
  <c r="Q148" i="30"/>
  <c r="R148" i="30"/>
  <c r="Q149" i="30"/>
  <c r="R149" i="30"/>
  <c r="Q150" i="30"/>
  <c r="R150" i="30"/>
  <c r="Q151" i="30"/>
  <c r="R151" i="30"/>
  <c r="Q152" i="30"/>
  <c r="R152" i="30"/>
  <c r="Q153" i="30"/>
  <c r="R153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Q161" i="30"/>
  <c r="R161" i="30"/>
  <c r="R167" i="30" s="1"/>
  <c r="Q162" i="30"/>
  <c r="R162" i="30"/>
  <c r="Q163" i="30"/>
  <c r="R163" i="30"/>
  <c r="Q164" i="30"/>
  <c r="R164" i="30"/>
  <c r="Q165" i="30"/>
  <c r="R165" i="30"/>
  <c r="Q166" i="30"/>
  <c r="R166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Q185" i="30"/>
  <c r="R185" i="30"/>
  <c r="Q186" i="30"/>
  <c r="R186" i="30"/>
  <c r="Q187" i="30"/>
  <c r="R187" i="30"/>
  <c r="Q188" i="30"/>
  <c r="R188" i="30"/>
  <c r="Q189" i="30"/>
  <c r="R189" i="30"/>
  <c r="Q190" i="30"/>
  <c r="R190" i="30"/>
  <c r="Q191" i="30"/>
  <c r="R191" i="30"/>
  <c r="Q192" i="30"/>
  <c r="R192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Q200" i="30"/>
  <c r="R200" i="30"/>
  <c r="Q201" i="30"/>
  <c r="R201" i="30"/>
  <c r="R212" i="30" s="1"/>
  <c r="Q202" i="30"/>
  <c r="R202" i="30"/>
  <c r="Q203" i="30"/>
  <c r="R203" i="30"/>
  <c r="Q204" i="30"/>
  <c r="R204" i="30"/>
  <c r="Q205" i="30"/>
  <c r="R205" i="30"/>
  <c r="Q206" i="30"/>
  <c r="R206" i="30"/>
  <c r="Q207" i="30"/>
  <c r="R207" i="30"/>
  <c r="Q208" i="30"/>
  <c r="R208" i="30"/>
  <c r="Q209" i="30"/>
  <c r="R209" i="30"/>
  <c r="Q210" i="30"/>
  <c r="R210" i="30"/>
  <c r="Q211" i="30"/>
  <c r="R211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Q228" i="30"/>
  <c r="R228" i="30"/>
  <c r="Q229" i="30"/>
  <c r="R229" i="30"/>
  <c r="Q230" i="30"/>
  <c r="R230" i="30"/>
  <c r="Q231" i="30"/>
  <c r="R231" i="30"/>
  <c r="Q232" i="30"/>
  <c r="R232" i="30"/>
  <c r="Q233" i="30"/>
  <c r="R233" i="30"/>
  <c r="Q234" i="30"/>
  <c r="R234" i="30"/>
  <c r="Q235" i="30"/>
  <c r="R235" i="30"/>
  <c r="Q236" i="30"/>
  <c r="R236" i="30"/>
  <c r="Q237" i="30"/>
  <c r="R237" i="30"/>
  <c r="Q238" i="30"/>
  <c r="R238" i="30"/>
  <c r="Q239" i="30"/>
  <c r="R239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Q247" i="30"/>
  <c r="R247" i="30"/>
  <c r="Q248" i="30"/>
  <c r="R248" i="30"/>
  <c r="Q249" i="30"/>
  <c r="R249" i="30"/>
  <c r="Q250" i="30"/>
  <c r="R250" i="30"/>
  <c r="Q251" i="30"/>
  <c r="R251" i="30"/>
  <c r="Q252" i="30"/>
  <c r="R252" i="30"/>
  <c r="Q253" i="30"/>
  <c r="R253" i="30"/>
  <c r="Q254" i="30"/>
  <c r="R254" i="30"/>
  <c r="Q255" i="30"/>
  <c r="R255" i="30"/>
  <c r="Q256" i="30"/>
  <c r="R256" i="30"/>
  <c r="Q257" i="30"/>
  <c r="R257" i="30"/>
  <c r="Q258" i="30"/>
  <c r="R258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G261" i="30" l="1"/>
  <c r="M261" i="30"/>
  <c r="E261" i="30"/>
  <c r="P261" i="30"/>
  <c r="R240" i="30"/>
  <c r="Q259" i="30"/>
  <c r="Q240" i="30"/>
  <c r="R193" i="30"/>
  <c r="R154" i="30"/>
  <c r="R21" i="30"/>
  <c r="Q65" i="30"/>
  <c r="Q126" i="30"/>
  <c r="Q167" i="30"/>
  <c r="Q193" i="30"/>
  <c r="R83" i="30"/>
  <c r="Q21" i="30"/>
  <c r="R259" i="30"/>
  <c r="Q83" i="30"/>
  <c r="R36" i="30"/>
  <c r="R107" i="30"/>
  <c r="Q36" i="30"/>
  <c r="Q212" i="30"/>
  <c r="Q154" i="30"/>
  <c r="R65" i="30"/>
  <c r="R261" i="30" l="1"/>
  <c r="Q261" i="30"/>
  <c r="F259" i="29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H259" i="29"/>
  <c r="M240" i="29"/>
  <c r="L240" i="29"/>
  <c r="K240" i="29"/>
  <c r="J240" i="29"/>
  <c r="I240" i="29"/>
  <c r="H240" i="29"/>
  <c r="M212" i="29"/>
  <c r="L212" i="29"/>
  <c r="K212" i="29"/>
  <c r="J212" i="29"/>
  <c r="I212" i="29"/>
  <c r="H212" i="29"/>
  <c r="M193" i="29"/>
  <c r="L193" i="29"/>
  <c r="K193" i="29"/>
  <c r="J193" i="29"/>
  <c r="I193" i="29"/>
  <c r="H193" i="29"/>
  <c r="M167" i="29"/>
  <c r="L167" i="29"/>
  <c r="K167" i="29"/>
  <c r="J167" i="29"/>
  <c r="I167" i="29"/>
  <c r="H167" i="29"/>
  <c r="M154" i="29"/>
  <c r="L154" i="29"/>
  <c r="K154" i="29"/>
  <c r="J154" i="29"/>
  <c r="I154" i="29"/>
  <c r="H154" i="29"/>
  <c r="M126" i="29"/>
  <c r="L126" i="29"/>
  <c r="K126" i="29"/>
  <c r="J126" i="29"/>
  <c r="I126" i="29"/>
  <c r="H126" i="29"/>
  <c r="M107" i="29"/>
  <c r="L107" i="29"/>
  <c r="K107" i="29"/>
  <c r="J107" i="29"/>
  <c r="I107" i="29"/>
  <c r="H107" i="29"/>
  <c r="M83" i="29"/>
  <c r="L83" i="29"/>
  <c r="K83" i="29"/>
  <c r="J83" i="29"/>
  <c r="I83" i="29"/>
  <c r="H83" i="29"/>
  <c r="M65" i="29"/>
  <c r="L65" i="29"/>
  <c r="K65" i="29"/>
  <c r="J65" i="29"/>
  <c r="I65" i="29"/>
  <c r="H65" i="29"/>
  <c r="M36" i="29"/>
  <c r="L36" i="29"/>
  <c r="K36" i="29"/>
  <c r="J36" i="29"/>
  <c r="I36" i="29"/>
  <c r="H36" i="29"/>
  <c r="M21" i="29"/>
  <c r="L21" i="29"/>
  <c r="K21" i="29"/>
  <c r="J21" i="29"/>
  <c r="J261" i="29" s="1"/>
  <c r="I21" i="29"/>
  <c r="I261" i="29" s="1"/>
  <c r="H21" i="29"/>
  <c r="H261" i="29" s="1"/>
  <c r="K261" i="29" l="1"/>
  <c r="L261" i="29"/>
  <c r="M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<sst xmlns="http://schemas.openxmlformats.org/spreadsheetml/2006/main" count="7585" uniqueCount="197">
  <si>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</si>
  <si>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</si>
  <si>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</si>
  <si>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</si>
  <si>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</si>
  <si>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</si>
  <si>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</si>
  <si>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</si>
  <si>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</si>
  <si>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</si>
  <si>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</si>
  <si>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</si>
  <si>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</si>
  <si>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</si>
  <si>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</si>
  <si>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</si>
  <si>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</si>
  <si>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</si>
  <si>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</si>
  <si>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</si>
  <si>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</si>
  <si>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</si>
  <si>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</si>
  <si>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</si>
  <si>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</si>
  <si>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</si>
  <si>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</si>
  <si>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</si>
  <si>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</si>
  <si>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</si>
  <si>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</si>
  <si>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</si>
  <si>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</si>
  <si>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</si>
  <si>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</si>
  <si>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</si>
  <si>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</si>
  <si>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</si>
  <si>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</si>
  <si>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</si>
  <si>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</si>
  <si>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</si>
  <si>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</si>
  <si>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</si>
  <si>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</si>
  <si>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</si>
  <si>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</si>
  <si>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</si>
  <si>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</si>
  <si>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</si>
  <si>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</si>
  <si>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</si>
  <si>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</si>
  <si>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</si>
  <si>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</si>
  <si>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</si>
  <si>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</si>
  <si>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</si>
  <si>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</si>
  <si>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</si>
  <si>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</si>
  <si>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</si>
  <si>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</si>
  <si>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</si>
  <si>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</si>
  <si>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</si>
  <si>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</si>
  <si>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</si>
  <si>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</si>
  <si>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</si>
  <si>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</si>
  <si>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</si>
  <si>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</si>
  <si>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</si>
  <si>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</si>
  <si>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</si>
  <si>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</si>
  <si>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</si>
  <si>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</si>
  <si>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</si>
  <si>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</si>
  <si>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</si>
  <si>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</si>
  <si>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</si>
  <si>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</si>
  <si>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</si>
  <si>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</si>
  <si>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</si>
  <si>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</si>
  <si>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</si>
  <si>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</si>
  <si>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</si>
  <si>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</si>
  <si>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</si>
  <si>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</si>
  <si>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</si>
  <si>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</si>
  <si>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</si>
  <si>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</si>
  <si>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</si>
  <si>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</si>
  <si>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</si>
  <si>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</si>
  <si>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</si>
  <si>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</si>
  <si>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</si>
  <si>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</si>
  <si>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</si>
  <si>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</si>
  <si>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</si>
  <si>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</si>
  <si>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</si>
  <si>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</si>
  <si>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</si>
  <si>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</si>
  <si>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</si>
  <si>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</si>
  <si>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</si>
  <si>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</si>
  <si>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</si>
  <si>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</si>
  <si>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</si>
  <si>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</si>
  <si>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</si>
  <si>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</si>
  <si>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</si>
  <si>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</si>
  <si>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</si>
  <si>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</si>
  <si>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</si>
  <si>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</si>
  <si>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</si>
  <si>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</si>
  <si>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</si>
  <si>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</si>
  <si>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</si>
  <si>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</si>
  <si>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</si>
  <si>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</si>
  <si>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</si>
  <si>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</si>
  <si>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</si>
  <si>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</si>
  <si>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</si>
  <si>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</si>
  <si>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</si>
  <si>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</si>
  <si>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</si>
  <si>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</si>
  <si>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</si>
  <si>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</si>
  <si>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</si>
  <si>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</si>
  <si>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</si>
  <si>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</si>
  <si>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</si>
  <si>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</si>
  <si>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</si>
  <si>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</si>
  <si>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</si>
  <si>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</si>
  <si>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</si>
  <si>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</si>
  <si>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</si>
  <si>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</si>
  <si>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</si>
  <si>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</si>
  <si>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</si>
  <si>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</si>
  <si>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</si>
  <si>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</si>
  <si>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</si>
  <si>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</si>
  <si>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</si>
  <si>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</si>
  <si>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</si>
  <si>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</si>
  <si>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Abri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</si>
  <si>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</si>
  <si>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</si>
  <si>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</si>
  <si>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</si>
  <si>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</si>
  <si>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</si>
  <si>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</si>
  <si>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</si>
  <si>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</si>
  <si>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</si>
  <si>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</si>
  <si>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</si>
  <si>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</si>
  <si>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</si>
  <si>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</si>
  <si>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</si>
  <si>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</si>
  <si>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Var Jun 2021 respecto a May 2021</t>
  </si>
  <si>
    <t>Var Jun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</si>
</sst>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1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5" fillId="0" borderId="0" xfId="11" applyFont="1" applyBorder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126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2000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126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2000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126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2000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126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2000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2000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126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2000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2000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126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2000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2000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s="20" customFormat="1" ht="14.25" x14ac:dyDescent="0.2">
      <c r="A3" s="213" t="s">
        <v>174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2009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2009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s="20" customFormat="1" ht="14.25" x14ac:dyDescent="0.2">
      <c r="A46" s="213" t="s">
        <v>174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2009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2009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5" s="20" customFormat="1" ht="14.25" x14ac:dyDescent="0.2">
      <c r="A90" s="213" t="s">
        <v>174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5" t="s">
        <v>135</v>
      </c>
      <c r="B95" s="214">
        <v>2009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2009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s="20" customFormat="1" ht="14.25" x14ac:dyDescent="0.2">
      <c r="A133" s="213" t="s">
        <v>174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2009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2009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s="20" customFormat="1" ht="14.25" x14ac:dyDescent="0.2">
      <c r="A177" s="213" t="s">
        <v>174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2009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2009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s="20" customFormat="1" ht="14.25" x14ac:dyDescent="0.2">
      <c r="A221" s="213" t="s">
        <v>174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2009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2009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173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2010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173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2010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5" ht="14.25" x14ac:dyDescent="0.2">
      <c r="A90" s="213" t="s">
        <v>173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5" t="s">
        <v>135</v>
      </c>
      <c r="B95" s="214">
        <v>2010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173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2010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2010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173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2010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2010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173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2010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2010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172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2011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2011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172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2011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2011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172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2011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2011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172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2011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2011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172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2011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2011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172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2011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2011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171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2012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171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2012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2012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171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2012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2012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171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2012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2012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171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2012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2012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171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2012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2012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170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2013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2013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170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2013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2013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170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2013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2013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170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2013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2013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170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2013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2013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170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2013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2013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169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2014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2014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5" ht="14.25" x14ac:dyDescent="0.2">
      <c r="A46" s="213" t="s">
        <v>169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2014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2014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169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2014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2014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5" ht="14.25" x14ac:dyDescent="0.2">
      <c r="A133" s="213" t="s">
        <v>169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5" t="s">
        <v>135</v>
      </c>
      <c r="B138" s="214">
        <v>2014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2014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169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2014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2014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5" ht="14.25" x14ac:dyDescent="0.2">
      <c r="A221" s="213" t="s">
        <v>169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2014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2014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168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2015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2015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5" ht="14.25" x14ac:dyDescent="0.2">
      <c r="A46" s="213" t="s">
        <v>168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2015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2015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168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2015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2015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5" ht="14.25" x14ac:dyDescent="0.2">
      <c r="A133" s="213" t="s">
        <v>168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5" t="s">
        <v>135</v>
      </c>
      <c r="B138" s="214">
        <v>2015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2015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168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2015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2015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5" ht="14.25" x14ac:dyDescent="0.2">
      <c r="A221" s="213" t="s">
        <v>168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2015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2015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167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2016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2016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5" ht="14.25" x14ac:dyDescent="0.2">
      <c r="A46" s="213" t="s">
        <v>167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2016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2016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167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2016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2016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5" ht="14.25" x14ac:dyDescent="0.2">
      <c r="A133" s="213" t="s">
        <v>167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5" t="s">
        <v>135</v>
      </c>
      <c r="B138" s="214">
        <v>2016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2016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167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2016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2016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5" ht="14.25" x14ac:dyDescent="0.2">
      <c r="A221" s="213" t="s">
        <v>167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2016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2016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2017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2017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5" ht="14.25" x14ac:dyDescent="0.2">
      <c r="A46" s="213" t="s">
        <v>166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2017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2017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7" ht="14.25" x14ac:dyDescent="0.2">
      <c r="A90" s="213" t="s">
        <v>166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5" t="s">
        <v>135</v>
      </c>
      <c r="B95" s="214">
        <v>2017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2017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5" ht="14.25" x14ac:dyDescent="0.2">
      <c r="A133" s="213" t="s">
        <v>166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5" t="s">
        <v>135</v>
      </c>
      <c r="B138" s="214">
        <v>2017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2017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166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2017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2017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5" ht="14.25" x14ac:dyDescent="0.2">
      <c r="A221" s="213" t="s">
        <v>166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2017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2017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58"/>
    </row>
    <row r="3" spans="1:13" ht="15" x14ac:dyDescent="0.2">
      <c r="A3" s="213" t="s">
        <v>165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5" t="s">
        <v>135</v>
      </c>
      <c r="B9" s="214">
        <v>2018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5" t="s">
        <v>135</v>
      </c>
      <c r="B26" s="214">
        <v>2018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58"/>
    </row>
    <row r="46" spans="1:13" ht="15" x14ac:dyDescent="0.2">
      <c r="A46" s="213" t="s">
        <v>165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5" t="s">
        <v>135</v>
      </c>
      <c r="B51" s="214">
        <v>2018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5" t="s">
        <v>135</v>
      </c>
      <c r="B72" s="214">
        <v>2018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58"/>
    </row>
    <row r="90" spans="1:14" ht="15" x14ac:dyDescent="0.2">
      <c r="A90" s="213" t="s">
        <v>165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5" t="s">
        <v>135</v>
      </c>
      <c r="B95" s="214">
        <v>2018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4" ht="12.75" customHeight="1" x14ac:dyDescent="0.2">
      <c r="A96" s="216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5" t="s">
        <v>135</v>
      </c>
      <c r="B112" s="214">
        <v>2018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58"/>
    </row>
    <row r="133" spans="1:13" ht="15" x14ac:dyDescent="0.2">
      <c r="A133" s="213" t="s">
        <v>165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5" t="s">
        <v>135</v>
      </c>
      <c r="B138" s="214">
        <v>2018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5" t="s">
        <v>135</v>
      </c>
      <c r="B159" s="214">
        <v>2018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58"/>
    </row>
    <row r="177" spans="1:13" ht="15" x14ac:dyDescent="0.2">
      <c r="A177" s="213" t="s">
        <v>165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5" t="s">
        <v>135</v>
      </c>
      <c r="B183" s="214">
        <v>2018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5" t="s">
        <v>135</v>
      </c>
      <c r="B198" s="214">
        <v>2018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58"/>
    </row>
    <row r="221" spans="1:13" ht="15" x14ac:dyDescent="0.2">
      <c r="A221" s="213" t="s">
        <v>165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5" t="s">
        <v>135</v>
      </c>
      <c r="B226" s="214">
        <v>2018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5" t="s">
        <v>135</v>
      </c>
      <c r="B245" s="214">
        <v>2018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127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2001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2001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127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2001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2001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127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2001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2001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127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2001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2001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127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2001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2001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127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2001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2001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164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2019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2019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164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2019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2019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5" ht="14.25" x14ac:dyDescent="0.2">
      <c r="A90" s="213" t="s">
        <v>164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5" t="s">
        <v>135</v>
      </c>
      <c r="B95" s="214">
        <v>2019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2019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164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2019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2019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164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2019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2019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164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2019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2019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163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2020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2020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163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2020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2020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5" ht="14.25" x14ac:dyDescent="0.2">
      <c r="A90" s="213" t="s">
        <v>163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5" t="s">
        <v>135</v>
      </c>
      <c r="B95" s="214">
        <v>2020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2020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163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2020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2020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163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2020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2020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163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2020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2020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Q22" sqref="Q22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7" width="8" style="38" bestFit="1" customWidth="1"/>
    <col min="8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4.25" x14ac:dyDescent="0.2">
      <c r="A3" s="213" t="s">
        <v>176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2021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122" t="s">
        <v>137</v>
      </c>
      <c r="C10" s="123" t="s">
        <v>138</v>
      </c>
      <c r="D10" s="123" t="s">
        <v>139</v>
      </c>
      <c r="E10" s="123" t="s">
        <v>177</v>
      </c>
      <c r="F10" s="123" t="s">
        <v>178</v>
      </c>
      <c r="G10" s="123" t="s">
        <v>194</v>
      </c>
      <c r="H10" s="122" t="s">
        <v>143</v>
      </c>
      <c r="I10" s="122" t="s">
        <v>144</v>
      </c>
      <c r="J10" s="122" t="s">
        <v>145</v>
      </c>
      <c r="K10" s="122" t="s">
        <v>146</v>
      </c>
      <c r="L10" s="122" t="s">
        <v>147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9"/>
      <c r="I12" s="79"/>
      <c r="J12" s="79"/>
      <c r="K12" s="79"/>
      <c r="L12" s="79"/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9"/>
      <c r="I13" s="79"/>
      <c r="J13" s="79"/>
      <c r="K13" s="79"/>
      <c r="L13" s="79"/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9"/>
      <c r="I18" s="79"/>
      <c r="J18" s="79"/>
      <c r="K18" s="79"/>
      <c r="L18" s="79"/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80"/>
      <c r="I19" s="80"/>
      <c r="J19" s="80"/>
      <c r="K19" s="80"/>
      <c r="L19" s="80"/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9"/>
      <c r="I20" s="79"/>
      <c r="J20" s="79"/>
      <c r="K20" s="79"/>
      <c r="L20" s="79"/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>SUM(F11:F20)</f>
        <v>2583</v>
      </c>
      <c r="G21" s="66">
        <f>SUM(G11:G20)</f>
        <v>2623</v>
      </c>
      <c r="H21" s="66">
        <f t="shared" ref="H21:M21" si="0">SUM(H11:H20)</f>
        <v>0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2021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122" t="s">
        <v>137</v>
      </c>
      <c r="C27" s="123" t="s">
        <v>138</v>
      </c>
      <c r="D27" s="123" t="s">
        <v>139</v>
      </c>
      <c r="E27" s="123" t="s">
        <v>177</v>
      </c>
      <c r="F27" s="123" t="s">
        <v>178</v>
      </c>
      <c r="G27" s="123" t="s">
        <v>194</v>
      </c>
      <c r="H27" s="122" t="s">
        <v>143</v>
      </c>
      <c r="I27" s="122" t="s">
        <v>144</v>
      </c>
      <c r="J27" s="122" t="s">
        <v>145</v>
      </c>
      <c r="K27" s="122" t="s">
        <v>146</v>
      </c>
      <c r="L27" s="122" t="s">
        <v>147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>SUM(F28:F35)</f>
        <v>55804</v>
      </c>
      <c r="G36" s="66">
        <f>SUM(G28:G35)</f>
        <v>56828</v>
      </c>
      <c r="H36" s="66">
        <f t="shared" ref="G36:I36" si="2">SUM(H28:H35)</f>
        <v>0</v>
      </c>
      <c r="I36" s="66">
        <f t="shared" si="2"/>
        <v>0</v>
      </c>
      <c r="J36" s="66">
        <f>SUM(J28:J35)</f>
        <v>0</v>
      </c>
      <c r="K36" s="66">
        <f t="shared" ref="K36:M36" si="3">SUM(K28:K35)</f>
        <v>0</v>
      </c>
      <c r="L36" s="66">
        <f t="shared" si="3"/>
        <v>0</v>
      </c>
      <c r="M36" s="66">
        <f t="shared" si="3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ht="14.25" x14ac:dyDescent="0.2">
      <c r="A46" s="213" t="s">
        <v>176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2021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122" t="s">
        <v>137</v>
      </c>
      <c r="C52" s="123" t="s">
        <v>138</v>
      </c>
      <c r="D52" s="123" t="s">
        <v>139</v>
      </c>
      <c r="E52" s="123" t="s">
        <v>177</v>
      </c>
      <c r="F52" s="123" t="s">
        <v>178</v>
      </c>
      <c r="G52" s="123" t="s">
        <v>194</v>
      </c>
      <c r="H52" s="122" t="s">
        <v>143</v>
      </c>
      <c r="I52" s="122" t="s">
        <v>144</v>
      </c>
      <c r="J52" s="122" t="s">
        <v>145</v>
      </c>
      <c r="K52" s="122" t="s">
        <v>146</v>
      </c>
      <c r="L52" s="122" t="s">
        <v>147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" si="4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>SUM(F53:F64)</f>
        <v>66784</v>
      </c>
      <c r="G65" s="66">
        <f>SUM(G53:G64)</f>
        <v>67095</v>
      </c>
      <c r="H65" s="66">
        <f t="shared" ref="G65:I65" si="5">SUM(H53:H64)</f>
        <v>0</v>
      </c>
      <c r="I65" s="66">
        <f t="shared" si="5"/>
        <v>0</v>
      </c>
      <c r="J65" s="66">
        <f>SUM(J53:J64)</f>
        <v>0</v>
      </c>
      <c r="K65" s="66">
        <f t="shared" ref="K65:M65" si="6">SUM(K53:K64)</f>
        <v>0</v>
      </c>
      <c r="L65" s="66">
        <f t="shared" si="6"/>
        <v>0</v>
      </c>
      <c r="M65" s="66">
        <f t="shared" si="6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2021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122" t="s">
        <v>137</v>
      </c>
      <c r="C73" s="123" t="s">
        <v>138</v>
      </c>
      <c r="D73" s="123" t="s">
        <v>139</v>
      </c>
      <c r="E73" s="123" t="s">
        <v>177</v>
      </c>
      <c r="F73" s="123" t="s">
        <v>178</v>
      </c>
      <c r="G73" s="123" t="s">
        <v>194</v>
      </c>
      <c r="H73" s="122" t="s">
        <v>143</v>
      </c>
      <c r="I73" s="122" t="s">
        <v>144</v>
      </c>
      <c r="J73" s="122" t="s">
        <v>145</v>
      </c>
      <c r="K73" s="122" t="s">
        <v>146</v>
      </c>
      <c r="L73" s="122" t="s">
        <v>147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" si="7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>SUM(F74:F82)</f>
        <v>51396</v>
      </c>
      <c r="G83" s="66">
        <f>SUM(G74:G82)</f>
        <v>51214</v>
      </c>
      <c r="H83" s="66">
        <f t="shared" ref="G83:I83" si="8">SUM(H74:H82)</f>
        <v>0</v>
      </c>
      <c r="I83" s="66">
        <f t="shared" si="8"/>
        <v>0</v>
      </c>
      <c r="J83" s="66">
        <f>SUM(J74:J82)</f>
        <v>0</v>
      </c>
      <c r="K83" s="66">
        <f t="shared" ref="K83:M83" si="9">SUM(K74:K82)</f>
        <v>0</v>
      </c>
      <c r="L83" s="66">
        <f t="shared" si="9"/>
        <v>0</v>
      </c>
      <c r="M83" s="66">
        <f t="shared" si="9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5" ht="14.25" x14ac:dyDescent="0.2">
      <c r="A90" s="213" t="s">
        <v>176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5" t="s">
        <v>135</v>
      </c>
      <c r="B95" s="214">
        <v>2021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122" t="s">
        <v>137</v>
      </c>
      <c r="C96" s="123" t="s">
        <v>138</v>
      </c>
      <c r="D96" s="123" t="s">
        <v>139</v>
      </c>
      <c r="E96" s="123" t="s">
        <v>177</v>
      </c>
      <c r="F96" s="123" t="s">
        <v>178</v>
      </c>
      <c r="G96" s="123" t="s">
        <v>194</v>
      </c>
      <c r="H96" s="122" t="s">
        <v>143</v>
      </c>
      <c r="I96" s="122" t="s">
        <v>144</v>
      </c>
      <c r="J96" s="122" t="s">
        <v>145</v>
      </c>
      <c r="K96" s="122" t="s">
        <v>146</v>
      </c>
      <c r="L96" s="122" t="s">
        <v>147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9"/>
      <c r="I103" s="79"/>
      <c r="J103" s="79"/>
      <c r="K103" s="79"/>
      <c r="L103" s="79"/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" si="10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>SUM(F97:F106)</f>
        <v>15851</v>
      </c>
      <c r="G107" s="66">
        <f>SUM(G97:G106)</f>
        <v>14800</v>
      </c>
      <c r="H107" s="66">
        <f t="shared" ref="G107:I107" si="11">SUM(H97:H106)</f>
        <v>0</v>
      </c>
      <c r="I107" s="66">
        <f t="shared" si="11"/>
        <v>0</v>
      </c>
      <c r="J107" s="66">
        <f>SUM(J97:J106)</f>
        <v>0</v>
      </c>
      <c r="K107" s="66">
        <f t="shared" ref="K107:M107" si="12">SUM(K97:K106)</f>
        <v>0</v>
      </c>
      <c r="L107" s="66">
        <f t="shared" si="12"/>
        <v>0</v>
      </c>
      <c r="M107" s="66">
        <f t="shared" si="12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2021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122" t="s">
        <v>137</v>
      </c>
      <c r="C113" s="123" t="s">
        <v>138</v>
      </c>
      <c r="D113" s="123" t="s">
        <v>139</v>
      </c>
      <c r="E113" s="123" t="s">
        <v>177</v>
      </c>
      <c r="F113" s="123" t="s">
        <v>178</v>
      </c>
      <c r="G113" s="123" t="s">
        <v>194</v>
      </c>
      <c r="H113" s="122" t="s">
        <v>143</v>
      </c>
      <c r="I113" s="122" t="s">
        <v>144</v>
      </c>
      <c r="J113" s="122" t="s">
        <v>145</v>
      </c>
      <c r="K113" s="122" t="s">
        <v>146</v>
      </c>
      <c r="L113" s="122" t="s">
        <v>147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" si="13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>SUM(F114:F125)</f>
        <v>58921</v>
      </c>
      <c r="G126" s="66">
        <f>SUM(G114:G125)</f>
        <v>58131</v>
      </c>
      <c r="H126" s="66">
        <f t="shared" ref="G126:I126" si="14">SUM(H114:H125)</f>
        <v>0</v>
      </c>
      <c r="I126" s="66">
        <f t="shared" si="14"/>
        <v>0</v>
      </c>
      <c r="J126" s="66">
        <f>SUM(J114:J125)</f>
        <v>0</v>
      </c>
      <c r="K126" s="66">
        <f t="shared" ref="K126:M126" si="15">SUM(K114:K125)</f>
        <v>0</v>
      </c>
      <c r="L126" s="66">
        <f t="shared" si="15"/>
        <v>0</v>
      </c>
      <c r="M126" s="66">
        <f t="shared" si="15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ht="14.25" x14ac:dyDescent="0.2">
      <c r="A133" s="213" t="s">
        <v>176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2021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122" t="s">
        <v>137</v>
      </c>
      <c r="C139" s="123" t="s">
        <v>138</v>
      </c>
      <c r="D139" s="123" t="s">
        <v>139</v>
      </c>
      <c r="E139" s="123" t="s">
        <v>177</v>
      </c>
      <c r="F139" s="123" t="s">
        <v>178</v>
      </c>
      <c r="G139" s="123" t="s">
        <v>194</v>
      </c>
      <c r="H139" s="122" t="s">
        <v>143</v>
      </c>
      <c r="I139" s="122" t="s">
        <v>144</v>
      </c>
      <c r="J139" s="122" t="s">
        <v>145</v>
      </c>
      <c r="K139" s="122" t="s">
        <v>146</v>
      </c>
      <c r="L139" s="122" t="s">
        <v>147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4"/>
      <c r="I141" s="84"/>
      <c r="J141" s="84"/>
      <c r="K141" s="84"/>
      <c r="L141" s="84"/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3"/>
      <c r="I144" s="83"/>
      <c r="J144" s="83"/>
      <c r="K144" s="83"/>
      <c r="L144" s="83"/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2"/>
      <c r="I145" s="82"/>
      <c r="J145" s="82"/>
      <c r="K145" s="82"/>
      <c r="L145" s="82"/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" si="16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>SUM(F140:F153)</f>
        <v>19788</v>
      </c>
      <c r="G154" s="66">
        <f>SUM(G140:G153)</f>
        <v>20031</v>
      </c>
      <c r="H154" s="66">
        <f t="shared" ref="G154:I154" si="17">SUM(H140:H153)</f>
        <v>0</v>
      </c>
      <c r="I154" s="66">
        <f t="shared" si="17"/>
        <v>0</v>
      </c>
      <c r="J154" s="66">
        <f>SUM(J140:J153)</f>
        <v>0</v>
      </c>
      <c r="K154" s="66">
        <f t="shared" ref="K154:M154" si="18">SUM(K140:K153)</f>
        <v>0</v>
      </c>
      <c r="L154" s="66">
        <f t="shared" si="18"/>
        <v>0</v>
      </c>
      <c r="M154" s="66">
        <f t="shared" si="18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2021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122" t="s">
        <v>137</v>
      </c>
      <c r="C160" s="123" t="s">
        <v>138</v>
      </c>
      <c r="D160" s="123" t="s">
        <v>139</v>
      </c>
      <c r="E160" s="123" t="s">
        <v>177</v>
      </c>
      <c r="F160" s="123" t="s">
        <v>178</v>
      </c>
      <c r="G160" s="123" t="s">
        <v>194</v>
      </c>
      <c r="H160" s="122" t="s">
        <v>143</v>
      </c>
      <c r="I160" s="122" t="s">
        <v>144</v>
      </c>
      <c r="J160" s="122" t="s">
        <v>145</v>
      </c>
      <c r="K160" s="122" t="s">
        <v>146</v>
      </c>
      <c r="L160" s="122" t="s">
        <v>147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1"/>
      <c r="I162" s="81"/>
      <c r="J162" s="81"/>
      <c r="K162" s="81"/>
      <c r="L162" s="81"/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1"/>
      <c r="I163" s="81"/>
      <c r="J163" s="81"/>
      <c r="K163" s="81"/>
      <c r="L163" s="81"/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1"/>
      <c r="I164" s="81"/>
      <c r="J164" s="81"/>
      <c r="K164" s="81"/>
      <c r="L164" s="81"/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1"/>
      <c r="I165" s="81"/>
      <c r="J165" s="81"/>
      <c r="K165" s="81"/>
      <c r="L165" s="81"/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1"/>
      <c r="I166" s="81"/>
      <c r="J166" s="81"/>
      <c r="K166" s="81"/>
      <c r="L166" s="81"/>
      <c r="M166" s="81"/>
    </row>
    <row r="167" spans="1:13" ht="12.75" customHeight="1" x14ac:dyDescent="0.2">
      <c r="A167" s="65" t="s">
        <v>42</v>
      </c>
      <c r="B167" s="66">
        <f t="shared" ref="B167" si="19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>SUM(F161:F166)</f>
        <v>8964</v>
      </c>
      <c r="G167" s="66">
        <f>SUM(G161:G166)</f>
        <v>9183</v>
      </c>
      <c r="H167" s="66">
        <f t="shared" ref="G167:I167" si="20">SUM(H161:H166)</f>
        <v>0</v>
      </c>
      <c r="I167" s="66">
        <f t="shared" si="20"/>
        <v>0</v>
      </c>
      <c r="J167" s="66">
        <f>SUM(J161:J166)</f>
        <v>0</v>
      </c>
      <c r="K167" s="66">
        <f t="shared" ref="K167:M167" si="21">SUM(K161:K166)</f>
        <v>0</v>
      </c>
      <c r="L167" s="66">
        <f t="shared" si="21"/>
        <v>0</v>
      </c>
      <c r="M167" s="66">
        <f t="shared" si="21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ht="14.25" x14ac:dyDescent="0.2">
      <c r="A177" s="213" t="s">
        <v>176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2021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122" t="s">
        <v>137</v>
      </c>
      <c r="C184" s="123" t="s">
        <v>138</v>
      </c>
      <c r="D184" s="123" t="s">
        <v>139</v>
      </c>
      <c r="E184" s="123" t="s">
        <v>177</v>
      </c>
      <c r="F184" s="123" t="s">
        <v>178</v>
      </c>
      <c r="G184" s="123" t="s">
        <v>194</v>
      </c>
      <c r="H184" s="122" t="s">
        <v>143</v>
      </c>
      <c r="I184" s="122" t="s">
        <v>144</v>
      </c>
      <c r="J184" s="122" t="s">
        <v>145</v>
      </c>
      <c r="K184" s="122" t="s">
        <v>146</v>
      </c>
      <c r="L184" s="122" t="s">
        <v>147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5"/>
      <c r="I189" s="85"/>
      <c r="J189" s="85"/>
      <c r="K189" s="85"/>
      <c r="L189" s="85"/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" si="22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>SUM(F185:F192)</f>
        <v>71529</v>
      </c>
      <c r="G193" s="66">
        <f>SUM(G185:G192)</f>
        <v>70670</v>
      </c>
      <c r="H193" s="66">
        <f t="shared" ref="G193:I193" si="23">SUM(H185:H192)</f>
        <v>0</v>
      </c>
      <c r="I193" s="66">
        <f t="shared" si="23"/>
        <v>0</v>
      </c>
      <c r="J193" s="66">
        <f>SUM(J185:J192)</f>
        <v>0</v>
      </c>
      <c r="K193" s="66">
        <f t="shared" ref="K193:M193" si="24">SUM(K185:K192)</f>
        <v>0</v>
      </c>
      <c r="L193" s="66">
        <f t="shared" si="24"/>
        <v>0</v>
      </c>
      <c r="M193" s="66">
        <f t="shared" si="24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2021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122" t="s">
        <v>137</v>
      </c>
      <c r="C199" s="123" t="s">
        <v>138</v>
      </c>
      <c r="D199" s="123" t="s">
        <v>139</v>
      </c>
      <c r="E199" s="123" t="s">
        <v>177</v>
      </c>
      <c r="F199" s="123" t="s">
        <v>178</v>
      </c>
      <c r="G199" s="123" t="s">
        <v>194</v>
      </c>
      <c r="H199" s="122" t="s">
        <v>143</v>
      </c>
      <c r="I199" s="122" t="s">
        <v>144</v>
      </c>
      <c r="J199" s="122" t="s">
        <v>145</v>
      </c>
      <c r="K199" s="122" t="s">
        <v>146</v>
      </c>
      <c r="L199" s="122" t="s">
        <v>147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" si="25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>SUM(F200:F211)</f>
        <v>35191</v>
      </c>
      <c r="G212" s="66">
        <f>SUM(G200:G211)</f>
        <v>35074</v>
      </c>
      <c r="H212" s="66">
        <f t="shared" ref="G212:I212" si="26">SUM(H200:H211)</f>
        <v>0</v>
      </c>
      <c r="I212" s="66">
        <f t="shared" si="26"/>
        <v>0</v>
      </c>
      <c r="J212" s="66">
        <f>SUM(J200:J211)</f>
        <v>0</v>
      </c>
      <c r="K212" s="66">
        <f t="shared" ref="K212:M212" si="27">SUM(K200:K211)</f>
        <v>0</v>
      </c>
      <c r="L212" s="66">
        <f t="shared" si="27"/>
        <v>0</v>
      </c>
      <c r="M212" s="66">
        <f t="shared" si="27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ht="14.25" x14ac:dyDescent="0.2">
      <c r="A221" s="213" t="s">
        <v>176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2021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122" t="s">
        <v>137</v>
      </c>
      <c r="C227" s="123" t="s">
        <v>138</v>
      </c>
      <c r="D227" s="123" t="s">
        <v>139</v>
      </c>
      <c r="E227" s="123" t="s">
        <v>177</v>
      </c>
      <c r="F227" s="123" t="s">
        <v>178</v>
      </c>
      <c r="G227" s="123" t="s">
        <v>194</v>
      </c>
      <c r="H227" s="122" t="s">
        <v>143</v>
      </c>
      <c r="I227" s="122" t="s">
        <v>144</v>
      </c>
      <c r="J227" s="122" t="s">
        <v>145</v>
      </c>
      <c r="K227" s="122" t="s">
        <v>146</v>
      </c>
      <c r="L227" s="122" t="s">
        <v>147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78"/>
      <c r="I229" s="78"/>
      <c r="J229" s="78"/>
      <c r="K229" s="78"/>
      <c r="L229" s="78"/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78"/>
      <c r="I230" s="78"/>
      <c r="J230" s="78"/>
      <c r="K230" s="78"/>
      <c r="L230" s="78"/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78"/>
      <c r="I231" s="78"/>
      <c r="J231" s="78"/>
      <c r="K231" s="78"/>
      <c r="L231" s="78"/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78"/>
      <c r="I234" s="78"/>
      <c r="J234" s="78"/>
      <c r="K234" s="78"/>
      <c r="L234" s="78"/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78"/>
      <c r="I235" s="78"/>
      <c r="J235" s="78"/>
      <c r="K235" s="78"/>
      <c r="L235" s="78"/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78"/>
      <c r="I236" s="78"/>
      <c r="J236" s="78"/>
      <c r="K236" s="78"/>
      <c r="L236" s="78"/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78"/>
      <c r="I237" s="78"/>
      <c r="J237" s="78"/>
      <c r="K237" s="78"/>
      <c r="L237" s="78"/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78"/>
      <c r="I239" s="78"/>
      <c r="J239" s="78"/>
      <c r="K239" s="78"/>
      <c r="L239" s="78"/>
      <c r="M239" s="78"/>
    </row>
    <row r="240" spans="1:13" ht="12.75" customHeight="1" x14ac:dyDescent="0.2">
      <c r="A240" s="65" t="s">
        <v>42</v>
      </c>
      <c r="B240" s="66">
        <f t="shared" ref="B240" si="28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>SUM(F228:F239)</f>
        <v>20584</v>
      </c>
      <c r="G240" s="66">
        <f>SUM(G228:G239)</f>
        <v>20487</v>
      </c>
      <c r="H240" s="66">
        <f t="shared" ref="G240:I240" si="29">SUM(H228:H239)</f>
        <v>0</v>
      </c>
      <c r="I240" s="66">
        <f t="shared" si="29"/>
        <v>0</v>
      </c>
      <c r="J240" s="66">
        <f>SUM(J228:J239)</f>
        <v>0</v>
      </c>
      <c r="K240" s="66">
        <f t="shared" ref="K240:M240" si="30">SUM(K228:K239)</f>
        <v>0</v>
      </c>
      <c r="L240" s="66">
        <f t="shared" si="30"/>
        <v>0</v>
      </c>
      <c r="M240" s="66">
        <f t="shared" si="3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2021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122" t="s">
        <v>137</v>
      </c>
      <c r="C246" s="123" t="s">
        <v>138</v>
      </c>
      <c r="D246" s="123" t="s">
        <v>139</v>
      </c>
      <c r="E246" s="123" t="s">
        <v>177</v>
      </c>
      <c r="F246" s="123" t="s">
        <v>178</v>
      </c>
      <c r="G246" s="123" t="s">
        <v>194</v>
      </c>
      <c r="H246" s="122" t="s">
        <v>143</v>
      </c>
      <c r="I246" s="122" t="s">
        <v>144</v>
      </c>
      <c r="J246" s="122" t="s">
        <v>145</v>
      </c>
      <c r="K246" s="122" t="s">
        <v>146</v>
      </c>
      <c r="L246" s="122" t="s">
        <v>147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6"/>
      <c r="I257" s="86"/>
      <c r="J257" s="86"/>
      <c r="K257" s="86"/>
      <c r="L257" s="86"/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" si="3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>SUM(F247:F258)</f>
        <v>1408212</v>
      </c>
      <c r="G259" s="66">
        <f>SUM(G247:G258)</f>
        <v>1414649</v>
      </c>
      <c r="H259" s="66">
        <f t="shared" ref="G259:I259" si="32">SUM(H247:H258)</f>
        <v>0</v>
      </c>
      <c r="I259" s="66">
        <f t="shared" si="32"/>
        <v>0</v>
      </c>
      <c r="J259" s="66">
        <f>SUM(J247:J258)</f>
        <v>0</v>
      </c>
      <c r="K259" s="66">
        <f t="shared" ref="K259:M259" si="33">SUM(K247:K258)</f>
        <v>0</v>
      </c>
      <c r="L259" s="66">
        <f t="shared" si="33"/>
        <v>0</v>
      </c>
      <c r="M259" s="66">
        <f t="shared" si="33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34">D21+D36+D65+D83+D107+D126+D154+D193+D167+D240+D212+D259</f>
        <v>1803619</v>
      </c>
      <c r="E261" s="107">
        <v>1810884</v>
      </c>
      <c r="F261" s="107">
        <f t="shared" ref="F261" si="35">F21+F36+F65+F83+F107+F126+F154+F193+F167+F240+F212+F259</f>
        <v>1815607</v>
      </c>
      <c r="G261" s="107">
        <f>G21+G36+G65+G83+G107+G126+G154+G193+G167+G240+G212+G259</f>
        <v>1820785</v>
      </c>
      <c r="H261" s="107">
        <f t="shared" ref="G261:H261" si="36">H21+H36+H65+H83+H107+H126+H154+H193+H167+H240+H212+H259</f>
        <v>0</v>
      </c>
      <c r="I261" s="107">
        <f>I21+I36+I65+I83+I107+I126+I154+I193+I167+I240+I212+I259</f>
        <v>0</v>
      </c>
      <c r="J261" s="107">
        <f>J21+J36+J65+J83+J107+J126+J154+J193+J167+J240+J212+J259</f>
        <v>0</v>
      </c>
      <c r="K261" s="107">
        <f>K21+K36+K65+K83+K107+K126+K154+K193+K167+K240+K212+K259</f>
        <v>0</v>
      </c>
      <c r="L261" s="107">
        <f>L21+L36+L65+L83+L107+L126+L154+L193+L167+L240+L212+L259</f>
        <v>0</v>
      </c>
      <c r="M261" s="107">
        <f>M21+M36+M65+M83+M107+M126+M154+M193+M167+M240+M212+M259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2002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128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2002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2002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128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2002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2002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128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2002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2002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128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2002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2002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128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2002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2002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129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2003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2003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129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2003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2003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129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2003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2003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129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2003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2003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129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2003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2003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129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2003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2003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130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2004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2004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130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2004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2004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130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2004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2004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130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2004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2004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130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2004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2004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130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2004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2004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131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2005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2005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131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2005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2005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131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2005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2005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131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2005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2005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131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2005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2005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131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2005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2005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58"/>
      <c r="O2" s="58"/>
      <c r="P2" s="58"/>
      <c r="Q2" s="58"/>
    </row>
    <row r="3" spans="1:17" s="20" customFormat="1" ht="15" x14ac:dyDescent="0.2">
      <c r="A3" s="213" t="s">
        <v>132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8" t="s">
        <v>150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</row>
    <row r="9" spans="1:17" ht="12.75" customHeight="1" x14ac:dyDescent="0.2">
      <c r="A9" s="215" t="s">
        <v>135</v>
      </c>
      <c r="B9" s="214">
        <v>2006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8" t="s">
        <v>151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</row>
    <row r="26" spans="1:13" ht="12.75" customHeight="1" x14ac:dyDescent="0.2">
      <c r="A26" s="215" t="s">
        <v>135</v>
      </c>
      <c r="B26" s="214">
        <v>2006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58"/>
      <c r="O45" s="58"/>
      <c r="P45" s="58"/>
      <c r="Q45" s="58"/>
    </row>
    <row r="46" spans="1:17" s="20" customFormat="1" ht="15" x14ac:dyDescent="0.2">
      <c r="A46" s="213" t="s">
        <v>132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8" t="s">
        <v>152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</row>
    <row r="51" spans="1:13" ht="12.75" customHeight="1" x14ac:dyDescent="0.2">
      <c r="A51" s="215" t="s">
        <v>135</v>
      </c>
      <c r="B51" s="214">
        <v>2006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8" t="s">
        <v>153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</row>
    <row r="72" spans="1:13" ht="12.75" customHeight="1" x14ac:dyDescent="0.2">
      <c r="A72" s="215" t="s">
        <v>135</v>
      </c>
      <c r="B72" s="214">
        <v>2006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58"/>
      <c r="O89" s="58"/>
      <c r="P89" s="58"/>
      <c r="Q89" s="58"/>
    </row>
    <row r="90" spans="1:17" s="20" customFormat="1" ht="15" x14ac:dyDescent="0.2">
      <c r="A90" s="213" t="s">
        <v>132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8" t="s">
        <v>154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</row>
    <row r="95" spans="1:17" ht="12.75" customHeight="1" x14ac:dyDescent="0.2">
      <c r="A95" s="215" t="s">
        <v>135</v>
      </c>
      <c r="B95" s="214">
        <v>2006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8" t="s">
        <v>155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</row>
    <row r="112" spans="1:13" ht="12.75" customHeight="1" x14ac:dyDescent="0.2">
      <c r="A112" s="215" t="s">
        <v>135</v>
      </c>
      <c r="B112" s="214">
        <v>2006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58"/>
      <c r="O132" s="58"/>
      <c r="P132" s="58"/>
      <c r="Q132" s="58"/>
    </row>
    <row r="133" spans="1:17" s="20" customFormat="1" ht="15" x14ac:dyDescent="0.2">
      <c r="A133" s="213" t="s">
        <v>132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8" t="s">
        <v>156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</row>
    <row r="138" spans="1:17" ht="12.75" customHeight="1" x14ac:dyDescent="0.2">
      <c r="A138" s="215" t="s">
        <v>135</v>
      </c>
      <c r="B138" s="214">
        <v>2006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8" t="s">
        <v>157</v>
      </c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</row>
    <row r="159" spans="1:13" ht="12.75" customHeight="1" x14ac:dyDescent="0.2">
      <c r="A159" s="215" t="s">
        <v>135</v>
      </c>
      <c r="B159" s="214">
        <v>2006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58"/>
      <c r="O176" s="58"/>
      <c r="P176" s="58"/>
      <c r="Q176" s="58"/>
    </row>
    <row r="177" spans="1:17" s="20" customFormat="1" ht="15" x14ac:dyDescent="0.2">
      <c r="A177" s="213" t="s">
        <v>132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8" t="s">
        <v>158</v>
      </c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</row>
    <row r="183" spans="1:17" ht="12.75" customHeight="1" x14ac:dyDescent="0.2">
      <c r="A183" s="215" t="s">
        <v>135</v>
      </c>
      <c r="B183" s="214">
        <v>2006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8" t="s">
        <v>159</v>
      </c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</row>
    <row r="198" spans="1:13" ht="12.75" customHeight="1" x14ac:dyDescent="0.2">
      <c r="A198" s="215" t="s">
        <v>135</v>
      </c>
      <c r="B198" s="214">
        <v>2006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58"/>
      <c r="O220" s="58"/>
      <c r="P220" s="58"/>
      <c r="Q220" s="58"/>
    </row>
    <row r="221" spans="1:17" s="20" customFormat="1" ht="15" x14ac:dyDescent="0.2">
      <c r="A221" s="213" t="s">
        <v>132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8" t="s">
        <v>160</v>
      </c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</row>
    <row r="226" spans="1:13" ht="12.75" customHeight="1" x14ac:dyDescent="0.2">
      <c r="A226" s="215" t="s">
        <v>135</v>
      </c>
      <c r="B226" s="214">
        <v>2006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8" t="s">
        <v>161</v>
      </c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</row>
    <row r="245" spans="1:13" ht="12.75" customHeight="1" x14ac:dyDescent="0.2">
      <c r="A245" s="215" t="s">
        <v>135</v>
      </c>
      <c r="B245" s="214">
        <v>2006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P107" sqref="P107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8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0" t="s">
        <v>183</v>
      </c>
      <c r="B2" s="220"/>
      <c r="C2" s="220"/>
      <c r="D2" s="220"/>
      <c r="E2" s="220"/>
      <c r="F2" s="220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4" t="s">
        <v>133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</row>
    <row r="8" spans="1:18" s="126" customFormat="1" ht="12.75" customHeight="1" x14ac:dyDescent="0.2">
      <c r="A8" s="221" t="s">
        <v>150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</row>
    <row r="9" spans="1:18" ht="19.5" customHeight="1" x14ac:dyDescent="0.2">
      <c r="A9" s="225" t="s">
        <v>193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30">
        <v>2021</v>
      </c>
      <c r="P9" s="230"/>
      <c r="Q9" s="222" t="s">
        <v>195</v>
      </c>
      <c r="R9" s="222" t="s">
        <v>196</v>
      </c>
    </row>
    <row r="10" spans="1:18" ht="19.5" customHeight="1" x14ac:dyDescent="0.2">
      <c r="A10" s="226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178</v>
      </c>
      <c r="P10" s="123" t="s">
        <v>194</v>
      </c>
      <c r="Q10" s="223"/>
      <c r="R10" s="223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660</v>
      </c>
      <c r="P11" s="78">
        <v>655</v>
      </c>
      <c r="Q11" s="151">
        <f t="shared" ref="Q11:Q20" si="0">P11-O11</f>
        <v>-5</v>
      </c>
      <c r="R11" s="151">
        <f t="shared" ref="R11:R20" si="1">P11-N11</f>
        <v>0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5</v>
      </c>
      <c r="P12" s="78">
        <v>5</v>
      </c>
      <c r="Q12" s="151">
        <f t="shared" si="0"/>
        <v>0</v>
      </c>
      <c r="R12" s="151">
        <f t="shared" si="1"/>
        <v>4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666</v>
      </c>
      <c r="P13" s="78">
        <v>665</v>
      </c>
      <c r="Q13" s="151">
        <f t="shared" si="0"/>
        <v>-1</v>
      </c>
      <c r="R13" s="151">
        <f t="shared" si="1"/>
        <v>60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101</v>
      </c>
      <c r="P14" s="78">
        <v>93</v>
      </c>
      <c r="Q14" s="151">
        <f t="shared" si="0"/>
        <v>-8</v>
      </c>
      <c r="R14" s="151">
        <f t="shared" si="1"/>
        <v>-30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795</v>
      </c>
      <c r="P15" s="78">
        <v>857</v>
      </c>
      <c r="Q15" s="151">
        <f t="shared" si="0"/>
        <v>62</v>
      </c>
      <c r="R15" s="151">
        <f t="shared" si="1"/>
        <v>200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169</v>
      </c>
      <c r="P16" s="78">
        <v>170</v>
      </c>
      <c r="Q16" s="151">
        <f t="shared" si="0"/>
        <v>1</v>
      </c>
      <c r="R16" s="151">
        <f t="shared" si="1"/>
        <v>-13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96</v>
      </c>
      <c r="P17" s="78">
        <v>87</v>
      </c>
      <c r="Q17" s="151">
        <f t="shared" si="0"/>
        <v>-9</v>
      </c>
      <c r="R17" s="151">
        <f t="shared" si="1"/>
        <v>-252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49</v>
      </c>
      <c r="P19" s="78">
        <v>50</v>
      </c>
      <c r="Q19" s="151">
        <f t="shared" si="0"/>
        <v>1</v>
      </c>
      <c r="R19" s="151">
        <f t="shared" si="1"/>
        <v>1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41</v>
      </c>
      <c r="P20" s="78">
        <v>40</v>
      </c>
      <c r="Q20" s="151">
        <f t="shared" si="0"/>
        <v>-1</v>
      </c>
      <c r="R20" s="151">
        <f t="shared" si="1"/>
        <v>-1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2583</v>
      </c>
      <c r="P21" s="66">
        <f>SUM(P11:P20)</f>
        <v>2623</v>
      </c>
      <c r="Q21" s="148">
        <f>SUM(Q11:Q20)</f>
        <v>40</v>
      </c>
      <c r="R21" s="147">
        <f>SUM(R11:R20)</f>
        <v>-31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4" t="s">
        <v>133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</row>
    <row r="25" spans="1:18" s="126" customFormat="1" ht="12.75" customHeight="1" x14ac:dyDescent="0.2">
      <c r="A25" s="221" t="s">
        <v>151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</row>
    <row r="26" spans="1:18" ht="19.5" customHeight="1" x14ac:dyDescent="0.2">
      <c r="A26" s="225" t="s">
        <v>192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30">
        <v>2021</v>
      </c>
      <c r="P26" s="230"/>
      <c r="Q26" s="222" t="s">
        <v>195</v>
      </c>
      <c r="R26" s="222" t="s">
        <v>196</v>
      </c>
    </row>
    <row r="27" spans="1:18" ht="19.5" customHeight="1" x14ac:dyDescent="0.2">
      <c r="A27" s="226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178</v>
      </c>
      <c r="P27" s="123" t="s">
        <v>194</v>
      </c>
      <c r="Q27" s="223"/>
      <c r="R27" s="223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3259</v>
      </c>
      <c r="P28" s="78">
        <v>3253</v>
      </c>
      <c r="Q28" s="151">
        <f t="shared" ref="Q28:Q35" si="3">P28-O28</f>
        <v>-6</v>
      </c>
      <c r="R28" s="151">
        <f t="shared" ref="R28:R35" si="4">P28-N28</f>
        <v>10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33859</v>
      </c>
      <c r="P29" s="78">
        <v>34823</v>
      </c>
      <c r="Q29" s="151">
        <f t="shared" si="3"/>
        <v>964</v>
      </c>
      <c r="R29" s="151">
        <f t="shared" si="4"/>
        <v>1135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503</v>
      </c>
      <c r="P30" s="78">
        <v>489</v>
      </c>
      <c r="Q30" s="151">
        <f t="shared" si="3"/>
        <v>-14</v>
      </c>
      <c r="R30" s="151">
        <f t="shared" si="4"/>
        <v>-37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78</v>
      </c>
      <c r="P31" s="78">
        <v>77</v>
      </c>
      <c r="Q31" s="151">
        <f t="shared" si="3"/>
        <v>-1</v>
      </c>
      <c r="R31" s="151">
        <f t="shared" si="4"/>
        <v>-6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14407</v>
      </c>
      <c r="P32" s="78">
        <v>14475</v>
      </c>
      <c r="Q32" s="151">
        <f t="shared" si="3"/>
        <v>68</v>
      </c>
      <c r="R32" s="151">
        <f t="shared" si="4"/>
        <v>427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1670</v>
      </c>
      <c r="P33" s="78">
        <v>1663</v>
      </c>
      <c r="Q33" s="151">
        <f t="shared" si="3"/>
        <v>-7</v>
      </c>
      <c r="R33" s="151">
        <f t="shared" si="4"/>
        <v>-56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1389</v>
      </c>
      <c r="P34" s="78">
        <v>1417</v>
      </c>
      <c r="Q34" s="151">
        <f t="shared" si="3"/>
        <v>28</v>
      </c>
      <c r="R34" s="151">
        <f t="shared" si="4"/>
        <v>248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639</v>
      </c>
      <c r="P35" s="78">
        <v>631</v>
      </c>
      <c r="Q35" s="151">
        <f t="shared" si="3"/>
        <v>-8</v>
      </c>
      <c r="R35" s="151">
        <f t="shared" si="4"/>
        <v>-39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55804</v>
      </c>
      <c r="P36" s="66">
        <f>SUM(P28:P35)</f>
        <v>56828</v>
      </c>
      <c r="Q36" s="148">
        <f>SUM(Q28:Q35)</f>
        <v>1024</v>
      </c>
      <c r="R36" s="147">
        <f>SUM(R28:R35)</f>
        <v>1682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0" t="s">
        <v>183</v>
      </c>
      <c r="B45" s="220"/>
      <c r="C45" s="220"/>
      <c r="D45" s="220"/>
      <c r="E45" s="220"/>
      <c r="F45" s="220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182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4" t="s">
        <v>133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</row>
    <row r="50" spans="1:18" s="126" customFormat="1" ht="12.75" customHeight="1" x14ac:dyDescent="0.2">
      <c r="A50" s="221" t="s">
        <v>152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</row>
    <row r="51" spans="1:18" ht="19.5" customHeight="1" x14ac:dyDescent="0.2">
      <c r="A51" s="225" t="s">
        <v>191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30">
        <v>2021</v>
      </c>
      <c r="P51" s="230"/>
      <c r="Q51" s="222" t="s">
        <v>195</v>
      </c>
      <c r="R51" s="222" t="s">
        <v>196</v>
      </c>
    </row>
    <row r="52" spans="1:18" ht="19.5" customHeight="1" x14ac:dyDescent="0.2">
      <c r="A52" s="226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178</v>
      </c>
      <c r="P52" s="123" t="s">
        <v>194</v>
      </c>
      <c r="Q52" s="223"/>
      <c r="R52" s="223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4661</v>
      </c>
      <c r="P53" s="78">
        <v>4689</v>
      </c>
      <c r="Q53" s="151">
        <f t="shared" ref="Q53:Q64" si="6">P53-O53</f>
        <v>28</v>
      </c>
      <c r="R53" s="151">
        <f t="shared" ref="R53:R64" si="7">P53-N53</f>
        <v>4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11915</v>
      </c>
      <c r="P54" s="78">
        <v>12094</v>
      </c>
      <c r="Q54" s="151">
        <f t="shared" si="6"/>
        <v>179</v>
      </c>
      <c r="R54" s="151">
        <f t="shared" si="7"/>
        <v>491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47</v>
      </c>
      <c r="P55" s="78">
        <v>46</v>
      </c>
      <c r="Q55" s="151">
        <f t="shared" si="6"/>
        <v>-1</v>
      </c>
      <c r="R55" s="151">
        <f t="shared" si="7"/>
        <v>0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2606</v>
      </c>
      <c r="P56" s="78">
        <v>2599</v>
      </c>
      <c r="Q56" s="151">
        <f t="shared" si="6"/>
        <v>-7</v>
      </c>
      <c r="R56" s="151">
        <f t="shared" si="7"/>
        <v>50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1728</v>
      </c>
      <c r="P57" s="78">
        <v>1771</v>
      </c>
      <c r="Q57" s="151">
        <f t="shared" si="6"/>
        <v>43</v>
      </c>
      <c r="R57" s="151">
        <f t="shared" si="7"/>
        <v>36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12</v>
      </c>
      <c r="P58" s="78">
        <v>13</v>
      </c>
      <c r="Q58" s="151">
        <f t="shared" si="6"/>
        <v>1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691</v>
      </c>
      <c r="P59" s="78">
        <v>914</v>
      </c>
      <c r="Q59" s="151">
        <f t="shared" si="6"/>
        <v>223</v>
      </c>
      <c r="R59" s="151">
        <f t="shared" si="7"/>
        <v>251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837</v>
      </c>
      <c r="P60" s="78">
        <v>853</v>
      </c>
      <c r="Q60" s="151">
        <f t="shared" si="6"/>
        <v>16</v>
      </c>
      <c r="R60" s="151">
        <f t="shared" si="7"/>
        <v>33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3956</v>
      </c>
      <c r="P61" s="78">
        <v>3964</v>
      </c>
      <c r="Q61" s="151">
        <f t="shared" si="6"/>
        <v>8</v>
      </c>
      <c r="R61" s="151">
        <f t="shared" si="7"/>
        <v>241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37730</v>
      </c>
      <c r="P62" s="78">
        <v>37549</v>
      </c>
      <c r="Q62" s="151">
        <f t="shared" si="6"/>
        <v>-181</v>
      </c>
      <c r="R62" s="151">
        <f t="shared" si="7"/>
        <v>1035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1997</v>
      </c>
      <c r="P63" s="78">
        <v>2006</v>
      </c>
      <c r="Q63" s="151">
        <f t="shared" si="6"/>
        <v>9</v>
      </c>
      <c r="R63" s="151">
        <f t="shared" si="7"/>
        <v>34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604</v>
      </c>
      <c r="P64" s="78">
        <v>597</v>
      </c>
      <c r="Q64" s="151">
        <f t="shared" si="6"/>
        <v>-7</v>
      </c>
      <c r="R64" s="151">
        <f t="shared" si="7"/>
        <v>-34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66784</v>
      </c>
      <c r="P65" s="66">
        <f>SUM(P53:P64)</f>
        <v>67095</v>
      </c>
      <c r="Q65" s="148">
        <f>SUM(Q53:Q64)</f>
        <v>311</v>
      </c>
      <c r="R65" s="147">
        <f>SUM(R53:R64)</f>
        <v>2102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4" t="s">
        <v>133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</row>
    <row r="71" spans="1:18" ht="12.75" customHeight="1" x14ac:dyDescent="0.2">
      <c r="A71" s="221" t="s">
        <v>153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</row>
    <row r="72" spans="1:18" ht="19.5" customHeight="1" x14ac:dyDescent="0.2">
      <c r="A72" s="225" t="s">
        <v>190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30">
        <v>2021</v>
      </c>
      <c r="P72" s="230"/>
      <c r="Q72" s="222" t="s">
        <v>195</v>
      </c>
      <c r="R72" s="222" t="s">
        <v>196</v>
      </c>
    </row>
    <row r="73" spans="1:18" ht="19.5" customHeight="1" x14ac:dyDescent="0.2">
      <c r="A73" s="226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178</v>
      </c>
      <c r="P73" s="123" t="s">
        <v>194</v>
      </c>
      <c r="Q73" s="223"/>
      <c r="R73" s="223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10145</v>
      </c>
      <c r="P74" s="78">
        <v>10316</v>
      </c>
      <c r="Q74" s="151">
        <f t="shared" ref="Q74:Q82" si="9">P74-O74</f>
        <v>171</v>
      </c>
      <c r="R74" s="151">
        <f t="shared" ref="R74:R82" si="10">P74-N74</f>
        <v>694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3605</v>
      </c>
      <c r="P75" s="78">
        <v>3533</v>
      </c>
      <c r="Q75" s="151">
        <f t="shared" si="9"/>
        <v>-72</v>
      </c>
      <c r="R75" s="151">
        <f t="shared" si="10"/>
        <v>329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724</v>
      </c>
      <c r="P76" s="78">
        <v>722</v>
      </c>
      <c r="Q76" s="151">
        <f t="shared" si="9"/>
        <v>-2</v>
      </c>
      <c r="R76" s="151">
        <f t="shared" si="10"/>
        <v>2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1372</v>
      </c>
      <c r="P77" s="78">
        <v>1407</v>
      </c>
      <c r="Q77" s="151">
        <f t="shared" si="9"/>
        <v>35</v>
      </c>
      <c r="R77" s="151">
        <f t="shared" si="10"/>
        <v>87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5241</v>
      </c>
      <c r="P78" s="78">
        <v>5079</v>
      </c>
      <c r="Q78" s="151">
        <f t="shared" si="9"/>
        <v>-162</v>
      </c>
      <c r="R78" s="151">
        <f t="shared" si="10"/>
        <v>84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21431</v>
      </c>
      <c r="P79" s="78">
        <v>21334</v>
      </c>
      <c r="Q79" s="151">
        <f t="shared" si="9"/>
        <v>-97</v>
      </c>
      <c r="R79" s="151">
        <f t="shared" si="10"/>
        <v>480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4235</v>
      </c>
      <c r="P80" s="78">
        <v>4369</v>
      </c>
      <c r="Q80" s="151">
        <f t="shared" si="9"/>
        <v>134</v>
      </c>
      <c r="R80" s="151">
        <f t="shared" si="10"/>
        <v>452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2002</v>
      </c>
      <c r="P81" s="78">
        <v>1963</v>
      </c>
      <c r="Q81" s="151">
        <f t="shared" si="9"/>
        <v>-39</v>
      </c>
      <c r="R81" s="151">
        <f t="shared" si="10"/>
        <v>46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2641</v>
      </c>
      <c r="P82" s="78">
        <v>2491</v>
      </c>
      <c r="Q82" s="151">
        <f t="shared" si="9"/>
        <v>-150</v>
      </c>
      <c r="R82" s="151">
        <f t="shared" si="10"/>
        <v>-52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51396</v>
      </c>
      <c r="P83" s="66">
        <f>SUM(P74:P82)</f>
        <v>51214</v>
      </c>
      <c r="Q83" s="148">
        <f>SUM(Q74:Q82)</f>
        <v>-182</v>
      </c>
      <c r="R83" s="147">
        <f>SUM(R74:R82)</f>
        <v>2122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0" t="s">
        <v>183</v>
      </c>
      <c r="B89" s="220"/>
      <c r="C89" s="220"/>
      <c r="D89" s="220"/>
      <c r="E89" s="220"/>
      <c r="F89" s="220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182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4" t="s">
        <v>133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</row>
    <row r="94" spans="1:18" ht="12.75" customHeight="1" x14ac:dyDescent="0.2">
      <c r="A94" s="221" t="s">
        <v>154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</row>
    <row r="95" spans="1:18" ht="19.5" customHeight="1" x14ac:dyDescent="0.2">
      <c r="A95" s="225" t="s">
        <v>189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30">
        <v>2021</v>
      </c>
      <c r="P95" s="230"/>
      <c r="Q95" s="222" t="s">
        <v>195</v>
      </c>
      <c r="R95" s="222" t="s">
        <v>196</v>
      </c>
    </row>
    <row r="96" spans="1:18" ht="19.5" customHeight="1" x14ac:dyDescent="0.2">
      <c r="A96" s="226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178</v>
      </c>
      <c r="P96" s="123" t="s">
        <v>194</v>
      </c>
      <c r="Q96" s="223"/>
      <c r="R96" s="223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5418</v>
      </c>
      <c r="P97" s="78">
        <v>5418</v>
      </c>
      <c r="Q97" s="151">
        <f t="shared" ref="Q97:Q106" si="12">P97-O97</f>
        <v>0</v>
      </c>
      <c r="R97" s="151">
        <f t="shared" ref="R97:R106" si="13">P97-N97</f>
        <v>-173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130</v>
      </c>
      <c r="P98" s="78">
        <v>128</v>
      </c>
      <c r="Q98" s="151">
        <f t="shared" si="12"/>
        <v>-2</v>
      </c>
      <c r="R98" s="151">
        <f t="shared" si="13"/>
        <v>2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7873</v>
      </c>
      <c r="P99" s="78">
        <v>6718</v>
      </c>
      <c r="Q99" s="151">
        <f t="shared" si="12"/>
        <v>-1155</v>
      </c>
      <c r="R99" s="151">
        <f t="shared" si="13"/>
        <v>-1541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110</v>
      </c>
      <c r="P100" s="78">
        <v>119</v>
      </c>
      <c r="Q100" s="151">
        <f t="shared" si="12"/>
        <v>9</v>
      </c>
      <c r="R100" s="151">
        <f t="shared" si="13"/>
        <v>26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1010</v>
      </c>
      <c r="P101" s="78">
        <v>1049</v>
      </c>
      <c r="Q101" s="151">
        <f t="shared" si="12"/>
        <v>39</v>
      </c>
      <c r="R101" s="151">
        <f t="shared" si="13"/>
        <v>85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12</v>
      </c>
      <c r="P102" s="78">
        <v>11</v>
      </c>
      <c r="Q102" s="151">
        <f t="shared" si="12"/>
        <v>-1</v>
      </c>
      <c r="R102" s="151">
        <f t="shared" si="13"/>
        <v>-11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78">
        <v>0</v>
      </c>
      <c r="P103" s="7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510</v>
      </c>
      <c r="P104" s="78">
        <v>516</v>
      </c>
      <c r="Q104" s="151">
        <f t="shared" si="12"/>
        <v>6</v>
      </c>
      <c r="R104" s="151">
        <f t="shared" si="13"/>
        <v>-22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353</v>
      </c>
      <c r="P105" s="78">
        <v>381</v>
      </c>
      <c r="Q105" s="151">
        <f t="shared" si="12"/>
        <v>28</v>
      </c>
      <c r="R105" s="151">
        <f t="shared" si="13"/>
        <v>14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435</v>
      </c>
      <c r="P106" s="78">
        <v>460</v>
      </c>
      <c r="Q106" s="151">
        <f t="shared" si="12"/>
        <v>25</v>
      </c>
      <c r="R106" s="151">
        <f t="shared" si="13"/>
        <v>32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15851</v>
      </c>
      <c r="P107" s="66">
        <f>SUM(P97:P106)</f>
        <v>14800</v>
      </c>
      <c r="Q107" s="148">
        <f>SUM(Q97:Q106)</f>
        <v>-1051</v>
      </c>
      <c r="R107" s="147">
        <f>SUM(R97:R106)</f>
        <v>-1589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4" t="s">
        <v>133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</row>
    <row r="111" spans="1:18" ht="12.75" customHeight="1" x14ac:dyDescent="0.2">
      <c r="A111" s="221" t="s">
        <v>155</v>
      </c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</row>
    <row r="112" spans="1:18" ht="19.5" customHeight="1" x14ac:dyDescent="0.2">
      <c r="A112" s="225" t="s">
        <v>188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30">
        <v>2021</v>
      </c>
      <c r="P112" s="230"/>
      <c r="Q112" s="222" t="s">
        <v>195</v>
      </c>
      <c r="R112" s="222" t="s">
        <v>196</v>
      </c>
    </row>
    <row r="113" spans="1:18" ht="19.5" customHeight="1" x14ac:dyDescent="0.2">
      <c r="A113" s="226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178</v>
      </c>
      <c r="P113" s="123" t="s">
        <v>194</v>
      </c>
      <c r="Q113" s="223"/>
      <c r="R113" s="223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1617</v>
      </c>
      <c r="P114" s="78">
        <v>1582</v>
      </c>
      <c r="Q114" s="151">
        <f t="shared" ref="Q114:Q125" si="15">P114-O114</f>
        <v>-35</v>
      </c>
      <c r="R114" s="151">
        <f t="shared" ref="R114:R125" si="16">P114-N114</f>
        <v>-19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57</v>
      </c>
      <c r="P115" s="78">
        <v>56</v>
      </c>
      <c r="Q115" s="151">
        <f t="shared" si="15"/>
        <v>-1</v>
      </c>
      <c r="R115" s="151">
        <f t="shared" si="16"/>
        <v>-4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535</v>
      </c>
      <c r="P116" s="78">
        <v>551</v>
      </c>
      <c r="Q116" s="151">
        <f t="shared" si="15"/>
        <v>16</v>
      </c>
      <c r="R116" s="151">
        <f t="shared" si="16"/>
        <v>106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4308</v>
      </c>
      <c r="P117" s="78">
        <v>4543</v>
      </c>
      <c r="Q117" s="151">
        <f t="shared" si="15"/>
        <v>235</v>
      </c>
      <c r="R117" s="151">
        <f t="shared" si="16"/>
        <v>683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6801</v>
      </c>
      <c r="P118" s="78">
        <v>6738</v>
      </c>
      <c r="Q118" s="151">
        <f t="shared" si="15"/>
        <v>-63</v>
      </c>
      <c r="R118" s="151">
        <f t="shared" si="16"/>
        <v>-696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677</v>
      </c>
      <c r="P119" s="78">
        <v>692</v>
      </c>
      <c r="Q119" s="151">
        <f t="shared" si="15"/>
        <v>15</v>
      </c>
      <c r="R119" s="151">
        <f t="shared" si="16"/>
        <v>-23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894</v>
      </c>
      <c r="P120" s="78">
        <v>906</v>
      </c>
      <c r="Q120" s="151">
        <f t="shared" si="15"/>
        <v>12</v>
      </c>
      <c r="R120" s="151">
        <f t="shared" si="16"/>
        <v>-52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437</v>
      </c>
      <c r="P121" s="78">
        <v>458</v>
      </c>
      <c r="Q121" s="151">
        <f t="shared" si="15"/>
        <v>21</v>
      </c>
      <c r="R121" s="151">
        <f t="shared" si="16"/>
        <v>11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3067</v>
      </c>
      <c r="P122" s="78">
        <v>2949</v>
      </c>
      <c r="Q122" s="151">
        <f t="shared" si="15"/>
        <v>-118</v>
      </c>
      <c r="R122" s="151">
        <f t="shared" si="16"/>
        <v>-500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7237</v>
      </c>
      <c r="P123" s="78">
        <v>7410</v>
      </c>
      <c r="Q123" s="151">
        <f t="shared" si="15"/>
        <v>173</v>
      </c>
      <c r="R123" s="151">
        <f t="shared" si="16"/>
        <v>275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45</v>
      </c>
      <c r="P124" s="78">
        <v>46</v>
      </c>
      <c r="Q124" s="151">
        <f t="shared" si="15"/>
        <v>1</v>
      </c>
      <c r="R124" s="151">
        <f t="shared" si="16"/>
        <v>3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33246</v>
      </c>
      <c r="P125" s="78">
        <v>32200</v>
      </c>
      <c r="Q125" s="151">
        <f t="shared" si="15"/>
        <v>-1046</v>
      </c>
      <c r="R125" s="151">
        <f t="shared" si="16"/>
        <v>-2012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58921</v>
      </c>
      <c r="P126" s="66">
        <f>SUM(P114:P125)</f>
        <v>58131</v>
      </c>
      <c r="Q126" s="148">
        <f>SUM(Q114:Q125)</f>
        <v>-790</v>
      </c>
      <c r="R126" s="147">
        <f>SUM(R114:R125)</f>
        <v>-2228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0" t="s">
        <v>183</v>
      </c>
      <c r="B132" s="220"/>
      <c r="C132" s="220"/>
      <c r="D132" s="220"/>
      <c r="E132" s="220"/>
      <c r="F132" s="220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182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4" t="s">
        <v>133</v>
      </c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</row>
    <row r="137" spans="1:18" ht="12.75" customHeight="1" x14ac:dyDescent="0.2">
      <c r="A137" s="221" t="s">
        <v>156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</row>
    <row r="138" spans="1:18" ht="19.5" customHeight="1" x14ac:dyDescent="0.2">
      <c r="A138" s="225" t="s">
        <v>187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30">
        <v>2021</v>
      </c>
      <c r="P138" s="230"/>
      <c r="Q138" s="222" t="s">
        <v>195</v>
      </c>
      <c r="R138" s="222" t="s">
        <v>196</v>
      </c>
    </row>
    <row r="139" spans="1:18" ht="19.5" customHeight="1" x14ac:dyDescent="0.2">
      <c r="A139" s="226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178</v>
      </c>
      <c r="P139" s="123" t="s">
        <v>194</v>
      </c>
      <c r="Q139" s="223"/>
      <c r="R139" s="223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19</v>
      </c>
      <c r="P140" s="81">
        <v>19</v>
      </c>
      <c r="Q140" s="152">
        <f t="shared" ref="Q140:Q153" si="18">P140-O140</f>
        <v>0</v>
      </c>
      <c r="R140" s="151">
        <f t="shared" ref="R140:R153" si="19">P140-N140</f>
        <v>1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10866</v>
      </c>
      <c r="P141" s="81">
        <v>10960</v>
      </c>
      <c r="Q141" s="152">
        <f t="shared" si="18"/>
        <v>94</v>
      </c>
      <c r="R141" s="151">
        <f t="shared" si="19"/>
        <v>-370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341</v>
      </c>
      <c r="P142" s="81">
        <v>342</v>
      </c>
      <c r="Q142" s="152">
        <f t="shared" si="18"/>
        <v>1</v>
      </c>
      <c r="R142" s="151">
        <f t="shared" si="19"/>
        <v>-9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161</v>
      </c>
      <c r="P143" s="81">
        <v>163</v>
      </c>
      <c r="Q143" s="152">
        <f t="shared" si="18"/>
        <v>2</v>
      </c>
      <c r="R143" s="151">
        <f t="shared" si="19"/>
        <v>22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61</v>
      </c>
      <c r="P144" s="81">
        <v>61</v>
      </c>
      <c r="Q144" s="152">
        <f t="shared" si="18"/>
        <v>0</v>
      </c>
      <c r="R144" s="151">
        <f t="shared" si="19"/>
        <v>8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5</v>
      </c>
      <c r="P145" s="81">
        <v>6</v>
      </c>
      <c r="Q145" s="152">
        <f t="shared" si="18"/>
        <v>1</v>
      </c>
      <c r="R145" s="151">
        <f t="shared" si="19"/>
        <v>-3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2472</v>
      </c>
      <c r="P146" s="81">
        <v>2470</v>
      </c>
      <c r="Q146" s="152">
        <f t="shared" si="18"/>
        <v>-2</v>
      </c>
      <c r="R146" s="151">
        <f t="shared" si="19"/>
        <v>-33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161</v>
      </c>
      <c r="P147" s="81">
        <v>163</v>
      </c>
      <c r="Q147" s="152">
        <f t="shared" si="18"/>
        <v>2</v>
      </c>
      <c r="R147" s="151">
        <f t="shared" si="19"/>
        <v>5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82</v>
      </c>
      <c r="P148" s="81">
        <v>83</v>
      </c>
      <c r="Q148" s="152">
        <f t="shared" si="18"/>
        <v>1</v>
      </c>
      <c r="R148" s="151">
        <f t="shared" si="19"/>
        <v>-4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990</v>
      </c>
      <c r="P149" s="81">
        <v>983</v>
      </c>
      <c r="Q149" s="152">
        <f t="shared" si="18"/>
        <v>-7</v>
      </c>
      <c r="R149" s="151">
        <f t="shared" si="19"/>
        <v>49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109</v>
      </c>
      <c r="P150" s="81">
        <v>108</v>
      </c>
      <c r="Q150" s="152">
        <f t="shared" si="18"/>
        <v>-1</v>
      </c>
      <c r="R150" s="151">
        <f t="shared" si="19"/>
        <v>-5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958</v>
      </c>
      <c r="P151" s="81">
        <v>942</v>
      </c>
      <c r="Q151" s="152">
        <f t="shared" si="18"/>
        <v>-16</v>
      </c>
      <c r="R151" s="151">
        <f t="shared" si="19"/>
        <v>-1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2982</v>
      </c>
      <c r="P152" s="81">
        <v>3150</v>
      </c>
      <c r="Q152" s="152">
        <f t="shared" si="18"/>
        <v>168</v>
      </c>
      <c r="R152" s="151">
        <f t="shared" si="19"/>
        <v>324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581</v>
      </c>
      <c r="P153" s="81">
        <v>581</v>
      </c>
      <c r="Q153" s="152">
        <f t="shared" si="18"/>
        <v>0</v>
      </c>
      <c r="R153" s="151">
        <f t="shared" si="19"/>
        <v>17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19788</v>
      </c>
      <c r="P154" s="66">
        <f>SUM(P140:P153)</f>
        <v>20031</v>
      </c>
      <c r="Q154" s="148">
        <f>SUM(Q140:Q153)</f>
        <v>243</v>
      </c>
      <c r="R154" s="147">
        <f>SUM(R140:R153)</f>
        <v>1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4" t="s">
        <v>133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</row>
    <row r="158" spans="1:18" s="143" customFormat="1" ht="12.75" customHeight="1" x14ac:dyDescent="0.2">
      <c r="A158" s="221" t="s">
        <v>157</v>
      </c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</row>
    <row r="159" spans="1:18" ht="19.5" customHeight="1" x14ac:dyDescent="0.2">
      <c r="A159" s="225" t="s">
        <v>186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30">
        <v>2021</v>
      </c>
      <c r="P159" s="230"/>
      <c r="Q159" s="222" t="s">
        <v>195</v>
      </c>
      <c r="R159" s="222" t="s">
        <v>196</v>
      </c>
    </row>
    <row r="160" spans="1:18" ht="19.5" customHeight="1" x14ac:dyDescent="0.2">
      <c r="A160" s="226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178</v>
      </c>
      <c r="P160" s="123" t="s">
        <v>194</v>
      </c>
      <c r="Q160" s="223"/>
      <c r="R160" s="223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3068</v>
      </c>
      <c r="P161" s="84">
        <v>2997</v>
      </c>
      <c r="Q161" s="186">
        <f t="shared" ref="Q161:Q166" si="21">P161-O161</f>
        <v>-71</v>
      </c>
      <c r="R161" s="151">
        <f t="shared" ref="R161:R166" si="22">P161-N161</f>
        <v>-396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2220</v>
      </c>
      <c r="P162" s="84">
        <v>2283</v>
      </c>
      <c r="Q162" s="186">
        <f t="shared" si="21"/>
        <v>63</v>
      </c>
      <c r="R162" s="151">
        <f t="shared" si="22"/>
        <v>125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44</v>
      </c>
      <c r="P163" s="84">
        <v>43</v>
      </c>
      <c r="Q163" s="186">
        <f t="shared" si="21"/>
        <v>-1</v>
      </c>
      <c r="R163" s="151">
        <f t="shared" si="22"/>
        <v>-15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2379</v>
      </c>
      <c r="P164" s="84">
        <v>2558</v>
      </c>
      <c r="Q164" s="186">
        <f t="shared" si="21"/>
        <v>179</v>
      </c>
      <c r="R164" s="151">
        <f t="shared" si="22"/>
        <v>181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1110</v>
      </c>
      <c r="P165" s="84">
        <v>1170</v>
      </c>
      <c r="Q165" s="186">
        <f t="shared" si="21"/>
        <v>60</v>
      </c>
      <c r="R165" s="151">
        <f t="shared" si="22"/>
        <v>243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143</v>
      </c>
      <c r="P166" s="84">
        <v>132</v>
      </c>
      <c r="Q166" s="186">
        <f t="shared" si="21"/>
        <v>-11</v>
      </c>
      <c r="R166" s="151">
        <f t="shared" si="22"/>
        <v>-28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8964</v>
      </c>
      <c r="P167" s="66">
        <f>SUM(P161:P166)</f>
        <v>9183</v>
      </c>
      <c r="Q167" s="148">
        <f>SUM(Q161:Q166)</f>
        <v>219</v>
      </c>
      <c r="R167" s="147">
        <f>SUM(R161:R166)</f>
        <v>110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0" t="s">
        <v>183</v>
      </c>
      <c r="B176" s="220"/>
      <c r="C176" s="220"/>
      <c r="D176" s="220"/>
      <c r="E176" s="220"/>
      <c r="F176" s="220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182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4" t="s">
        <v>133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</row>
    <row r="182" spans="1:18" ht="12.75" customHeight="1" x14ac:dyDescent="0.2">
      <c r="A182" s="221" t="s">
        <v>158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</row>
    <row r="183" spans="1:18" ht="19.5" customHeight="1" x14ac:dyDescent="0.2">
      <c r="A183" s="225" t="s">
        <v>185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30">
        <v>2021</v>
      </c>
      <c r="P183" s="230"/>
      <c r="Q183" s="222" t="s">
        <v>195</v>
      </c>
      <c r="R183" s="222" t="s">
        <v>196</v>
      </c>
    </row>
    <row r="184" spans="1:18" ht="19.5" customHeight="1" x14ac:dyDescent="0.2">
      <c r="A184" s="226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178</v>
      </c>
      <c r="P184" s="123" t="s">
        <v>194</v>
      </c>
      <c r="Q184" s="223"/>
      <c r="R184" s="223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91</v>
      </c>
      <c r="P185" s="81">
        <v>84</v>
      </c>
      <c r="Q185" s="152">
        <f t="shared" ref="Q185:Q192" si="24">P185-O185</f>
        <v>-7</v>
      </c>
      <c r="R185" s="151">
        <f t="shared" ref="R185:R192" si="25">P185-N185</f>
        <v>-9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359</v>
      </c>
      <c r="P186" s="81">
        <v>357</v>
      </c>
      <c r="Q186" s="152">
        <f t="shared" si="24"/>
        <v>-2</v>
      </c>
      <c r="R186" s="151">
        <f t="shared" si="25"/>
        <v>86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154</v>
      </c>
      <c r="P187" s="81">
        <v>153</v>
      </c>
      <c r="Q187" s="152">
        <f t="shared" si="24"/>
        <v>-1</v>
      </c>
      <c r="R187" s="151">
        <f t="shared" si="25"/>
        <v>2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607</v>
      </c>
      <c r="P188" s="81">
        <v>606</v>
      </c>
      <c r="Q188" s="152">
        <f t="shared" si="24"/>
        <v>-1</v>
      </c>
      <c r="R188" s="151">
        <f t="shared" si="25"/>
        <v>45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23</v>
      </c>
      <c r="P189" s="81">
        <v>32</v>
      </c>
      <c r="Q189" s="152">
        <f t="shared" si="24"/>
        <v>9</v>
      </c>
      <c r="R189" s="151">
        <f t="shared" si="25"/>
        <v>3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69800</v>
      </c>
      <c r="P190" s="81">
        <v>68951</v>
      </c>
      <c r="Q190" s="152">
        <f t="shared" si="24"/>
        <v>-849</v>
      </c>
      <c r="R190" s="151">
        <f t="shared" si="25"/>
        <v>592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100</v>
      </c>
      <c r="P191" s="81">
        <v>93</v>
      </c>
      <c r="Q191" s="152">
        <f t="shared" si="24"/>
        <v>-7</v>
      </c>
      <c r="R191" s="151">
        <f t="shared" si="25"/>
        <v>-14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395</v>
      </c>
      <c r="P192" s="81">
        <v>394</v>
      </c>
      <c r="Q192" s="152">
        <f t="shared" si="24"/>
        <v>-1</v>
      </c>
      <c r="R192" s="151">
        <f t="shared" si="25"/>
        <v>-30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71529</v>
      </c>
      <c r="P193" s="66">
        <f>SUM(P185:P192)</f>
        <v>70670</v>
      </c>
      <c r="Q193" s="148">
        <f>SUM(Q185:Q192)</f>
        <v>-859</v>
      </c>
      <c r="R193" s="147">
        <f>SUM(R185:R192)</f>
        <v>675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4" t="s">
        <v>133</v>
      </c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</row>
    <row r="197" spans="1:18" ht="12.75" customHeight="1" x14ac:dyDescent="0.2">
      <c r="A197" s="221" t="s">
        <v>159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</row>
    <row r="198" spans="1:18" ht="19.5" customHeight="1" x14ac:dyDescent="0.2">
      <c r="A198" s="225" t="s">
        <v>184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30">
        <v>2021</v>
      </c>
      <c r="P198" s="230"/>
      <c r="Q198" s="222" t="s">
        <v>195</v>
      </c>
      <c r="R198" s="222" t="s">
        <v>196</v>
      </c>
    </row>
    <row r="199" spans="1:18" ht="19.5" customHeight="1" x14ac:dyDescent="0.2">
      <c r="A199" s="226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178</v>
      </c>
      <c r="P199" s="123" t="s">
        <v>194</v>
      </c>
      <c r="Q199" s="223"/>
      <c r="R199" s="223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1489</v>
      </c>
      <c r="P200" s="81">
        <v>1491</v>
      </c>
      <c r="Q200" s="152">
        <f t="shared" ref="Q200:Q211" si="27">P200-O200</f>
        <v>2</v>
      </c>
      <c r="R200" s="151">
        <f t="shared" ref="R200:R211" si="28">P200-N200</f>
        <v>142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1854</v>
      </c>
      <c r="P201" s="81">
        <v>1847</v>
      </c>
      <c r="Q201" s="152">
        <f t="shared" si="27"/>
        <v>-7</v>
      </c>
      <c r="R201" s="151">
        <f t="shared" si="28"/>
        <v>164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5921</v>
      </c>
      <c r="P202" s="81">
        <v>5944</v>
      </c>
      <c r="Q202" s="152">
        <f t="shared" si="27"/>
        <v>23</v>
      </c>
      <c r="R202" s="151">
        <f t="shared" si="28"/>
        <v>-601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2638</v>
      </c>
      <c r="P203" s="81">
        <v>2611</v>
      </c>
      <c r="Q203" s="152">
        <f t="shared" si="27"/>
        <v>-27</v>
      </c>
      <c r="R203" s="151">
        <f t="shared" si="28"/>
        <v>421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668</v>
      </c>
      <c r="P204" s="81">
        <v>687</v>
      </c>
      <c r="Q204" s="152">
        <f t="shared" si="27"/>
        <v>19</v>
      </c>
      <c r="R204" s="151">
        <f t="shared" si="28"/>
        <v>-19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185</v>
      </c>
      <c r="P205" s="81">
        <v>211</v>
      </c>
      <c r="Q205" s="152">
        <f t="shared" si="27"/>
        <v>26</v>
      </c>
      <c r="R205" s="151">
        <f t="shared" si="28"/>
        <v>0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995</v>
      </c>
      <c r="P206" s="81">
        <v>1030</v>
      </c>
      <c r="Q206" s="152">
        <f t="shared" si="27"/>
        <v>35</v>
      </c>
      <c r="R206" s="151">
        <f t="shared" si="28"/>
        <v>-3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157</v>
      </c>
      <c r="P207" s="81">
        <v>168</v>
      </c>
      <c r="Q207" s="152">
        <f t="shared" si="27"/>
        <v>11</v>
      </c>
      <c r="R207" s="151">
        <f t="shared" si="28"/>
        <v>44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69</v>
      </c>
      <c r="P208" s="81">
        <v>70</v>
      </c>
      <c r="Q208" s="152">
        <f t="shared" si="27"/>
        <v>1</v>
      </c>
      <c r="R208" s="151">
        <f t="shared" si="28"/>
        <v>39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13970</v>
      </c>
      <c r="P209" s="81">
        <v>14085</v>
      </c>
      <c r="Q209" s="152">
        <f t="shared" si="27"/>
        <v>115</v>
      </c>
      <c r="R209" s="151">
        <f t="shared" si="28"/>
        <v>-1216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6486</v>
      </c>
      <c r="P210" s="81">
        <v>6275</v>
      </c>
      <c r="Q210" s="152">
        <f t="shared" si="27"/>
        <v>-211</v>
      </c>
      <c r="R210" s="151">
        <f t="shared" si="28"/>
        <v>431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759</v>
      </c>
      <c r="P211" s="81">
        <v>655</v>
      </c>
      <c r="Q211" s="152">
        <f t="shared" si="27"/>
        <v>-104</v>
      </c>
      <c r="R211" s="151">
        <f t="shared" si="28"/>
        <v>69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35191</v>
      </c>
      <c r="P212" s="66">
        <f>SUM(P200:P211)</f>
        <v>35074</v>
      </c>
      <c r="Q212" s="148">
        <f>SUM(Q200:Q211)</f>
        <v>-117</v>
      </c>
      <c r="R212" s="147">
        <f>SUM(R200:R211)</f>
        <v>-529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0" t="s">
        <v>183</v>
      </c>
      <c r="B220" s="220"/>
      <c r="C220" s="220"/>
      <c r="D220" s="220"/>
      <c r="E220" s="220"/>
      <c r="F220" s="220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182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4" t="s">
        <v>133</v>
      </c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</row>
    <row r="225" spans="1:18" ht="12" customHeight="1" x14ac:dyDescent="0.2">
      <c r="A225" s="221" t="s">
        <v>160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</row>
    <row r="226" spans="1:18" ht="18.75" customHeight="1" x14ac:dyDescent="0.2">
      <c r="A226" s="225" t="s">
        <v>181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30">
        <v>2021</v>
      </c>
      <c r="P226" s="230"/>
      <c r="Q226" s="222" t="s">
        <v>195</v>
      </c>
      <c r="R226" s="222" t="s">
        <v>196</v>
      </c>
    </row>
    <row r="227" spans="1:18" ht="18.75" customHeight="1" x14ac:dyDescent="0.2">
      <c r="A227" s="226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178</v>
      </c>
      <c r="P227" s="123" t="s">
        <v>194</v>
      </c>
      <c r="Q227" s="223"/>
      <c r="R227" s="223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6021</v>
      </c>
      <c r="P228" s="81">
        <v>6390</v>
      </c>
      <c r="Q228" s="152">
        <f t="shared" ref="Q228:Q239" si="30">P228-O228</f>
        <v>369</v>
      </c>
      <c r="R228" s="151">
        <f t="shared" ref="R228:R239" si="31">P228-N228</f>
        <v>411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81</v>
      </c>
      <c r="P229" s="81">
        <v>81</v>
      </c>
      <c r="Q229" s="152">
        <f t="shared" si="30"/>
        <v>0</v>
      </c>
      <c r="R229" s="151">
        <f t="shared" si="31"/>
        <v>5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54</v>
      </c>
      <c r="P230" s="81">
        <v>55</v>
      </c>
      <c r="Q230" s="152">
        <f t="shared" si="30"/>
        <v>1</v>
      </c>
      <c r="R230" s="151">
        <f t="shared" si="31"/>
        <v>-7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598</v>
      </c>
      <c r="P231" s="81">
        <v>587</v>
      </c>
      <c r="Q231" s="152">
        <f t="shared" si="30"/>
        <v>-11</v>
      </c>
      <c r="R231" s="151">
        <f t="shared" si="31"/>
        <v>40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2331</v>
      </c>
      <c r="P232" s="81">
        <v>2309</v>
      </c>
      <c r="Q232" s="152">
        <f t="shared" si="30"/>
        <v>-22</v>
      </c>
      <c r="R232" s="151">
        <f t="shared" si="31"/>
        <v>-41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1009</v>
      </c>
      <c r="P233" s="81">
        <v>1049</v>
      </c>
      <c r="Q233" s="152">
        <f t="shared" si="30"/>
        <v>40</v>
      </c>
      <c r="R233" s="151">
        <f t="shared" si="31"/>
        <v>15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4717</v>
      </c>
      <c r="P234" s="81">
        <v>4838</v>
      </c>
      <c r="Q234" s="152">
        <f t="shared" si="30"/>
        <v>121</v>
      </c>
      <c r="R234" s="151">
        <f t="shared" si="31"/>
        <v>824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2124</v>
      </c>
      <c r="P235" s="81">
        <v>1930</v>
      </c>
      <c r="Q235" s="152">
        <f t="shared" si="30"/>
        <v>-194</v>
      </c>
      <c r="R235" s="151">
        <f t="shared" si="31"/>
        <v>-495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42</v>
      </c>
      <c r="P236" s="81">
        <v>41</v>
      </c>
      <c r="Q236" s="152">
        <f t="shared" si="30"/>
        <v>-1</v>
      </c>
      <c r="R236" s="151">
        <f t="shared" si="31"/>
        <v>-7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470</v>
      </c>
      <c r="P237" s="81">
        <v>480</v>
      </c>
      <c r="Q237" s="152">
        <f t="shared" si="30"/>
        <v>10</v>
      </c>
      <c r="R237" s="151">
        <f t="shared" si="31"/>
        <v>-51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1057</v>
      </c>
      <c r="P238" s="81">
        <v>1055</v>
      </c>
      <c r="Q238" s="152">
        <f t="shared" si="30"/>
        <v>-2</v>
      </c>
      <c r="R238" s="151">
        <f t="shared" si="31"/>
        <v>26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2080</v>
      </c>
      <c r="P239" s="81">
        <v>1672</v>
      </c>
      <c r="Q239" s="152">
        <f t="shared" si="30"/>
        <v>-408</v>
      </c>
      <c r="R239" s="151">
        <f t="shared" si="31"/>
        <v>-1149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20584</v>
      </c>
      <c r="P240" s="66">
        <f>SUM(P228:P239)</f>
        <v>20487</v>
      </c>
      <c r="Q240" s="148">
        <f>SUM(Q228:Q239)</f>
        <v>-97</v>
      </c>
      <c r="R240" s="147">
        <f>SUM(R228:R239)</f>
        <v>-429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4" t="s">
        <v>133</v>
      </c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</row>
    <row r="244" spans="1:18" ht="12" customHeight="1" x14ac:dyDescent="0.2">
      <c r="A244" s="221" t="s">
        <v>161</v>
      </c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</row>
    <row r="245" spans="1:18" ht="18" customHeight="1" x14ac:dyDescent="0.2">
      <c r="A245" s="225" t="s">
        <v>180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30">
        <v>2021</v>
      </c>
      <c r="P245" s="230"/>
      <c r="Q245" s="222" t="s">
        <v>195</v>
      </c>
      <c r="R245" s="222" t="s">
        <v>196</v>
      </c>
    </row>
    <row r="246" spans="1:18" ht="18" customHeight="1" x14ac:dyDescent="0.2">
      <c r="A246" s="226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178</v>
      </c>
      <c r="P246" s="123" t="s">
        <v>194</v>
      </c>
      <c r="Q246" s="223"/>
      <c r="R246" s="223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202</v>
      </c>
      <c r="P247" s="81">
        <v>215</v>
      </c>
      <c r="Q247" s="152">
        <f t="shared" ref="Q247:Q258" si="33">P247-O247</f>
        <v>13</v>
      </c>
      <c r="R247" s="151">
        <f t="shared" ref="R247:R258" si="34">P247-N247</f>
        <v>16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54362</v>
      </c>
      <c r="P248" s="81">
        <v>55284</v>
      </c>
      <c r="Q248" s="152">
        <f t="shared" si="33"/>
        <v>922</v>
      </c>
      <c r="R248" s="151">
        <f t="shared" si="34"/>
        <v>4430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699577</v>
      </c>
      <c r="P249" s="81">
        <v>701178</v>
      </c>
      <c r="Q249" s="152">
        <f t="shared" si="33"/>
        <v>1601</v>
      </c>
      <c r="R249" s="151">
        <f t="shared" si="34"/>
        <v>9390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3820</v>
      </c>
      <c r="P250" s="81">
        <v>4538</v>
      </c>
      <c r="Q250" s="152">
        <f t="shared" si="33"/>
        <v>718</v>
      </c>
      <c r="R250" s="151">
        <f t="shared" si="34"/>
        <v>479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531</v>
      </c>
      <c r="P251" s="81">
        <v>532</v>
      </c>
      <c r="Q251" s="152">
        <f t="shared" si="33"/>
        <v>1</v>
      </c>
      <c r="R251" s="151">
        <f t="shared" si="34"/>
        <v>-9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1339</v>
      </c>
      <c r="P252" s="81">
        <v>1345</v>
      </c>
      <c r="Q252" s="152">
        <f t="shared" si="33"/>
        <v>6</v>
      </c>
      <c r="R252" s="151">
        <f t="shared" si="34"/>
        <v>188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40</v>
      </c>
      <c r="P253" s="81">
        <v>39</v>
      </c>
      <c r="Q253" s="152">
        <f t="shared" si="33"/>
        <v>-1</v>
      </c>
      <c r="R253" s="151">
        <f t="shared" si="34"/>
        <v>13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91043</v>
      </c>
      <c r="P254" s="81">
        <v>91422</v>
      </c>
      <c r="Q254" s="152">
        <f t="shared" si="33"/>
        <v>379</v>
      </c>
      <c r="R254" s="151">
        <f t="shared" si="34"/>
        <v>4424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116918</v>
      </c>
      <c r="P255" s="81">
        <v>117675</v>
      </c>
      <c r="Q255" s="152">
        <f t="shared" si="33"/>
        <v>757</v>
      </c>
      <c r="R255" s="151">
        <f t="shared" si="34"/>
        <v>6505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30822</v>
      </c>
      <c r="P256" s="81">
        <v>30990</v>
      </c>
      <c r="Q256" s="152">
        <f t="shared" si="33"/>
        <v>168</v>
      </c>
      <c r="R256" s="151">
        <f t="shared" si="34"/>
        <v>1068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403473</v>
      </c>
      <c r="P257" s="81">
        <v>405301</v>
      </c>
      <c r="Q257" s="152">
        <f t="shared" si="33"/>
        <v>1828</v>
      </c>
      <c r="R257" s="151">
        <f t="shared" si="34"/>
        <v>12046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6085</v>
      </c>
      <c r="P258" s="81">
        <v>6130</v>
      </c>
      <c r="Q258" s="152">
        <f t="shared" si="33"/>
        <v>45</v>
      </c>
      <c r="R258" s="151">
        <f t="shared" si="34"/>
        <v>-18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1408212</v>
      </c>
      <c r="P259" s="66">
        <f>SUM(P247:P258)</f>
        <v>1414649</v>
      </c>
      <c r="Q259" s="148">
        <f>SUM(Q247:Q258)</f>
        <v>6437</v>
      </c>
      <c r="R259" s="147">
        <f>SUM(R247:R258)</f>
        <v>38532</v>
      </c>
    </row>
    <row r="260" spans="1:18" ht="11.25" customHeight="1" x14ac:dyDescent="0.2">
      <c r="A260" s="134"/>
      <c r="C260" s="146"/>
    </row>
    <row r="261" spans="1:18" ht="12.75" customHeight="1" x14ac:dyDescent="0.2">
      <c r="A261" s="145" t="s">
        <v>125</v>
      </c>
      <c r="B261" s="144">
        <f t="shared" ref="B261:O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 t="shared" si="36"/>
        <v>1815607</v>
      </c>
      <c r="P261" s="107">
        <f>P21+P36+P65+P83+P107+P126+P154+P193+P167+P240+P212+P259</f>
        <v>1820785</v>
      </c>
      <c r="Q261" s="144">
        <f>SUM(Q21+Q36+Q65+Q83+Q107+Q126+Q154+Q167+Q193+Q212+Q240+Q259)</f>
        <v>5178</v>
      </c>
      <c r="R261" s="144">
        <f>SUM(R21+R36+R65+R83+R107+R126+R154+R167+R193+R212+R240+R259)</f>
        <v>40418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179</v>
      </c>
    </row>
  </sheetData>
  <dataConsolidate/>
  <mergeCells count="78">
    <mergeCell ref="O226:P226"/>
    <mergeCell ref="O245:P245"/>
    <mergeCell ref="O26:P26"/>
    <mergeCell ref="O51:P51"/>
    <mergeCell ref="O72:P72"/>
    <mergeCell ref="O95:P95"/>
    <mergeCell ref="O112:P112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20:F220"/>
    <mergeCell ref="A197:R197"/>
    <mergeCell ref="A182:R182"/>
    <mergeCell ref="R183:R184"/>
    <mergeCell ref="R198:R199"/>
    <mergeCell ref="O183:P183"/>
    <mergeCell ref="O198:P198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59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s="20" customFormat="1" ht="14.25" x14ac:dyDescent="0.2">
      <c r="A3" s="213" t="s">
        <v>175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5" t="s">
        <v>135</v>
      </c>
      <c r="B9" s="214">
        <v>2008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5" t="s">
        <v>135</v>
      </c>
      <c r="B26" s="214">
        <v>2008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2" t="s">
        <v>133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</row>
    <row r="46" spans="1:13" s="20" customFormat="1" ht="14.25" x14ac:dyDescent="0.2">
      <c r="A46" s="213" t="s">
        <v>175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5" t="s">
        <v>135</v>
      </c>
      <c r="B51" s="214">
        <v>2008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5" t="s">
        <v>135</v>
      </c>
      <c r="B72" s="214">
        <v>2008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2" t="s">
        <v>133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</row>
    <row r="90" spans="1:13" s="20" customFormat="1" ht="14.25" x14ac:dyDescent="0.2">
      <c r="A90" s="213" t="s">
        <v>175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5" t="s">
        <v>135</v>
      </c>
      <c r="B95" s="214">
        <v>2008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3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5" t="s">
        <v>135</v>
      </c>
      <c r="B112" s="214">
        <v>2008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2" t="s">
        <v>133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</row>
    <row r="133" spans="1:13" s="20" customFormat="1" ht="14.25" x14ac:dyDescent="0.2">
      <c r="A133" s="213" t="s">
        <v>175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5" t="s">
        <v>135</v>
      </c>
      <c r="B138" s="214">
        <v>2008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5" t="s">
        <v>135</v>
      </c>
      <c r="B159" s="214">
        <v>2008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2" t="s">
        <v>133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</row>
    <row r="177" spans="1:13" s="20" customFormat="1" ht="14.25" x14ac:dyDescent="0.2">
      <c r="A177" s="213" t="s">
        <v>175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5" t="s">
        <v>135</v>
      </c>
      <c r="B183" s="214">
        <v>2008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5" t="s">
        <v>135</v>
      </c>
      <c r="B198" s="214">
        <v>2008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2" t="s">
        <v>133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</row>
    <row r="221" spans="1:13" s="20" customFormat="1" ht="14.25" x14ac:dyDescent="0.2">
      <c r="A221" s="213" t="s">
        <v>175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5" t="s">
        <v>135</v>
      </c>
      <c r="B226" s="214">
        <v>2008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5" t="s">
        <v>135</v>
      </c>
      <c r="B245" s="214">
        <v>2008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2021-07-13T21:16:21Z</dcterms:modified>
</cp:coreProperties>
</file>