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mc:AlternateContent xmlns:mc="http://schemas.openxmlformats.org/markup-compatibility/2006">
    <mc:Choice Requires="x15">
      <x15ac:absPath xmlns:x15ac="http://schemas.microsoft.com/office/spreadsheetml/2010/11/ac" url="C:\Users\arturo.carrillo\Documents\GitHub\SIE\Tabulados\"/>
    </mc:Choice>
  </mc:AlternateContent>
  <xr:revisionPtr revIDLastSave="0" documentId="8_{B0B436E2-36CD-4625-8EC7-1DFE9DCCA5ED}" xr6:coauthVersionLast="36" xr6:coauthVersionMax="36" xr10:uidLastSave="{00000000-0000-0000-0000-000000000000}"/>
  <bookViews>
    <workbookView xWindow="0" yWindow="0" windowWidth="19200" windowHeight="6350" xr2:uid="{00000000-000D-0000-FFFF-FFFF00000000}"/>
  </bookViews>
  <sheets>
    <sheet name="patrones febrero" sheetId="2" r:id="rId1"/>
  </sheets>
  <calcPr calcId="191029"/>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P38" i="2" l="1"/>
  <c r="O38" i="2"/>
  <c r="L38" i="2"/>
  <c r="K38" i="2"/>
  <c r="H38" i="2"/>
  <c r="G38" i="2"/>
  <c r="X37" i="2"/>
  <c r="P37" i="2"/>
  <c r="O37" i="2"/>
  <c r="L37" i="2"/>
  <c r="N37" i="2" s="1"/>
  <c r="K37" i="2"/>
  <c r="M37" i="2" s="1"/>
  <c r="H37" i="2"/>
  <c r="G37" i="2"/>
  <c r="X36" i="2"/>
  <c r="P36" i="2"/>
  <c r="R36" i="2" s="1"/>
  <c r="O36" i="2"/>
  <c r="Q36" i="2" s="1"/>
  <c r="L36" i="2"/>
  <c r="K36" i="2"/>
  <c r="M36" i="2" s="1"/>
  <c r="H36" i="2"/>
  <c r="J36" i="2" s="1"/>
  <c r="G36" i="2"/>
  <c r="I36" i="2" s="1"/>
  <c r="X35" i="2"/>
  <c r="P35" i="2"/>
  <c r="O35" i="2"/>
  <c r="Q35" i="2" s="1"/>
  <c r="L35" i="2"/>
  <c r="N35" i="2" s="1"/>
  <c r="K35" i="2"/>
  <c r="M35" i="2" s="1"/>
  <c r="H35" i="2"/>
  <c r="G35" i="2"/>
  <c r="I35" i="2" s="1"/>
  <c r="X34" i="2"/>
  <c r="P34" i="2"/>
  <c r="R34" i="2" s="1"/>
  <c r="O34" i="2"/>
  <c r="L34" i="2"/>
  <c r="N34" i="2" s="1"/>
  <c r="K34" i="2"/>
  <c r="H34" i="2"/>
  <c r="J34" i="2" s="1"/>
  <c r="G34" i="2"/>
  <c r="X33" i="2"/>
  <c r="P33" i="2"/>
  <c r="O33" i="2"/>
  <c r="Q33" i="2" s="1"/>
  <c r="L33" i="2"/>
  <c r="K33" i="2"/>
  <c r="H33" i="2"/>
  <c r="G33" i="2"/>
  <c r="I33" i="2" s="1"/>
  <c r="X32" i="2"/>
  <c r="P32" i="2"/>
  <c r="O32" i="2"/>
  <c r="L32" i="2"/>
  <c r="N32" i="2" s="1"/>
  <c r="K32" i="2"/>
  <c r="M32" i="2" s="1"/>
  <c r="H32" i="2"/>
  <c r="G32" i="2"/>
  <c r="X31" i="2"/>
  <c r="P31" i="2"/>
  <c r="R31" i="2" s="1"/>
  <c r="O31" i="2"/>
  <c r="Q31" i="2" s="1"/>
  <c r="L31" i="2"/>
  <c r="K31" i="2"/>
  <c r="M31" i="2" s="1"/>
  <c r="H31" i="2"/>
  <c r="J31" i="2" s="1"/>
  <c r="G31" i="2"/>
  <c r="I31" i="2" s="1"/>
  <c r="X30" i="2"/>
  <c r="P30" i="2"/>
  <c r="R30" i="2" s="1"/>
  <c r="O30" i="2"/>
  <c r="L30" i="2"/>
  <c r="N30" i="2" s="1"/>
  <c r="K30" i="2"/>
  <c r="H30" i="2"/>
  <c r="J30" i="2" s="1"/>
  <c r="G30" i="2"/>
  <c r="X29" i="2"/>
  <c r="P29" i="2"/>
  <c r="O29" i="2"/>
  <c r="L29" i="2"/>
  <c r="K29" i="2"/>
  <c r="M29" i="2" s="1"/>
  <c r="H29" i="2"/>
  <c r="G29" i="2"/>
  <c r="X28" i="2"/>
  <c r="P28" i="2"/>
  <c r="R28" i="2" s="1"/>
  <c r="O28" i="2"/>
  <c r="Q28" i="2" s="1"/>
  <c r="L28" i="2"/>
  <c r="K28" i="2"/>
  <c r="H28" i="2"/>
  <c r="J28" i="2" s="1"/>
  <c r="G28" i="2"/>
  <c r="I28" i="2" s="1"/>
  <c r="X27" i="2"/>
  <c r="P27" i="2"/>
  <c r="O27" i="2"/>
  <c r="Q27" i="2" s="1"/>
  <c r="L27" i="2"/>
  <c r="N27" i="2" s="1"/>
  <c r="K27" i="2"/>
  <c r="M27" i="2" s="1"/>
  <c r="H27" i="2"/>
  <c r="G27" i="2"/>
  <c r="I27" i="2" s="1"/>
  <c r="X26" i="2"/>
  <c r="P26" i="2"/>
  <c r="R26" i="2" s="1"/>
  <c r="O26" i="2"/>
  <c r="L26" i="2"/>
  <c r="N26" i="2" s="1"/>
  <c r="K26" i="2"/>
  <c r="H26" i="2"/>
  <c r="J26" i="2" s="1"/>
  <c r="G26" i="2"/>
  <c r="X25" i="2"/>
  <c r="P25" i="2"/>
  <c r="O25" i="2"/>
  <c r="Q25" i="2" s="1"/>
  <c r="L25" i="2"/>
  <c r="K25" i="2"/>
  <c r="H25" i="2"/>
  <c r="G25" i="2"/>
  <c r="I25" i="2" s="1"/>
  <c r="X24" i="2"/>
  <c r="P24" i="2"/>
  <c r="O24" i="2"/>
  <c r="L24" i="2"/>
  <c r="N24" i="2" s="1"/>
  <c r="K24" i="2"/>
  <c r="M24" i="2" s="1"/>
  <c r="H24" i="2"/>
  <c r="G24" i="2"/>
  <c r="X23" i="2"/>
  <c r="P23" i="2"/>
  <c r="R23" i="2" s="1"/>
  <c r="O23" i="2"/>
  <c r="Q23" i="2" s="1"/>
  <c r="L23" i="2"/>
  <c r="K23" i="2"/>
  <c r="M23" i="2" s="1"/>
  <c r="H23" i="2"/>
  <c r="J23" i="2" s="1"/>
  <c r="G23" i="2"/>
  <c r="I23" i="2" s="1"/>
  <c r="X22" i="2"/>
  <c r="P22" i="2"/>
  <c r="R22" i="2" s="1"/>
  <c r="O22" i="2"/>
  <c r="L22" i="2"/>
  <c r="N22" i="2" s="1"/>
  <c r="K22" i="2"/>
  <c r="H22" i="2"/>
  <c r="J22" i="2" s="1"/>
  <c r="G22" i="2"/>
  <c r="X21" i="2"/>
  <c r="P21" i="2"/>
  <c r="O21" i="2"/>
  <c r="L21" i="2"/>
  <c r="K21" i="2"/>
  <c r="M21" i="2" s="1"/>
  <c r="H21" i="2"/>
  <c r="G21" i="2"/>
  <c r="X20" i="2"/>
  <c r="P20" i="2"/>
  <c r="R20" i="2" s="1"/>
  <c r="O20" i="2"/>
  <c r="Q20" i="2" s="1"/>
  <c r="L20" i="2"/>
  <c r="K20" i="2"/>
  <c r="H20" i="2"/>
  <c r="J20" i="2" s="1"/>
  <c r="G20" i="2"/>
  <c r="I20" i="2" s="1"/>
  <c r="X19" i="2"/>
  <c r="P19" i="2"/>
  <c r="O19" i="2"/>
  <c r="Q19" i="2" s="1"/>
  <c r="L19" i="2"/>
  <c r="N19" i="2" s="1"/>
  <c r="K19" i="2"/>
  <c r="M19" i="2" s="1"/>
  <c r="H19" i="2"/>
  <c r="G19" i="2"/>
  <c r="I19" i="2" s="1"/>
  <c r="X18" i="2"/>
  <c r="P18" i="2"/>
  <c r="R18" i="2" s="1"/>
  <c r="O18" i="2"/>
  <c r="Q18" i="2" s="1"/>
  <c r="L18" i="2"/>
  <c r="N18" i="2" s="1"/>
  <c r="K18" i="2"/>
  <c r="H18" i="2"/>
  <c r="J18" i="2" s="1"/>
  <c r="G18" i="2"/>
  <c r="I18" i="2" s="1"/>
  <c r="X17" i="2"/>
  <c r="P17" i="2"/>
  <c r="O17" i="2"/>
  <c r="Q17" i="2" s="1"/>
  <c r="L17" i="2"/>
  <c r="N17" i="2" s="1"/>
  <c r="K17" i="2"/>
  <c r="H17" i="2"/>
  <c r="G17" i="2"/>
  <c r="I17" i="2" s="1"/>
  <c r="X16" i="2"/>
  <c r="P16" i="2"/>
  <c r="O16" i="2"/>
  <c r="L16" i="2"/>
  <c r="N16" i="2" s="1"/>
  <c r="K16" i="2"/>
  <c r="M16" i="2" s="1"/>
  <c r="H16" i="2"/>
  <c r="G16" i="2"/>
  <c r="X15" i="2"/>
  <c r="P15" i="2"/>
  <c r="R15" i="2" s="1"/>
  <c r="O15" i="2"/>
  <c r="Q15" i="2" s="1"/>
  <c r="L15" i="2"/>
  <c r="K15" i="2"/>
  <c r="M15" i="2" s="1"/>
  <c r="H15" i="2"/>
  <c r="J15" i="2" s="1"/>
  <c r="G15" i="2"/>
  <c r="I15" i="2" s="1"/>
  <c r="X14" i="2"/>
  <c r="P14" i="2"/>
  <c r="R14" i="2" s="1"/>
  <c r="O14" i="2"/>
  <c r="L14" i="2"/>
  <c r="N14" i="2" s="1"/>
  <c r="K14" i="2"/>
  <c r="M14" i="2" s="1"/>
  <c r="H14" i="2"/>
  <c r="J14" i="2" s="1"/>
  <c r="G14" i="2"/>
  <c r="X13" i="2"/>
  <c r="P13" i="2"/>
  <c r="R13" i="2" s="1"/>
  <c r="O13" i="2"/>
  <c r="L13" i="2"/>
  <c r="K13" i="2"/>
  <c r="M13" i="2" s="1"/>
  <c r="H13" i="2"/>
  <c r="J13" i="2" s="1"/>
  <c r="G13" i="2"/>
  <c r="X12" i="2"/>
  <c r="P12" i="2"/>
  <c r="R12" i="2" s="1"/>
  <c r="O12" i="2"/>
  <c r="Q12" i="2" s="1"/>
  <c r="L12" i="2"/>
  <c r="K12" i="2"/>
  <c r="H12" i="2"/>
  <c r="J12" i="2" s="1"/>
  <c r="G12" i="2"/>
  <c r="I12" i="2" s="1"/>
  <c r="X11" i="2"/>
  <c r="P11" i="2"/>
  <c r="O11" i="2"/>
  <c r="Q11" i="2" s="1"/>
  <c r="L11" i="2"/>
  <c r="N11" i="2" s="1"/>
  <c r="K11" i="2"/>
  <c r="M11" i="2" s="1"/>
  <c r="H11" i="2"/>
  <c r="G11" i="2"/>
  <c r="I11" i="2" s="1"/>
  <c r="X10" i="2"/>
  <c r="P10" i="2"/>
  <c r="R11" i="2" s="1"/>
  <c r="O10" i="2"/>
  <c r="Q10" i="2" s="1"/>
  <c r="L10" i="2"/>
  <c r="N10" i="2" s="1"/>
  <c r="K10" i="2"/>
  <c r="H10" i="2"/>
  <c r="J11" i="2" s="1"/>
  <c r="G10" i="2"/>
  <c r="I10" i="2" s="1"/>
  <c r="X9" i="2"/>
  <c r="P9" i="2"/>
  <c r="O9" i="2"/>
  <c r="Q9" i="2" s="1"/>
  <c r="L9" i="2"/>
  <c r="N9" i="2" s="1"/>
  <c r="K9" i="2"/>
  <c r="H9" i="2"/>
  <c r="G9" i="2"/>
  <c r="I9" i="2" s="1"/>
  <c r="X8" i="2"/>
  <c r="R8" i="2"/>
  <c r="P8" i="2"/>
  <c r="O8" i="2"/>
  <c r="L8" i="2"/>
  <c r="N8" i="2" s="1"/>
  <c r="K8" i="2"/>
  <c r="M8" i="2" s="1"/>
  <c r="J8" i="2"/>
  <c r="H8" i="2"/>
  <c r="G8" i="2"/>
  <c r="X7" i="2"/>
  <c r="P7" i="2"/>
  <c r="R27" i="2" s="1"/>
  <c r="O7" i="2"/>
  <c r="Q24" i="2" s="1"/>
  <c r="L7" i="2"/>
  <c r="K7" i="2"/>
  <c r="M7" i="2" s="1"/>
  <c r="H7" i="2"/>
  <c r="J27" i="2" s="1"/>
  <c r="G7" i="2"/>
  <c r="I24" i="2" s="1"/>
  <c r="X6" i="2"/>
  <c r="X38" i="2" s="1"/>
  <c r="P6" i="2"/>
  <c r="R35" i="2" s="1"/>
  <c r="O6" i="2"/>
  <c r="Q32" i="2" s="1"/>
  <c r="L6" i="2"/>
  <c r="N31" i="2" s="1"/>
  <c r="K6" i="2"/>
  <c r="M28" i="2" s="1"/>
  <c r="H6" i="2"/>
  <c r="J35" i="2" s="1"/>
  <c r="G6" i="2"/>
  <c r="I32" i="2" s="1"/>
  <c r="I26" i="2" l="1"/>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<sst xmlns="http://schemas.openxmlformats.org/spreadsheetml/2006/main" count="125" uniqueCount="83">
  <si>
    <t>Patrones registrados al IMSS por entidad federativa</t>
  </si>
  <si>
    <t>Entidad federativa</t>
  </si>
  <si>
    <t>2019
Diciembre</t>
  </si>
  <si>
    <t>2020
Diciembre</t>
  </si>
  <si>
    <t>2021
Enero</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</si>
  <si>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</si>
  <si>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</si>
  <si>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</si>
  <si>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</si>
  <si>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</si>
  <si>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</si>
  <si>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</si>
  <si>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</si>
  <si>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</si>
  <si>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</si>
  <si>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</si>
  <si>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</si>
  <si>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</si>
  <si>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</si>
  <si>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</si>
  <si>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</si>
  <si>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</si>
  <si>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</si>
  <si>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</si>
  <si>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</si>
  <si>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</si>
  <si>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</si>
  <si>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</si>
  <si>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</si>
  <si>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</si>
  <si>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</si>
  <si>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</si>
  <si>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</si>
  <si>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</si>
  <si>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</si>
  <si>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</si>
  <si>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</si>
  <si>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</si>
  <si>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</si>
  <si>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</si>
  <si>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</si>
  <si>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</si>
  <si>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</si>
  <si>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t>2020
Febrero</t>
  </si>
  <si>
    <t>2021
Febrero</t>
  </si>
  <si>
    <t>Febrero 2021 respecto a enero 2021</t>
  </si>
  <si>
    <t>Febrero 2021 respecto a Diciembre 2020</t>
  </si>
  <si>
    <t>Febrero 2021 respecto a Febrero 2020</t>
  </si>
  <si>
    <t>2020/Feb</t>
  </si>
  <si>
    <t>CIUDAD DE MÉXICO</t>
  </si>
  <si>
    <t>GUERRERO</t>
  </si>
  <si>
    <t>MORELOS</t>
  </si>
  <si>
    <t>QUERÉTARO</t>
  </si>
  <si>
    <t>AGUASCALIENTES</t>
  </si>
  <si>
    <t>CHIHUAHUA</t>
  </si>
  <si>
    <t>COAHUILA</t>
  </si>
  <si>
    <t>DURANGO</t>
  </si>
  <si>
    <t>NUEVO LEÓN</t>
  </si>
  <si>
    <t>SAN LUIS POTOSÍ</t>
  </si>
  <si>
    <t>TAMAULIPAS</t>
  </si>
  <si>
    <t>ZACATECAS</t>
  </si>
  <si>
    <t>BAJA CALIFORNIA</t>
  </si>
  <si>
    <t>BAJA CALIFORNIA SUR</t>
  </si>
  <si>
    <t>COLIMA</t>
  </si>
  <si>
    <t>GUANAJUATO</t>
  </si>
  <si>
    <t>JALISCO</t>
  </si>
  <si>
    <t>MICHOACÁN</t>
  </si>
  <si>
    <t>NAYARIT</t>
  </si>
  <si>
    <t>SINALOA</t>
  </si>
  <si>
    <t>SONORA</t>
  </si>
  <si>
    <t>CAMPECHE</t>
  </si>
  <si>
    <t>CHIAPAS</t>
  </si>
  <si>
    <t>HIDALGO</t>
  </si>
  <si>
    <t>OAXACA</t>
  </si>
  <si>
    <t>PUEBLA</t>
  </si>
  <si>
    <t>QUINTANA ROO</t>
  </si>
  <si>
    <t>TABASCO</t>
  </si>
  <si>
    <t>TLAXCALA</t>
  </si>
  <si>
    <t>VERACRUZ</t>
  </si>
  <si>
    <t>YUCATÁN</t>
  </si>
  <si>
    <t>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</si>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</sst>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4">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4" fillId="3" borderId="3" xfId="2" applyFont="1" applyFill="1" applyBorder="1" applyAlignment="1">
      <alignment horizontal="center" vertical="center" wrapText="1"/>
    </xf>
    <xf numFmtId="0" fontId="1" fillId="0" borderId="1" xfId="4"/>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3" xfId="2" applyFont="1" applyFill="1" applyBorder="1"/>
    <xf numFmtId="0" fontId="7" fillId="4" borderId="4" xfId="2"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cellXfs>
  <cellStyles count="6">
    <cellStyle name="Normal" xfId="0" builtinId="0"/>
    <cellStyle name="Normal 2" xfId="1" xr:uid="{3FBADF2F-D94A-4DBB-A566-32AFA52C8DD3}"/>
    <cellStyle name="Normal 2 2" xfId="2" xr:uid="{F1B3B1EB-1B04-4ECA-A3A8-BD1E62CDC2A4}"/>
    <cellStyle name="Normal 2 2 2" xfId="3" xr:uid="{9EB5E47E-A792-4C93-B3EA-E8849A811422}"/>
    <cellStyle name="Normal 7" xfId="4" xr:uid="{E4ADD626-37E9-44A2-A1EA-FC6815F3DA07}"/>
    <cellStyle name="Porcentaje 2" xfId="5" xr:uid="{9B8E1B2D-0742-4EB7-BD1D-EA0D1D1A1A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48518-FCF0-4142-B2FC-2F1FE84CED74}">
  <sheetPr>
    <pageSetUpPr fitToPage="1"/>
  </sheetPr>
  <dimension ref="A1:X41"/>
  <sheetViews>
    <sheetView showGridLines="0" tabSelected="1" zoomScaleNormal="100" workbookViewId="0">
      <selection activeCell="E6" sqref="E6:F38"/>
    </sheetView>
  </sheetViews>
  <sheetFormatPr baseColWidth="10" defaultColWidth="9.1796875" defaultRowHeight="12.5" x14ac:dyDescent="0.25"/>
  <cols>
    <col min="1" max="1" width="24" style="2" customWidth="1"/>
    <col min="2" max="5" width="8.08984375" style="2" bestFit="1" customWidth="1"/>
    <col min="6" max="6" width="8.54296875" style="2" customWidth="1"/>
    <col min="7" max="7" width="8.54296875" style="2" bestFit="1" customWidth="1"/>
    <col min="8" max="8" width="7.36328125" style="2" bestFit="1" customWidth="1"/>
    <col min="9" max="10" width="8.08984375" style="2" bestFit="1" customWidth="1"/>
    <col min="11" max="11" width="8.54296875" style="2" bestFit="1" customWidth="1"/>
    <col min="12" max="12" width="7.453125" style="2" customWidth="1"/>
    <col min="13" max="14" width="8.08984375" style="2" bestFit="1" customWidth="1"/>
    <col min="15" max="15" width="8.54296875" style="2" bestFit="1" customWidth="1"/>
    <col min="16" max="16" width="7.36328125" style="2" bestFit="1" customWidth="1"/>
    <col min="17" max="18" width="8.08984375" style="2" bestFit="1" customWidth="1"/>
    <col min="19" max="22" width="9.1796875" style="2"/>
    <col min="23" max="23" width="19.08984375" style="2" customWidth="1"/>
    <col min="24" max="16384" width="9.1796875" style="2"/>
  </cols>
  <sheetData>
    <row r="1" spans="1:24" x14ac:dyDescent="0.25">
      <c r="A1" s="66" t="s">
        <v>0</v>
      </c>
      <c r="B1" s="67"/>
      <c r="C1" s="67"/>
      <c r="D1" s="67"/>
      <c r="E1" s="67"/>
      <c r="F1" s="67"/>
      <c r="G1" s="67"/>
      <c r="H1" s="67"/>
      <c r="I1" s="67"/>
      <c r="J1" s="1"/>
      <c r="K1" s="1"/>
      <c r="L1" s="1"/>
      <c r="M1" s="1"/>
      <c r="N1" s="1"/>
    </row>
    <row r="2" spans="1:24" x14ac:dyDescent="0.25">
      <c r="A2" s="68" t="s">
        <v>42</v>
      </c>
      <c r="B2" s="67"/>
      <c r="C2" s="67"/>
      <c r="D2" s="67"/>
      <c r="E2" s="67"/>
      <c r="F2" s="67"/>
      <c r="G2" s="67"/>
      <c r="H2" s="67"/>
      <c r="I2" s="67"/>
      <c r="J2" s="1"/>
      <c r="K2" s="1"/>
      <c r="L2" s="1"/>
      <c r="M2" s="1"/>
      <c r="N2" s="1"/>
    </row>
    <row r="3" spans="1:24" x14ac:dyDescent="0.25">
      <c r="A3" s="3"/>
      <c r="B3" s="3"/>
      <c r="C3" s="3"/>
      <c r="D3" s="3"/>
      <c r="E3" s="3"/>
      <c r="F3" s="3"/>
      <c r="G3" s="3"/>
      <c r="H3" s="3"/>
      <c r="I3" s="3"/>
      <c r="J3" s="3"/>
      <c r="K3" s="3"/>
      <c r="L3" s="3"/>
      <c r="M3" s="3"/>
      <c r="N3" s="3"/>
    </row>
    <row r="4" spans="1:24" ht="18" customHeight="1" x14ac:dyDescent="0.25">
      <c r="A4" s="69" t="s">
        <v>1</v>
      </c>
      <c r="B4" s="69" t="s">
        <v>2</v>
      </c>
      <c r="C4" s="71" t="s">
        <v>3</v>
      </c>
      <c r="D4" s="71" t="s">
        <v>43</v>
      </c>
      <c r="E4" s="71" t="s">
        <v>4</v>
      </c>
      <c r="F4" s="73" t="s">
        <v>44</v>
      </c>
      <c r="G4" s="63" t="s">
        <v>45</v>
      </c>
      <c r="H4" s="64"/>
      <c r="I4" s="64"/>
      <c r="J4" s="64"/>
      <c r="K4" s="63" t="s">
        <v>46</v>
      </c>
      <c r="L4" s="64"/>
      <c r="M4" s="64"/>
      <c r="N4" s="64"/>
      <c r="O4" s="64" t="s">
        <v>47</v>
      </c>
      <c r="P4" s="64"/>
      <c r="Q4" s="64"/>
      <c r="R4" s="64"/>
    </row>
    <row r="5" spans="1:24" ht="46.5" customHeight="1" x14ac:dyDescent="0.35">
      <c r="A5" s="70"/>
      <c r="B5" s="70"/>
      <c r="C5" s="72"/>
      <c r="D5" s="72"/>
      <c r="E5" s="72"/>
      <c r="F5" s="72"/>
      <c r="G5" s="4" t="s">
        <v>5</v>
      </c>
      <c r="H5" s="5" t="s">
        <v>6</v>
      </c>
      <c r="I5" s="5" t="s">
        <v>7</v>
      </c>
      <c r="J5" s="6" t="s">
        <v>8</v>
      </c>
      <c r="K5" s="4" t="s">
        <v>5</v>
      </c>
      <c r="L5" s="5" t="s">
        <v>6</v>
      </c>
      <c r="M5" s="5" t="s">
        <v>7</v>
      </c>
      <c r="N5" s="6" t="s">
        <v>8</v>
      </c>
      <c r="O5" s="7" t="s">
        <v>5</v>
      </c>
      <c r="P5" s="7" t="s">
        <v>6</v>
      </c>
      <c r="Q5" s="5" t="s">
        <v>7</v>
      </c>
      <c r="R5" s="6" t="s">
        <v>8</v>
      </c>
      <c r="T5" s="8"/>
      <c r="U5" s="2" t="s">
        <v>48</v>
      </c>
    </row>
    <row r="6" spans="1:24" ht="12.75" customHeight="1" x14ac:dyDescent="0.25">
      <c r="A6" s="9" t="s">
        <v>9</v>
      </c>
      <c r="B6" s="10">
        <v>16102</v>
      </c>
      <c r="C6" s="11">
        <v>16017</v>
      </c>
      <c r="D6" s="12">
        <v>16120</v>
      </c>
      <c r="E6" s="11">
        <v>16040</v>
      </c>
      <c r="F6" s="11">
        <v>16087</v>
      </c>
      <c r="G6" s="13">
        <f>F6-E6</f>
        <v>47</v>
      </c>
      <c r="H6" s="14">
        <f>F6/E6-1</f>
        <v>2.9301745635910148E-3</v>
      </c>
      <c r="I6" s="15">
        <f>_xlfn.RANK.EQ(G6,$G$6:$G$37)</f>
        <v>17</v>
      </c>
      <c r="J6" s="16">
        <f>_xlfn.RANK.EQ(H6,$H$6:$H$37)</f>
        <v>14</v>
      </c>
      <c r="K6" s="17">
        <f>F6-C6</f>
        <v>70</v>
      </c>
      <c r="L6" s="18">
        <f>F6/C6-1</f>
        <v>4.3703564962227492E-3</v>
      </c>
      <c r="M6" s="19">
        <f>_xlfn.RANK.EQ(K6,$K$6:$K$37)</f>
        <v>10</v>
      </c>
      <c r="N6" s="20">
        <f>_xlfn.RANK.EQ(L6,$L$6:$L$37)</f>
        <v>5</v>
      </c>
      <c r="O6" s="21">
        <f>F6-D6</f>
        <v>-33</v>
      </c>
      <c r="P6" s="22">
        <f>F6/D6-1</f>
        <v>-2.0471464019851116E-3</v>
      </c>
      <c r="Q6" s="23">
        <f>_xlfn.RANK.EQ(O6,$O$6:$O$37)</f>
        <v>13</v>
      </c>
      <c r="R6" s="24">
        <f>_xlfn.RANK.EQ(P6,$P$6:$P$37)</f>
        <v>13</v>
      </c>
      <c r="T6" s="2" t="s">
        <v>49</v>
      </c>
      <c r="U6" s="2">
        <v>3447038</v>
      </c>
      <c r="W6" s="2" t="s">
        <v>9</v>
      </c>
      <c r="X6" s="2">
        <f>VLOOKUP(W6,$T$5:$U$38,2,FALSE)</f>
        <v>338559</v>
      </c>
    </row>
    <row r="7" spans="1:24" x14ac:dyDescent="0.25">
      <c r="A7" s="25" t="s">
        <v>10</v>
      </c>
      <c r="B7" s="10">
        <v>41193</v>
      </c>
      <c r="C7" s="11">
        <v>41338</v>
      </c>
      <c r="D7" s="12">
        <v>41311</v>
      </c>
      <c r="E7" s="11">
        <v>41313</v>
      </c>
      <c r="F7" s="11">
        <v>41481</v>
      </c>
      <c r="G7" s="10">
        <f t="shared" ref="G7:G38" si="0">F7-E7</f>
        <v>168</v>
      </c>
      <c r="H7" s="26">
        <f t="shared" ref="H7:H38" si="1">F7/E7-1</f>
        <v>4.0665165928399638E-3</v>
      </c>
      <c r="I7" s="27">
        <f t="shared" ref="I7:I37" si="2">_xlfn.RANK.EQ(G7,$G$6:$G$37)</f>
        <v>2</v>
      </c>
      <c r="J7" s="28">
        <f t="shared" ref="J7:J37" si="3">_xlfn.RANK.EQ(H7,$H$6:$H$37)</f>
        <v>9</v>
      </c>
      <c r="K7" s="17">
        <f t="shared" ref="K7:K37" si="4">F7-C7</f>
        <v>143</v>
      </c>
      <c r="L7" s="18">
        <f t="shared" ref="L7:L38" si="5">F7/C7-1</f>
        <v>3.4592868547098643E-3</v>
      </c>
      <c r="M7" s="19">
        <f t="shared" ref="M7:M37" si="6">_xlfn.RANK.EQ(K7,$K$6:$K$37)</f>
        <v>3</v>
      </c>
      <c r="N7" s="20">
        <f t="shared" ref="N7:N37" si="7">_xlfn.RANK.EQ(L7,$L$6:$L$37)</f>
        <v>8</v>
      </c>
      <c r="O7" s="21">
        <f t="shared" ref="O7:O38" si="8">F7-D7</f>
        <v>170</v>
      </c>
      <c r="P7" s="22">
        <f t="shared" ref="P7:P38" si="9">F7/D7-1</f>
        <v>4.1151267216963383E-3</v>
      </c>
      <c r="Q7" s="29">
        <f t="shared" ref="Q7:Q37" si="10">_xlfn.RANK.EQ(O7,$O$6:$O$37)</f>
        <v>6</v>
      </c>
      <c r="R7" s="30">
        <f t="shared" ref="R7:R37" si="11">_xlfn.RANK.EQ(P7,$P$6:$P$37)</f>
        <v>8</v>
      </c>
      <c r="T7" s="2" t="s">
        <v>50</v>
      </c>
      <c r="U7" s="2">
        <v>156351</v>
      </c>
      <c r="W7" s="2" t="s">
        <v>10</v>
      </c>
      <c r="X7" s="2">
        <f t="shared" ref="X7:X37" si="12">VLOOKUP(W7,$T$5:$U$38,2,FALSE)</f>
        <v>940382</v>
      </c>
    </row>
    <row r="8" spans="1:24" x14ac:dyDescent="0.25">
      <c r="A8" s="25" t="s">
        <v>11</v>
      </c>
      <c r="B8" s="10">
        <v>12718</v>
      </c>
      <c r="C8" s="11">
        <v>12767</v>
      </c>
      <c r="D8" s="12">
        <v>12777</v>
      </c>
      <c r="E8" s="11">
        <v>12811</v>
      </c>
      <c r="F8" s="11">
        <v>12903</v>
      </c>
      <c r="G8" s="10">
        <f t="shared" si="0"/>
        <v>92</v>
      </c>
      <c r="H8" s="26">
        <f t="shared" si="1"/>
        <v>7.1813285457809073E-3</v>
      </c>
      <c r="I8" s="27">
        <f t="shared" si="2"/>
        <v>10</v>
      </c>
      <c r="J8" s="28">
        <f t="shared" si="3"/>
        <v>2</v>
      </c>
      <c r="K8" s="17">
        <f t="shared" si="4"/>
        <v>136</v>
      </c>
      <c r="L8" s="18">
        <f t="shared" si="5"/>
        <v>1.0652463382157196E-2</v>
      </c>
      <c r="M8" s="19">
        <f t="shared" si="6"/>
        <v>4</v>
      </c>
      <c r="N8" s="20">
        <f t="shared" si="7"/>
        <v>2</v>
      </c>
      <c r="O8" s="21">
        <f t="shared" si="8"/>
        <v>126</v>
      </c>
      <c r="P8" s="22">
        <f t="shared" si="9"/>
        <v>9.8614698285983682E-3</v>
      </c>
      <c r="Q8" s="29">
        <f t="shared" si="10"/>
        <v>7</v>
      </c>
      <c r="R8" s="30">
        <f t="shared" si="11"/>
        <v>2</v>
      </c>
      <c r="T8" s="2" t="s">
        <v>51</v>
      </c>
      <c r="U8" s="2">
        <v>213476</v>
      </c>
      <c r="W8" s="2" t="s">
        <v>11</v>
      </c>
      <c r="X8" s="2">
        <f t="shared" si="12"/>
        <v>185493</v>
      </c>
    </row>
    <row r="9" spans="1:24" x14ac:dyDescent="0.25">
      <c r="A9" s="25" t="s">
        <v>12</v>
      </c>
      <c r="B9" s="10">
        <v>5954</v>
      </c>
      <c r="C9" s="11">
        <v>5807</v>
      </c>
      <c r="D9" s="12">
        <v>5954</v>
      </c>
      <c r="E9" s="11">
        <v>5775</v>
      </c>
      <c r="F9" s="11">
        <v>5814</v>
      </c>
      <c r="G9" s="10">
        <f t="shared" si="0"/>
        <v>39</v>
      </c>
      <c r="H9" s="26">
        <f t="shared" si="1"/>
        <v>6.7532467532467333E-3</v>
      </c>
      <c r="I9" s="27">
        <f t="shared" si="2"/>
        <v>19</v>
      </c>
      <c r="J9" s="28">
        <f t="shared" si="3"/>
        <v>3</v>
      </c>
      <c r="K9" s="17">
        <f t="shared" si="4"/>
        <v>7</v>
      </c>
      <c r="L9" s="18">
        <f t="shared" si="5"/>
        <v>1.2054417082831836E-3</v>
      </c>
      <c r="M9" s="19">
        <f t="shared" si="6"/>
        <v>17</v>
      </c>
      <c r="N9" s="20">
        <f t="shared" si="7"/>
        <v>15</v>
      </c>
      <c r="O9" s="21">
        <f t="shared" si="8"/>
        <v>-140</v>
      </c>
      <c r="P9" s="22">
        <f t="shared" si="9"/>
        <v>-2.3513604299630453E-2</v>
      </c>
      <c r="Q9" s="29">
        <f t="shared" si="10"/>
        <v>17</v>
      </c>
      <c r="R9" s="30">
        <f t="shared" si="11"/>
        <v>30</v>
      </c>
      <c r="T9" s="2" t="s">
        <v>19</v>
      </c>
      <c r="U9" s="2">
        <v>1638840</v>
      </c>
      <c r="W9" s="2" t="s">
        <v>12</v>
      </c>
      <c r="X9" s="2">
        <f t="shared" si="12"/>
        <v>134890</v>
      </c>
    </row>
    <row r="10" spans="1:24" x14ac:dyDescent="0.25">
      <c r="A10" s="25" t="s">
        <v>13</v>
      </c>
      <c r="B10" s="10">
        <v>14418</v>
      </c>
      <c r="C10" s="11">
        <v>14324</v>
      </c>
      <c r="D10" s="12">
        <v>14305</v>
      </c>
      <c r="E10" s="11">
        <v>14276</v>
      </c>
      <c r="F10" s="11">
        <v>14327</v>
      </c>
      <c r="G10" s="10">
        <f>F10-E10</f>
        <v>51</v>
      </c>
      <c r="H10" s="26">
        <f>F10/E10-1</f>
        <v>3.5724292518912737E-3</v>
      </c>
      <c r="I10" s="27">
        <f t="shared" si="2"/>
        <v>16</v>
      </c>
      <c r="J10" s="28">
        <f t="shared" si="3"/>
        <v>10</v>
      </c>
      <c r="K10" s="17">
        <f t="shared" si="4"/>
        <v>3</v>
      </c>
      <c r="L10" s="18">
        <f t="shared" si="5"/>
        <v>2.0943870427259093E-4</v>
      </c>
      <c r="M10" s="19">
        <f t="shared" si="6"/>
        <v>18</v>
      </c>
      <c r="N10" s="20">
        <f t="shared" si="7"/>
        <v>18</v>
      </c>
      <c r="O10" s="21">
        <f t="shared" si="8"/>
        <v>22</v>
      </c>
      <c r="P10" s="22">
        <f t="shared" si="9"/>
        <v>1.5379238028661035E-3</v>
      </c>
      <c r="Q10" s="29">
        <f t="shared" si="10"/>
        <v>12</v>
      </c>
      <c r="R10" s="30">
        <f t="shared" si="11"/>
        <v>12</v>
      </c>
      <c r="T10" s="2" t="s">
        <v>52</v>
      </c>
      <c r="U10" s="2">
        <v>615585</v>
      </c>
      <c r="W10" s="2" t="s">
        <v>13</v>
      </c>
      <c r="X10" s="2">
        <f t="shared" si="12"/>
        <v>225972</v>
      </c>
    </row>
    <row r="11" spans="1:24" x14ac:dyDescent="0.25">
      <c r="A11" s="25" t="s">
        <v>14</v>
      </c>
      <c r="B11" s="10">
        <v>39728</v>
      </c>
      <c r="C11" s="11">
        <v>39670</v>
      </c>
      <c r="D11" s="12">
        <v>39935</v>
      </c>
      <c r="E11" s="11">
        <v>39677</v>
      </c>
      <c r="F11" s="11">
        <v>39752</v>
      </c>
      <c r="G11" s="10">
        <f t="shared" si="0"/>
        <v>75</v>
      </c>
      <c r="H11" s="26">
        <f t="shared" si="1"/>
        <v>1.8902638808377947E-3</v>
      </c>
      <c r="I11" s="27">
        <f t="shared" si="2"/>
        <v>12</v>
      </c>
      <c r="J11" s="28">
        <f t="shared" si="3"/>
        <v>22</v>
      </c>
      <c r="K11" s="17">
        <f t="shared" si="4"/>
        <v>82</v>
      </c>
      <c r="L11" s="18">
        <f t="shared" si="5"/>
        <v>2.0670531888076216E-3</v>
      </c>
      <c r="M11" s="19">
        <f t="shared" si="6"/>
        <v>7</v>
      </c>
      <c r="N11" s="20">
        <f t="shared" si="7"/>
        <v>11</v>
      </c>
      <c r="O11" s="21">
        <f t="shared" si="8"/>
        <v>-183</v>
      </c>
      <c r="P11" s="22">
        <f t="shared" si="9"/>
        <v>-4.5824464755227501E-3</v>
      </c>
      <c r="Q11" s="29">
        <f t="shared" si="10"/>
        <v>20</v>
      </c>
      <c r="R11" s="30">
        <f t="shared" si="11"/>
        <v>15</v>
      </c>
      <c r="T11" s="2" t="s">
        <v>53</v>
      </c>
      <c r="U11" s="2">
        <v>338559</v>
      </c>
      <c r="W11" s="2" t="s">
        <v>14</v>
      </c>
      <c r="X11" s="2">
        <f t="shared" si="12"/>
        <v>902039</v>
      </c>
    </row>
    <row r="12" spans="1:24" x14ac:dyDescent="0.25">
      <c r="A12" s="25" t="s">
        <v>15</v>
      </c>
      <c r="B12" s="10">
        <v>117463</v>
      </c>
      <c r="C12" s="11">
        <v>118117</v>
      </c>
      <c r="D12" s="12">
        <v>118417</v>
      </c>
      <c r="E12" s="11">
        <v>117796</v>
      </c>
      <c r="F12" s="11">
        <v>117824</v>
      </c>
      <c r="G12" s="10">
        <f t="shared" si="0"/>
        <v>28</v>
      </c>
      <c r="H12" s="26">
        <f t="shared" si="1"/>
        <v>2.3769907297355175E-4</v>
      </c>
      <c r="I12" s="27">
        <f t="shared" si="2"/>
        <v>22</v>
      </c>
      <c r="J12" s="28">
        <f t="shared" si="3"/>
        <v>27</v>
      </c>
      <c r="K12" s="17">
        <f t="shared" si="4"/>
        <v>-293</v>
      </c>
      <c r="L12" s="18">
        <f t="shared" si="5"/>
        <v>-2.4805912781394879E-3</v>
      </c>
      <c r="M12" s="19">
        <f t="shared" si="6"/>
        <v>32</v>
      </c>
      <c r="N12" s="20">
        <f t="shared" si="7"/>
        <v>27</v>
      </c>
      <c r="O12" s="21">
        <f t="shared" si="8"/>
        <v>-593</v>
      </c>
      <c r="P12" s="22">
        <f t="shared" si="9"/>
        <v>-5.0077269310994099E-3</v>
      </c>
      <c r="Q12" s="29">
        <f t="shared" si="10"/>
        <v>30</v>
      </c>
      <c r="R12" s="30">
        <f t="shared" si="11"/>
        <v>16</v>
      </c>
      <c r="T12" s="2" t="s">
        <v>54</v>
      </c>
      <c r="U12" s="2">
        <v>902039</v>
      </c>
      <c r="W12" s="2" t="s">
        <v>15</v>
      </c>
      <c r="X12" s="2">
        <f t="shared" si="12"/>
        <v>3447038</v>
      </c>
    </row>
    <row r="13" spans="1:24" ht="14.5" x14ac:dyDescent="0.35">
      <c r="A13" s="25" t="s">
        <v>16</v>
      </c>
      <c r="B13" s="10">
        <v>34423</v>
      </c>
      <c r="C13" s="11">
        <v>34021</v>
      </c>
      <c r="D13" s="12">
        <v>34477</v>
      </c>
      <c r="E13" s="11">
        <v>33975</v>
      </c>
      <c r="F13" s="11">
        <v>34085</v>
      </c>
      <c r="G13" s="10">
        <f t="shared" si="0"/>
        <v>110</v>
      </c>
      <c r="H13" s="26">
        <f t="shared" si="1"/>
        <v>3.2376747608535705E-3</v>
      </c>
      <c r="I13" s="27">
        <f t="shared" si="2"/>
        <v>6</v>
      </c>
      <c r="J13" s="28">
        <f t="shared" si="3"/>
        <v>12</v>
      </c>
      <c r="K13" s="17">
        <f t="shared" si="4"/>
        <v>64</v>
      </c>
      <c r="L13" s="18">
        <f t="shared" si="5"/>
        <v>1.8811910290703615E-3</v>
      </c>
      <c r="M13" s="19">
        <f t="shared" si="6"/>
        <v>11</v>
      </c>
      <c r="N13" s="20">
        <f t="shared" si="7"/>
        <v>12</v>
      </c>
      <c r="O13" s="21">
        <f t="shared" si="8"/>
        <v>-392</v>
      </c>
      <c r="P13" s="22">
        <f t="shared" si="9"/>
        <v>-1.1369898773095133E-2</v>
      </c>
      <c r="Q13" s="29">
        <f t="shared" si="10"/>
        <v>25</v>
      </c>
      <c r="R13" s="30">
        <f t="shared" si="11"/>
        <v>20</v>
      </c>
      <c r="T13" s="8" t="s">
        <v>55</v>
      </c>
      <c r="U13" s="2">
        <v>780681</v>
      </c>
      <c r="W13" s="2" t="s">
        <v>16</v>
      </c>
      <c r="X13" s="2">
        <f t="shared" si="12"/>
        <v>780681</v>
      </c>
    </row>
    <row r="14" spans="1:24" ht="14.5" x14ac:dyDescent="0.35">
      <c r="A14" s="25" t="s">
        <v>17</v>
      </c>
      <c r="B14" s="10">
        <v>10523</v>
      </c>
      <c r="C14" s="11">
        <v>10753</v>
      </c>
      <c r="D14" s="12">
        <v>10661</v>
      </c>
      <c r="E14" s="11">
        <v>10722</v>
      </c>
      <c r="F14" s="11">
        <v>10744</v>
      </c>
      <c r="G14" s="10">
        <f t="shared" si="0"/>
        <v>22</v>
      </c>
      <c r="H14" s="26">
        <f t="shared" si="1"/>
        <v>2.051855997015517E-3</v>
      </c>
      <c r="I14" s="27">
        <f t="shared" si="2"/>
        <v>23</v>
      </c>
      <c r="J14" s="28">
        <f t="shared" si="3"/>
        <v>21</v>
      </c>
      <c r="K14" s="17">
        <f t="shared" si="4"/>
        <v>-9</v>
      </c>
      <c r="L14" s="18">
        <f t="shared" si="5"/>
        <v>-8.3697572770391471E-4</v>
      </c>
      <c r="M14" s="19">
        <f t="shared" si="6"/>
        <v>22</v>
      </c>
      <c r="N14" s="20">
        <f t="shared" si="7"/>
        <v>23</v>
      </c>
      <c r="O14" s="21">
        <f t="shared" si="8"/>
        <v>83</v>
      </c>
      <c r="P14" s="22">
        <f t="shared" si="9"/>
        <v>7.7853859863052932E-3</v>
      </c>
      <c r="Q14" s="29">
        <f t="shared" si="10"/>
        <v>9</v>
      </c>
      <c r="R14" s="30">
        <f t="shared" si="11"/>
        <v>3</v>
      </c>
      <c r="T14" s="8" t="s">
        <v>56</v>
      </c>
      <c r="U14" s="2">
        <v>245574</v>
      </c>
      <c r="W14" s="2" t="s">
        <v>17</v>
      </c>
      <c r="X14" s="2">
        <f t="shared" si="12"/>
        <v>139287</v>
      </c>
    </row>
    <row r="15" spans="1:24" ht="14.5" x14ac:dyDescent="0.35">
      <c r="A15" s="25" t="s">
        <v>18</v>
      </c>
      <c r="B15" s="10">
        <v>14178</v>
      </c>
      <c r="C15" s="11">
        <v>14267</v>
      </c>
      <c r="D15" s="12">
        <v>14275</v>
      </c>
      <c r="E15" s="11">
        <v>14279</v>
      </c>
      <c r="F15" s="11">
        <v>14342</v>
      </c>
      <c r="G15" s="10">
        <f t="shared" si="0"/>
        <v>63</v>
      </c>
      <c r="H15" s="26">
        <f t="shared" si="1"/>
        <v>4.4120736746271483E-3</v>
      </c>
      <c r="I15" s="27">
        <f t="shared" si="2"/>
        <v>13</v>
      </c>
      <c r="J15" s="28">
        <f t="shared" si="3"/>
        <v>7</v>
      </c>
      <c r="K15" s="17">
        <f t="shared" si="4"/>
        <v>75</v>
      </c>
      <c r="L15" s="18">
        <f t="shared" si="5"/>
        <v>5.2568865213429294E-3</v>
      </c>
      <c r="M15" s="19">
        <f t="shared" si="6"/>
        <v>8</v>
      </c>
      <c r="N15" s="20">
        <f t="shared" si="7"/>
        <v>4</v>
      </c>
      <c r="O15" s="21">
        <f t="shared" si="8"/>
        <v>67</v>
      </c>
      <c r="P15" s="22">
        <f t="shared" si="9"/>
        <v>4.6935201401050453E-3</v>
      </c>
      <c r="Q15" s="29">
        <f t="shared" si="10"/>
        <v>10</v>
      </c>
      <c r="R15" s="30">
        <f t="shared" si="11"/>
        <v>7</v>
      </c>
      <c r="T15" s="8" t="s">
        <v>57</v>
      </c>
      <c r="U15" s="2">
        <v>1655159</v>
      </c>
      <c r="W15" s="2" t="s">
        <v>18</v>
      </c>
      <c r="X15" s="2">
        <f t="shared" si="12"/>
        <v>245574</v>
      </c>
    </row>
    <row r="16" spans="1:24" ht="14.5" x14ac:dyDescent="0.35">
      <c r="A16" s="25" t="s">
        <v>19</v>
      </c>
      <c r="B16" s="10">
        <v>72401</v>
      </c>
      <c r="C16" s="11">
        <v>72960</v>
      </c>
      <c r="D16" s="12">
        <v>72451</v>
      </c>
      <c r="E16" s="11">
        <v>72785</v>
      </c>
      <c r="F16" s="11">
        <v>72749</v>
      </c>
      <c r="G16" s="10">
        <f t="shared" si="0"/>
        <v>-36</v>
      </c>
      <c r="H16" s="26">
        <f t="shared" si="1"/>
        <v>-4.9460740537199399E-4</v>
      </c>
      <c r="I16" s="27">
        <f t="shared" si="2"/>
        <v>31</v>
      </c>
      <c r="J16" s="28">
        <f t="shared" si="3"/>
        <v>31</v>
      </c>
      <c r="K16" s="17">
        <f t="shared" si="4"/>
        <v>-211</v>
      </c>
      <c r="L16" s="18">
        <f t="shared" si="5"/>
        <v>-2.8919956140350811E-3</v>
      </c>
      <c r="M16" s="19">
        <f t="shared" si="6"/>
        <v>31</v>
      </c>
      <c r="N16" s="20">
        <f t="shared" si="7"/>
        <v>30</v>
      </c>
      <c r="O16" s="21">
        <f t="shared" si="8"/>
        <v>298</v>
      </c>
      <c r="P16" s="22">
        <f t="shared" si="9"/>
        <v>4.1131247325778553E-3</v>
      </c>
      <c r="Q16" s="29">
        <f t="shared" si="10"/>
        <v>3</v>
      </c>
      <c r="R16" s="30">
        <f t="shared" si="11"/>
        <v>9</v>
      </c>
      <c r="T16" s="8" t="s">
        <v>58</v>
      </c>
      <c r="U16" s="2">
        <v>455287</v>
      </c>
      <c r="W16" s="2" t="s">
        <v>19</v>
      </c>
      <c r="X16" s="2">
        <f t="shared" si="12"/>
        <v>1638840</v>
      </c>
    </row>
    <row r="17" spans="1:24" ht="14.5" x14ac:dyDescent="0.35">
      <c r="A17" s="25" t="s">
        <v>20</v>
      </c>
      <c r="B17" s="10">
        <v>48574</v>
      </c>
      <c r="C17" s="11">
        <v>47776</v>
      </c>
      <c r="D17" s="12">
        <v>48624</v>
      </c>
      <c r="E17" s="11">
        <v>47633</v>
      </c>
      <c r="F17" s="11">
        <v>47646</v>
      </c>
      <c r="G17" s="10">
        <f t="shared" si="0"/>
        <v>13</v>
      </c>
      <c r="H17" s="26">
        <f t="shared" si="1"/>
        <v>2.7292003442980217E-4</v>
      </c>
      <c r="I17" s="27">
        <f t="shared" si="2"/>
        <v>27</v>
      </c>
      <c r="J17" s="28">
        <f t="shared" si="3"/>
        <v>26</v>
      </c>
      <c r="K17" s="17">
        <f t="shared" si="4"/>
        <v>-130</v>
      </c>
      <c r="L17" s="18">
        <f t="shared" si="5"/>
        <v>-2.721031480241165E-3</v>
      </c>
      <c r="M17" s="19">
        <f t="shared" si="6"/>
        <v>30</v>
      </c>
      <c r="N17" s="20">
        <f t="shared" si="7"/>
        <v>29</v>
      </c>
      <c r="O17" s="21">
        <f t="shared" si="8"/>
        <v>-978</v>
      </c>
      <c r="P17" s="22">
        <f t="shared" si="9"/>
        <v>-2.0113524185587317E-2</v>
      </c>
      <c r="Q17" s="29">
        <f t="shared" si="10"/>
        <v>32</v>
      </c>
      <c r="R17" s="30">
        <f t="shared" si="11"/>
        <v>27</v>
      </c>
      <c r="T17" s="8" t="s">
        <v>59</v>
      </c>
      <c r="U17" s="2">
        <v>702453</v>
      </c>
      <c r="W17" s="2" t="s">
        <v>20</v>
      </c>
      <c r="X17" s="2">
        <f t="shared" si="12"/>
        <v>1013555</v>
      </c>
    </row>
    <row r="18" spans="1:24" ht="14.5" x14ac:dyDescent="0.35">
      <c r="A18" s="25" t="s">
        <v>21</v>
      </c>
      <c r="B18" s="10">
        <v>13934</v>
      </c>
      <c r="C18" s="11">
        <v>13652</v>
      </c>
      <c r="D18" s="12">
        <v>13860</v>
      </c>
      <c r="E18" s="11">
        <v>13569</v>
      </c>
      <c r="F18" s="11">
        <v>13526</v>
      </c>
      <c r="G18" s="10">
        <f t="shared" si="0"/>
        <v>-43</v>
      </c>
      <c r="H18" s="26">
        <f t="shared" si="1"/>
        <v>-3.1689881347188864E-3</v>
      </c>
      <c r="I18" s="27">
        <f t="shared" si="2"/>
        <v>32</v>
      </c>
      <c r="J18" s="28">
        <f t="shared" si="3"/>
        <v>32</v>
      </c>
      <c r="K18" s="17">
        <f t="shared" si="4"/>
        <v>-126</v>
      </c>
      <c r="L18" s="18">
        <f t="shared" si="5"/>
        <v>-9.2294169352475919E-3</v>
      </c>
      <c r="M18" s="19">
        <f t="shared" si="6"/>
        <v>29</v>
      </c>
      <c r="N18" s="20">
        <f t="shared" si="7"/>
        <v>32</v>
      </c>
      <c r="O18" s="21">
        <f t="shared" si="8"/>
        <v>-334</v>
      </c>
      <c r="P18" s="22">
        <f t="shared" si="9"/>
        <v>-2.4098124098124063E-2</v>
      </c>
      <c r="Q18" s="29">
        <f t="shared" si="10"/>
        <v>24</v>
      </c>
      <c r="R18" s="30">
        <f t="shared" si="11"/>
        <v>31</v>
      </c>
      <c r="T18" s="8" t="s">
        <v>60</v>
      </c>
      <c r="U18" s="2">
        <v>189057</v>
      </c>
      <c r="W18" s="2" t="s">
        <v>21</v>
      </c>
      <c r="X18" s="2">
        <f t="shared" si="12"/>
        <v>156351</v>
      </c>
    </row>
    <row r="19" spans="1:24" s="31" customFormat="1" ht="14.5" x14ac:dyDescent="0.35">
      <c r="A19" s="25" t="s">
        <v>22</v>
      </c>
      <c r="B19" s="10">
        <v>15696</v>
      </c>
      <c r="C19" s="11">
        <v>15458</v>
      </c>
      <c r="D19" s="12">
        <v>15747</v>
      </c>
      <c r="E19" s="11">
        <v>15405</v>
      </c>
      <c r="F19" s="11">
        <v>15439</v>
      </c>
      <c r="G19" s="10">
        <f t="shared" si="0"/>
        <v>34</v>
      </c>
      <c r="H19" s="26">
        <f t="shared" si="1"/>
        <v>2.2070756247971612E-3</v>
      </c>
      <c r="I19" s="27">
        <f t="shared" si="2"/>
        <v>20</v>
      </c>
      <c r="J19" s="28">
        <f t="shared" si="3"/>
        <v>20</v>
      </c>
      <c r="K19" s="17">
        <f t="shared" si="4"/>
        <v>-19</v>
      </c>
      <c r="L19" s="18">
        <f t="shared" si="5"/>
        <v>-1.2291370164315696E-3</v>
      </c>
      <c r="M19" s="19">
        <f t="shared" si="6"/>
        <v>23</v>
      </c>
      <c r="N19" s="20">
        <f t="shared" si="7"/>
        <v>24</v>
      </c>
      <c r="O19" s="21">
        <f t="shared" si="8"/>
        <v>-308</v>
      </c>
      <c r="P19" s="22">
        <f t="shared" si="9"/>
        <v>-1.9559281132914164E-2</v>
      </c>
      <c r="Q19" s="29">
        <f t="shared" si="10"/>
        <v>22</v>
      </c>
      <c r="R19" s="30">
        <f t="shared" si="11"/>
        <v>26</v>
      </c>
      <c r="S19" s="2"/>
      <c r="T19" s="8" t="s">
        <v>61</v>
      </c>
      <c r="U19" s="2">
        <v>940382</v>
      </c>
      <c r="W19" s="31" t="s">
        <v>22</v>
      </c>
      <c r="X19" s="2">
        <f t="shared" si="12"/>
        <v>233747</v>
      </c>
    </row>
    <row r="20" spans="1:24" s="31" customFormat="1" ht="14.5" x14ac:dyDescent="0.35">
      <c r="A20" s="32" t="s">
        <v>23</v>
      </c>
      <c r="B20" s="33">
        <v>97390</v>
      </c>
      <c r="C20" s="34">
        <v>98067</v>
      </c>
      <c r="D20" s="35">
        <v>97837</v>
      </c>
      <c r="E20" s="34">
        <v>98213</v>
      </c>
      <c r="F20" s="34">
        <v>98474</v>
      </c>
      <c r="G20" s="33">
        <f>F20-E20</f>
        <v>261</v>
      </c>
      <c r="H20" s="36">
        <f>F20/E20-1</f>
        <v>2.6574893344057937E-3</v>
      </c>
      <c r="I20" s="37">
        <f>_xlfn.RANK.EQ(G20,$G$6:$G$37)</f>
        <v>1</v>
      </c>
      <c r="J20" s="38">
        <f>_xlfn.RANK.EQ(H20,$H$6:$H$37)</f>
        <v>18</v>
      </c>
      <c r="K20" s="39">
        <f t="shared" si="4"/>
        <v>407</v>
      </c>
      <c r="L20" s="40">
        <f t="shared" si="5"/>
        <v>4.1502238265676006E-3</v>
      </c>
      <c r="M20" s="41">
        <f>_xlfn.RANK.EQ(K20,$K$6:$K$37)</f>
        <v>1</v>
      </c>
      <c r="N20" s="42">
        <f>_xlfn.RANK.EQ(L20,$L$6:$L$37)</f>
        <v>6</v>
      </c>
      <c r="O20" s="43">
        <f t="shared" si="8"/>
        <v>637</v>
      </c>
      <c r="P20" s="44">
        <f t="shared" si="9"/>
        <v>6.510829236382909E-3</v>
      </c>
      <c r="Q20" s="45">
        <f>_xlfn.RANK.EQ(O20,$O$6:$O$37)</f>
        <v>1</v>
      </c>
      <c r="R20" s="46">
        <f t="shared" si="11"/>
        <v>6</v>
      </c>
      <c r="S20" s="2"/>
      <c r="T20" s="8" t="s">
        <v>62</v>
      </c>
      <c r="U20" s="2">
        <v>185493</v>
      </c>
      <c r="W20" s="31" t="s">
        <v>23</v>
      </c>
      <c r="X20" s="2">
        <f t="shared" si="12"/>
        <v>1837966</v>
      </c>
    </row>
    <row r="21" spans="1:24" ht="14.5" x14ac:dyDescent="0.35">
      <c r="A21" s="25" t="s">
        <v>24</v>
      </c>
      <c r="B21" s="10">
        <v>36095</v>
      </c>
      <c r="C21" s="11">
        <v>36276</v>
      </c>
      <c r="D21" s="12">
        <v>36186</v>
      </c>
      <c r="E21" s="11">
        <v>36158</v>
      </c>
      <c r="F21" s="11">
        <v>36276</v>
      </c>
      <c r="G21" s="10">
        <f t="shared" si="0"/>
        <v>118</v>
      </c>
      <c r="H21" s="26">
        <f t="shared" si="1"/>
        <v>3.2634548371037742E-3</v>
      </c>
      <c r="I21" s="27">
        <f t="shared" si="2"/>
        <v>3</v>
      </c>
      <c r="J21" s="28">
        <f t="shared" si="3"/>
        <v>11</v>
      </c>
      <c r="K21" s="17">
        <f t="shared" si="4"/>
        <v>0</v>
      </c>
      <c r="L21" s="18">
        <f t="shared" si="5"/>
        <v>0</v>
      </c>
      <c r="M21" s="19">
        <f t="shared" si="6"/>
        <v>20</v>
      </c>
      <c r="N21" s="20">
        <f t="shared" si="7"/>
        <v>20</v>
      </c>
      <c r="O21" s="21">
        <f t="shared" si="8"/>
        <v>90</v>
      </c>
      <c r="P21" s="22">
        <f t="shared" si="9"/>
        <v>2.4871497264136178E-3</v>
      </c>
      <c r="Q21" s="29">
        <f t="shared" si="10"/>
        <v>8</v>
      </c>
      <c r="R21" s="30">
        <f t="shared" si="11"/>
        <v>10</v>
      </c>
      <c r="T21" s="8" t="s">
        <v>63</v>
      </c>
      <c r="U21" s="2">
        <v>139287</v>
      </c>
      <c r="W21" s="2" t="s">
        <v>24</v>
      </c>
      <c r="X21" s="2">
        <f t="shared" si="12"/>
        <v>468015</v>
      </c>
    </row>
    <row r="22" spans="1:24" ht="14.5" x14ac:dyDescent="0.35">
      <c r="A22" s="25" t="s">
        <v>25</v>
      </c>
      <c r="B22" s="10">
        <v>12216</v>
      </c>
      <c r="C22" s="11">
        <v>12099</v>
      </c>
      <c r="D22" s="12">
        <v>12266</v>
      </c>
      <c r="E22" s="11">
        <v>12098</v>
      </c>
      <c r="F22" s="11">
        <v>12100</v>
      </c>
      <c r="G22" s="10">
        <f t="shared" si="0"/>
        <v>2</v>
      </c>
      <c r="H22" s="26">
        <f t="shared" si="1"/>
        <v>1.6531658125318316E-4</v>
      </c>
      <c r="I22" s="27">
        <f t="shared" si="2"/>
        <v>28</v>
      </c>
      <c r="J22" s="28">
        <f t="shared" si="3"/>
        <v>28</v>
      </c>
      <c r="K22" s="17">
        <f t="shared" si="4"/>
        <v>1</v>
      </c>
      <c r="L22" s="18">
        <f t="shared" si="5"/>
        <v>8.2651458798155275E-5</v>
      </c>
      <c r="M22" s="19">
        <f t="shared" si="6"/>
        <v>19</v>
      </c>
      <c r="N22" s="20">
        <f t="shared" si="7"/>
        <v>19</v>
      </c>
      <c r="O22" s="21">
        <f t="shared" si="8"/>
        <v>-166</v>
      </c>
      <c r="P22" s="22">
        <f t="shared" si="9"/>
        <v>-1.3533344203489284E-2</v>
      </c>
      <c r="Q22" s="29">
        <f t="shared" si="10"/>
        <v>19</v>
      </c>
      <c r="R22" s="30">
        <f t="shared" si="11"/>
        <v>22</v>
      </c>
      <c r="T22" s="8" t="s">
        <v>64</v>
      </c>
      <c r="U22" s="2">
        <v>1013555</v>
      </c>
      <c r="W22" s="2" t="s">
        <v>25</v>
      </c>
      <c r="X22" s="2">
        <f t="shared" si="12"/>
        <v>213476</v>
      </c>
    </row>
    <row r="23" spans="1:24" ht="14.5" x14ac:dyDescent="0.35">
      <c r="A23" s="25" t="s">
        <v>26</v>
      </c>
      <c r="B23" s="10">
        <v>12743</v>
      </c>
      <c r="C23" s="11">
        <v>12766</v>
      </c>
      <c r="D23" s="12">
        <v>12822</v>
      </c>
      <c r="E23" s="11">
        <v>12782</v>
      </c>
      <c r="F23" s="11">
        <v>12776</v>
      </c>
      <c r="G23" s="10">
        <f t="shared" si="0"/>
        <v>-6</v>
      </c>
      <c r="H23" s="26">
        <f t="shared" si="1"/>
        <v>-4.694101079643076E-4</v>
      </c>
      <c r="I23" s="27">
        <f t="shared" si="2"/>
        <v>29</v>
      </c>
      <c r="J23" s="28">
        <f t="shared" si="3"/>
        <v>30</v>
      </c>
      <c r="K23" s="17">
        <f t="shared" si="4"/>
        <v>10</v>
      </c>
      <c r="L23" s="18">
        <f t="shared" si="5"/>
        <v>7.8333072223091271E-4</v>
      </c>
      <c r="M23" s="19">
        <f t="shared" si="6"/>
        <v>16</v>
      </c>
      <c r="N23" s="20">
        <f t="shared" si="7"/>
        <v>16</v>
      </c>
      <c r="O23" s="21">
        <f t="shared" si="8"/>
        <v>-46</v>
      </c>
      <c r="P23" s="22">
        <f t="shared" si="9"/>
        <v>-3.5875838402745774E-3</v>
      </c>
      <c r="Q23" s="29">
        <f t="shared" si="10"/>
        <v>14</v>
      </c>
      <c r="R23" s="30">
        <f t="shared" si="11"/>
        <v>14</v>
      </c>
      <c r="T23" s="8" t="s">
        <v>65</v>
      </c>
      <c r="U23" s="2">
        <v>1837966</v>
      </c>
      <c r="W23" s="2" t="s">
        <v>26</v>
      </c>
      <c r="X23" s="2">
        <f t="shared" si="12"/>
        <v>159617</v>
      </c>
    </row>
    <row r="24" spans="1:24" ht="14.5" x14ac:dyDescent="0.35">
      <c r="A24" s="25" t="s">
        <v>27</v>
      </c>
      <c r="B24" s="10">
        <v>68877</v>
      </c>
      <c r="C24" s="11">
        <v>69698</v>
      </c>
      <c r="D24" s="12">
        <v>69140</v>
      </c>
      <c r="E24" s="11">
        <v>69706</v>
      </c>
      <c r="F24" s="11">
        <v>69678</v>
      </c>
      <c r="G24" s="10">
        <f t="shared" si="0"/>
        <v>-28</v>
      </c>
      <c r="H24" s="26">
        <f t="shared" si="1"/>
        <v>-4.0168708576016066E-4</v>
      </c>
      <c r="I24" s="27">
        <f t="shared" si="2"/>
        <v>30</v>
      </c>
      <c r="J24" s="28">
        <f t="shared" si="3"/>
        <v>29</v>
      </c>
      <c r="K24" s="17">
        <f t="shared" si="4"/>
        <v>-20</v>
      </c>
      <c r="L24" s="18">
        <f t="shared" si="5"/>
        <v>-2.8695227983588367E-4</v>
      </c>
      <c r="M24" s="19">
        <f t="shared" si="6"/>
        <v>24</v>
      </c>
      <c r="N24" s="20">
        <f t="shared" si="7"/>
        <v>22</v>
      </c>
      <c r="O24" s="21">
        <f t="shared" si="8"/>
        <v>538</v>
      </c>
      <c r="P24" s="22">
        <f t="shared" si="9"/>
        <v>7.7813132774080529E-3</v>
      </c>
      <c r="Q24" s="29">
        <f t="shared" si="10"/>
        <v>2</v>
      </c>
      <c r="R24" s="30">
        <f t="shared" si="11"/>
        <v>4</v>
      </c>
      <c r="T24" s="8" t="s">
        <v>66</v>
      </c>
      <c r="U24" s="2">
        <v>468015</v>
      </c>
      <c r="W24" s="2" t="s">
        <v>27</v>
      </c>
      <c r="X24" s="2">
        <f t="shared" si="12"/>
        <v>1655159</v>
      </c>
    </row>
    <row r="25" spans="1:24" ht="14.5" x14ac:dyDescent="0.35">
      <c r="A25" s="25" t="s">
        <v>28</v>
      </c>
      <c r="B25" s="10">
        <v>14034</v>
      </c>
      <c r="C25" s="11">
        <v>13897</v>
      </c>
      <c r="D25" s="12">
        <v>13991</v>
      </c>
      <c r="E25" s="11">
        <v>13814</v>
      </c>
      <c r="F25" s="11">
        <v>13855</v>
      </c>
      <c r="G25" s="10">
        <f t="shared" si="0"/>
        <v>41</v>
      </c>
      <c r="H25" s="26">
        <f t="shared" si="1"/>
        <v>2.968003474735692E-3</v>
      </c>
      <c r="I25" s="27">
        <f t="shared" si="2"/>
        <v>18</v>
      </c>
      <c r="J25" s="28">
        <f t="shared" si="3"/>
        <v>13</v>
      </c>
      <c r="K25" s="17">
        <f t="shared" si="4"/>
        <v>-42</v>
      </c>
      <c r="L25" s="18">
        <f t="shared" si="5"/>
        <v>-3.0222350147514065E-3</v>
      </c>
      <c r="M25" s="19">
        <f t="shared" si="6"/>
        <v>25</v>
      </c>
      <c r="N25" s="20">
        <f t="shared" si="7"/>
        <v>31</v>
      </c>
      <c r="O25" s="21">
        <f t="shared" si="8"/>
        <v>-136</v>
      </c>
      <c r="P25" s="22">
        <f t="shared" si="9"/>
        <v>-9.7205346294045869E-3</v>
      </c>
      <c r="Q25" s="29">
        <f t="shared" si="10"/>
        <v>16</v>
      </c>
      <c r="R25" s="30">
        <f t="shared" si="11"/>
        <v>18</v>
      </c>
      <c r="T25" s="8" t="s">
        <v>67</v>
      </c>
      <c r="U25" s="2">
        <v>159617</v>
      </c>
      <c r="W25" s="2" t="s">
        <v>28</v>
      </c>
      <c r="X25" s="2">
        <f t="shared" si="12"/>
        <v>216685</v>
      </c>
    </row>
    <row r="26" spans="1:24" ht="14.5" x14ac:dyDescent="0.35">
      <c r="A26" s="25" t="s">
        <v>29</v>
      </c>
      <c r="B26" s="10">
        <v>33355</v>
      </c>
      <c r="C26" s="11">
        <v>33169</v>
      </c>
      <c r="D26" s="12">
        <v>33422</v>
      </c>
      <c r="E26" s="11">
        <v>33009</v>
      </c>
      <c r="F26" s="11">
        <v>33097</v>
      </c>
      <c r="G26" s="10">
        <f t="shared" si="0"/>
        <v>88</v>
      </c>
      <c r="H26" s="26">
        <f t="shared" si="1"/>
        <v>2.6659395922323803E-3</v>
      </c>
      <c r="I26" s="27">
        <f t="shared" si="2"/>
        <v>11</v>
      </c>
      <c r="J26" s="28">
        <f t="shared" si="3"/>
        <v>17</v>
      </c>
      <c r="K26" s="17">
        <f t="shared" si="4"/>
        <v>-72</v>
      </c>
      <c r="L26" s="18">
        <f t="shared" si="5"/>
        <v>-2.1707015586842626E-3</v>
      </c>
      <c r="M26" s="19">
        <f t="shared" si="6"/>
        <v>27</v>
      </c>
      <c r="N26" s="20">
        <f t="shared" si="7"/>
        <v>26</v>
      </c>
      <c r="O26" s="21">
        <f t="shared" si="8"/>
        <v>-325</v>
      </c>
      <c r="P26" s="22">
        <f t="shared" si="9"/>
        <v>-9.7241338040811032E-3</v>
      </c>
      <c r="Q26" s="29">
        <f t="shared" si="10"/>
        <v>23</v>
      </c>
      <c r="R26" s="30">
        <f t="shared" si="11"/>
        <v>19</v>
      </c>
      <c r="T26" s="8" t="s">
        <v>68</v>
      </c>
      <c r="U26" s="2">
        <v>587810</v>
      </c>
      <c r="W26" s="2" t="s">
        <v>29</v>
      </c>
      <c r="X26" s="2">
        <f t="shared" si="12"/>
        <v>628017</v>
      </c>
    </row>
    <row r="27" spans="1:24" ht="14.5" x14ac:dyDescent="0.35">
      <c r="A27" s="25" t="s">
        <v>30</v>
      </c>
      <c r="B27" s="10">
        <v>25663</v>
      </c>
      <c r="C27" s="11">
        <v>26076</v>
      </c>
      <c r="D27" s="12">
        <v>25945</v>
      </c>
      <c r="E27" s="11">
        <v>26010</v>
      </c>
      <c r="F27" s="11">
        <v>26121</v>
      </c>
      <c r="G27" s="10">
        <f t="shared" si="0"/>
        <v>111</v>
      </c>
      <c r="H27" s="26">
        <f t="shared" si="1"/>
        <v>4.2675893886967575E-3</v>
      </c>
      <c r="I27" s="27">
        <f t="shared" si="2"/>
        <v>5</v>
      </c>
      <c r="J27" s="28">
        <f t="shared" si="3"/>
        <v>8</v>
      </c>
      <c r="K27" s="17">
        <f t="shared" si="4"/>
        <v>45</v>
      </c>
      <c r="L27" s="18">
        <f t="shared" si="5"/>
        <v>1.7257248044177942E-3</v>
      </c>
      <c r="M27" s="19">
        <f t="shared" si="6"/>
        <v>12</v>
      </c>
      <c r="N27" s="20">
        <f t="shared" si="7"/>
        <v>13</v>
      </c>
      <c r="O27" s="21">
        <f t="shared" si="8"/>
        <v>176</v>
      </c>
      <c r="P27" s="22">
        <f t="shared" si="9"/>
        <v>6.7835806513778518E-3</v>
      </c>
      <c r="Q27" s="29">
        <f t="shared" si="10"/>
        <v>5</v>
      </c>
      <c r="R27" s="30">
        <f t="shared" si="11"/>
        <v>5</v>
      </c>
      <c r="T27" s="8" t="s">
        <v>69</v>
      </c>
      <c r="U27" s="2">
        <v>611885</v>
      </c>
      <c r="W27" s="2" t="s">
        <v>30</v>
      </c>
      <c r="X27" s="2">
        <f t="shared" si="12"/>
        <v>615585</v>
      </c>
    </row>
    <row r="28" spans="1:24" ht="14.5" x14ac:dyDescent="0.35">
      <c r="A28" s="25" t="s">
        <v>31</v>
      </c>
      <c r="B28" s="10">
        <v>17059</v>
      </c>
      <c r="C28" s="11">
        <v>16569</v>
      </c>
      <c r="D28" s="12">
        <v>17259</v>
      </c>
      <c r="E28" s="11">
        <v>16622</v>
      </c>
      <c r="F28" s="11">
        <v>16718</v>
      </c>
      <c r="G28" s="10">
        <f t="shared" si="0"/>
        <v>96</v>
      </c>
      <c r="H28" s="26">
        <f t="shared" si="1"/>
        <v>5.7754782817951433E-3</v>
      </c>
      <c r="I28" s="27">
        <f t="shared" si="2"/>
        <v>9</v>
      </c>
      <c r="J28" s="28">
        <f t="shared" si="3"/>
        <v>5</v>
      </c>
      <c r="K28" s="17">
        <f t="shared" si="4"/>
        <v>149</v>
      </c>
      <c r="L28" s="18">
        <f t="shared" si="5"/>
        <v>8.9926972056248999E-3</v>
      </c>
      <c r="M28" s="19">
        <f t="shared" si="6"/>
        <v>2</v>
      </c>
      <c r="N28" s="20">
        <f t="shared" si="7"/>
        <v>3</v>
      </c>
      <c r="O28" s="21">
        <f t="shared" si="8"/>
        <v>-541</v>
      </c>
      <c r="P28" s="22">
        <f t="shared" si="9"/>
        <v>-3.134596442435833E-2</v>
      </c>
      <c r="Q28" s="29">
        <f t="shared" si="10"/>
        <v>29</v>
      </c>
      <c r="R28" s="30">
        <f t="shared" si="11"/>
        <v>32</v>
      </c>
      <c r="T28" s="8" t="s">
        <v>70</v>
      </c>
      <c r="U28" s="2">
        <v>134890</v>
      </c>
      <c r="W28" s="2" t="s">
        <v>31</v>
      </c>
      <c r="X28" s="2">
        <f t="shared" si="12"/>
        <v>472041</v>
      </c>
    </row>
    <row r="29" spans="1:24" ht="14.5" x14ac:dyDescent="0.35">
      <c r="A29" s="25" t="s">
        <v>32</v>
      </c>
      <c r="B29" s="10">
        <v>23003</v>
      </c>
      <c r="C29" s="11">
        <v>22803</v>
      </c>
      <c r="D29" s="12">
        <v>23086</v>
      </c>
      <c r="E29" s="11">
        <v>22812</v>
      </c>
      <c r="F29" s="11">
        <v>22874</v>
      </c>
      <c r="G29" s="10">
        <f t="shared" si="0"/>
        <v>62</v>
      </c>
      <c r="H29" s="26">
        <f t="shared" si="1"/>
        <v>2.7178677888830549E-3</v>
      </c>
      <c r="I29" s="27">
        <f t="shared" si="2"/>
        <v>14</v>
      </c>
      <c r="J29" s="28">
        <f t="shared" si="3"/>
        <v>16</v>
      </c>
      <c r="K29" s="17">
        <f t="shared" si="4"/>
        <v>71</v>
      </c>
      <c r="L29" s="18">
        <f t="shared" si="5"/>
        <v>3.1136254001666863E-3</v>
      </c>
      <c r="M29" s="19">
        <f t="shared" si="6"/>
        <v>9</v>
      </c>
      <c r="N29" s="20">
        <f t="shared" si="7"/>
        <v>10</v>
      </c>
      <c r="O29" s="21">
        <f t="shared" si="8"/>
        <v>-212</v>
      </c>
      <c r="P29" s="22">
        <f t="shared" si="9"/>
        <v>-9.1830546651650025E-3</v>
      </c>
      <c r="Q29" s="29">
        <f t="shared" si="10"/>
        <v>21</v>
      </c>
      <c r="R29" s="30">
        <f t="shared" si="11"/>
        <v>17</v>
      </c>
      <c r="T29" s="8" t="s">
        <v>71</v>
      </c>
      <c r="U29" s="2">
        <v>225972</v>
      </c>
      <c r="W29" s="2" t="s">
        <v>32</v>
      </c>
      <c r="X29" s="2">
        <f t="shared" si="12"/>
        <v>455287</v>
      </c>
    </row>
    <row r="30" spans="1:24" ht="14.5" x14ac:dyDescent="0.35">
      <c r="A30" s="25" t="s">
        <v>33</v>
      </c>
      <c r="B30" s="10">
        <v>40500</v>
      </c>
      <c r="C30" s="11">
        <v>40632</v>
      </c>
      <c r="D30" s="12">
        <v>40696</v>
      </c>
      <c r="E30" s="11">
        <v>40656</v>
      </c>
      <c r="F30" s="11">
        <v>40759</v>
      </c>
      <c r="G30" s="10">
        <f t="shared" si="0"/>
        <v>103</v>
      </c>
      <c r="H30" s="26">
        <f t="shared" si="1"/>
        <v>2.533451397087827E-3</v>
      </c>
      <c r="I30" s="27">
        <f t="shared" si="2"/>
        <v>8</v>
      </c>
      <c r="J30" s="28">
        <f t="shared" si="3"/>
        <v>19</v>
      </c>
      <c r="K30" s="17">
        <f t="shared" si="4"/>
        <v>127</v>
      </c>
      <c r="L30" s="18">
        <f t="shared" si="5"/>
        <v>3.1256152785981151E-3</v>
      </c>
      <c r="M30" s="19">
        <f t="shared" si="6"/>
        <v>6</v>
      </c>
      <c r="N30" s="20">
        <f t="shared" si="7"/>
        <v>9</v>
      </c>
      <c r="O30" s="21">
        <f t="shared" si="8"/>
        <v>63</v>
      </c>
      <c r="P30" s="22">
        <f t="shared" si="9"/>
        <v>1.5480636917633017E-3</v>
      </c>
      <c r="Q30" s="29">
        <f t="shared" si="10"/>
        <v>11</v>
      </c>
      <c r="R30" s="30">
        <f t="shared" si="11"/>
        <v>11</v>
      </c>
      <c r="T30" s="8" t="s">
        <v>72</v>
      </c>
      <c r="U30" s="2">
        <v>233747</v>
      </c>
      <c r="W30" s="2" t="s">
        <v>33</v>
      </c>
      <c r="X30" s="2">
        <f t="shared" si="12"/>
        <v>587810</v>
      </c>
    </row>
    <row r="31" spans="1:24" ht="14.5" x14ac:dyDescent="0.35">
      <c r="A31" s="25" t="s">
        <v>34</v>
      </c>
      <c r="B31" s="10">
        <v>38042</v>
      </c>
      <c r="C31" s="11">
        <v>37552</v>
      </c>
      <c r="D31" s="12">
        <v>38010</v>
      </c>
      <c r="E31" s="11">
        <v>37470</v>
      </c>
      <c r="F31" s="11">
        <v>37502</v>
      </c>
      <c r="G31" s="10">
        <f t="shared" si="0"/>
        <v>32</v>
      </c>
      <c r="H31" s="26">
        <f t="shared" si="1"/>
        <v>8.5401654657069059E-4</v>
      </c>
      <c r="I31" s="27">
        <f t="shared" si="2"/>
        <v>21</v>
      </c>
      <c r="J31" s="28">
        <f t="shared" si="3"/>
        <v>23</v>
      </c>
      <c r="K31" s="17">
        <f t="shared" si="4"/>
        <v>-50</v>
      </c>
      <c r="L31" s="18">
        <f t="shared" si="5"/>
        <v>-1.3314870046868821E-3</v>
      </c>
      <c r="M31" s="19">
        <f t="shared" si="6"/>
        <v>26</v>
      </c>
      <c r="N31" s="20">
        <f t="shared" si="7"/>
        <v>25</v>
      </c>
      <c r="O31" s="21">
        <f t="shared" si="8"/>
        <v>-508</v>
      </c>
      <c r="P31" s="22">
        <f t="shared" si="9"/>
        <v>-1.3364903972638786E-2</v>
      </c>
      <c r="Q31" s="29">
        <f t="shared" si="10"/>
        <v>28</v>
      </c>
      <c r="R31" s="30">
        <f t="shared" si="11"/>
        <v>21</v>
      </c>
      <c r="T31" s="8" t="s">
        <v>73</v>
      </c>
      <c r="U31" s="2">
        <v>216685</v>
      </c>
      <c r="W31" s="2" t="s">
        <v>34</v>
      </c>
      <c r="X31" s="2">
        <f t="shared" si="12"/>
        <v>611885</v>
      </c>
    </row>
    <row r="32" spans="1:24" ht="14.5" x14ac:dyDescent="0.35">
      <c r="A32" s="25" t="s">
        <v>35</v>
      </c>
      <c r="B32" s="10">
        <v>10607</v>
      </c>
      <c r="C32" s="11">
        <v>10735</v>
      </c>
      <c r="D32" s="12">
        <v>10591</v>
      </c>
      <c r="E32" s="11">
        <v>10760</v>
      </c>
      <c r="F32" s="11">
        <v>10864</v>
      </c>
      <c r="G32" s="10">
        <f t="shared" si="0"/>
        <v>104</v>
      </c>
      <c r="H32" s="26">
        <f t="shared" si="1"/>
        <v>9.665427509293778E-3</v>
      </c>
      <c r="I32" s="27">
        <f t="shared" si="2"/>
        <v>7</v>
      </c>
      <c r="J32" s="28">
        <f t="shared" si="3"/>
        <v>1</v>
      </c>
      <c r="K32" s="17">
        <f t="shared" si="4"/>
        <v>129</v>
      </c>
      <c r="L32" s="18">
        <f t="shared" si="5"/>
        <v>1.2016767582673449E-2</v>
      </c>
      <c r="M32" s="19">
        <f t="shared" si="6"/>
        <v>5</v>
      </c>
      <c r="N32" s="20">
        <f t="shared" si="7"/>
        <v>1</v>
      </c>
      <c r="O32" s="21">
        <f t="shared" si="8"/>
        <v>273</v>
      </c>
      <c r="P32" s="22">
        <f t="shared" si="9"/>
        <v>2.5776602775941848E-2</v>
      </c>
      <c r="Q32" s="29">
        <f t="shared" si="10"/>
        <v>4</v>
      </c>
      <c r="R32" s="30">
        <f t="shared" si="11"/>
        <v>1</v>
      </c>
      <c r="T32" s="8" t="s">
        <v>74</v>
      </c>
      <c r="U32" s="2">
        <v>628017</v>
      </c>
      <c r="W32" s="2" t="s">
        <v>35</v>
      </c>
      <c r="X32" s="2">
        <f t="shared" si="12"/>
        <v>173223</v>
      </c>
    </row>
    <row r="33" spans="1:24" ht="14.5" x14ac:dyDescent="0.35">
      <c r="A33" s="25" t="s">
        <v>36</v>
      </c>
      <c r="B33" s="10">
        <v>34140</v>
      </c>
      <c r="C33" s="11">
        <v>33799</v>
      </c>
      <c r="D33" s="12">
        <v>34305</v>
      </c>
      <c r="E33" s="11">
        <v>33797</v>
      </c>
      <c r="F33" s="11">
        <v>33816</v>
      </c>
      <c r="G33" s="10">
        <f t="shared" si="0"/>
        <v>19</v>
      </c>
      <c r="H33" s="26">
        <f t="shared" si="1"/>
        <v>5.6218007515451696E-4</v>
      </c>
      <c r="I33" s="27">
        <f t="shared" si="2"/>
        <v>24</v>
      </c>
      <c r="J33" s="28">
        <f t="shared" si="3"/>
        <v>24</v>
      </c>
      <c r="K33" s="17">
        <f t="shared" si="4"/>
        <v>17</v>
      </c>
      <c r="L33" s="18">
        <f t="shared" si="5"/>
        <v>5.0297346075334204E-4</v>
      </c>
      <c r="M33" s="19">
        <f t="shared" si="6"/>
        <v>15</v>
      </c>
      <c r="N33" s="20">
        <f t="shared" si="7"/>
        <v>17</v>
      </c>
      <c r="O33" s="21">
        <f t="shared" si="8"/>
        <v>-489</v>
      </c>
      <c r="P33" s="22">
        <f t="shared" si="9"/>
        <v>-1.4254481853957168E-2</v>
      </c>
      <c r="Q33" s="29">
        <f t="shared" si="10"/>
        <v>27</v>
      </c>
      <c r="R33" s="30">
        <f t="shared" si="11"/>
        <v>25</v>
      </c>
      <c r="T33" s="8" t="s">
        <v>75</v>
      </c>
      <c r="U33" s="2">
        <v>472041</v>
      </c>
      <c r="W33" s="2" t="s">
        <v>36</v>
      </c>
      <c r="X33" s="2">
        <f t="shared" si="12"/>
        <v>702453</v>
      </c>
    </row>
    <row r="34" spans="1:24" ht="14.5" x14ac:dyDescent="0.35">
      <c r="A34" s="25" t="s">
        <v>37</v>
      </c>
      <c r="B34" s="10">
        <v>5232</v>
      </c>
      <c r="C34" s="11">
        <v>5146</v>
      </c>
      <c r="D34" s="12">
        <v>5240</v>
      </c>
      <c r="E34" s="11">
        <v>5151</v>
      </c>
      <c r="F34" s="11">
        <v>5166</v>
      </c>
      <c r="G34" s="10">
        <f t="shared" si="0"/>
        <v>15</v>
      </c>
      <c r="H34" s="26">
        <f t="shared" si="1"/>
        <v>2.9120559114734768E-3</v>
      </c>
      <c r="I34" s="27">
        <f t="shared" si="2"/>
        <v>25</v>
      </c>
      <c r="J34" s="28">
        <f t="shared" si="3"/>
        <v>15</v>
      </c>
      <c r="K34" s="17">
        <f t="shared" si="4"/>
        <v>20</v>
      </c>
      <c r="L34" s="18">
        <f t="shared" si="5"/>
        <v>3.8865137971240138E-3</v>
      </c>
      <c r="M34" s="19">
        <f t="shared" si="6"/>
        <v>14</v>
      </c>
      <c r="N34" s="20">
        <f t="shared" si="7"/>
        <v>7</v>
      </c>
      <c r="O34" s="21">
        <f t="shared" si="8"/>
        <v>-74</v>
      </c>
      <c r="P34" s="22">
        <f t="shared" si="9"/>
        <v>-1.4122137404580126E-2</v>
      </c>
      <c r="Q34" s="29">
        <f t="shared" si="10"/>
        <v>15</v>
      </c>
      <c r="R34" s="30">
        <f t="shared" si="11"/>
        <v>24</v>
      </c>
      <c r="T34" s="8" t="s">
        <v>76</v>
      </c>
      <c r="U34" s="2">
        <v>173223</v>
      </c>
      <c r="W34" s="2" t="s">
        <v>37</v>
      </c>
      <c r="X34" s="2">
        <f t="shared" si="12"/>
        <v>103111</v>
      </c>
    </row>
    <row r="35" spans="1:24" ht="14.5" x14ac:dyDescent="0.35">
      <c r="A35" s="25" t="s">
        <v>38</v>
      </c>
      <c r="B35" s="10">
        <v>43793</v>
      </c>
      <c r="C35" s="11">
        <v>43019</v>
      </c>
      <c r="D35" s="12">
        <v>43818</v>
      </c>
      <c r="E35" s="11">
        <v>42890</v>
      </c>
      <c r="F35" s="11">
        <v>42905</v>
      </c>
      <c r="G35" s="10">
        <f t="shared" si="0"/>
        <v>15</v>
      </c>
      <c r="H35" s="26">
        <f t="shared" si="1"/>
        <v>3.4973187223119595E-4</v>
      </c>
      <c r="I35" s="27">
        <f t="shared" si="2"/>
        <v>25</v>
      </c>
      <c r="J35" s="28">
        <f t="shared" si="3"/>
        <v>25</v>
      </c>
      <c r="K35" s="17">
        <f t="shared" si="4"/>
        <v>-114</v>
      </c>
      <c r="L35" s="18">
        <f t="shared" si="5"/>
        <v>-2.6499918640601194E-3</v>
      </c>
      <c r="M35" s="19">
        <f t="shared" si="6"/>
        <v>28</v>
      </c>
      <c r="N35" s="20">
        <f t="shared" si="7"/>
        <v>28</v>
      </c>
      <c r="O35" s="21">
        <f t="shared" si="8"/>
        <v>-913</v>
      </c>
      <c r="P35" s="22">
        <f t="shared" si="9"/>
        <v>-2.0836186042265781E-2</v>
      </c>
      <c r="Q35" s="29">
        <f t="shared" si="10"/>
        <v>31</v>
      </c>
      <c r="R35" s="30">
        <f t="shared" si="11"/>
        <v>28</v>
      </c>
      <c r="T35" s="8" t="s">
        <v>77</v>
      </c>
      <c r="U35" s="2">
        <v>103111</v>
      </c>
      <c r="W35" s="2" t="s">
        <v>38</v>
      </c>
      <c r="X35" s="2">
        <f t="shared" si="12"/>
        <v>757110</v>
      </c>
    </row>
    <row r="36" spans="1:24" ht="14.5" x14ac:dyDescent="0.35">
      <c r="A36" s="25" t="s">
        <v>39</v>
      </c>
      <c r="B36" s="10">
        <v>19819</v>
      </c>
      <c r="C36" s="11">
        <v>19413</v>
      </c>
      <c r="D36" s="12">
        <v>19885</v>
      </c>
      <c r="E36" s="11">
        <v>19328</v>
      </c>
      <c r="F36" s="11">
        <v>19440</v>
      </c>
      <c r="G36" s="10">
        <f t="shared" si="0"/>
        <v>112</v>
      </c>
      <c r="H36" s="26">
        <f t="shared" si="1"/>
        <v>5.7947019867550242E-3</v>
      </c>
      <c r="I36" s="27">
        <f t="shared" si="2"/>
        <v>4</v>
      </c>
      <c r="J36" s="28">
        <f t="shared" si="3"/>
        <v>4</v>
      </c>
      <c r="K36" s="17">
        <f t="shared" si="4"/>
        <v>27</v>
      </c>
      <c r="L36" s="18">
        <f t="shared" si="5"/>
        <v>1.3908205841446364E-3</v>
      </c>
      <c r="M36" s="19">
        <f t="shared" si="6"/>
        <v>13</v>
      </c>
      <c r="N36" s="20">
        <f t="shared" si="7"/>
        <v>14</v>
      </c>
      <c r="O36" s="21">
        <f t="shared" si="8"/>
        <v>-445</v>
      </c>
      <c r="P36" s="22">
        <f t="shared" si="9"/>
        <v>-2.2378677395021418E-2</v>
      </c>
      <c r="Q36" s="29">
        <f t="shared" si="10"/>
        <v>26</v>
      </c>
      <c r="R36" s="30">
        <f t="shared" si="11"/>
        <v>29</v>
      </c>
      <c r="T36" s="8" t="s">
        <v>78</v>
      </c>
      <c r="U36" s="2">
        <v>757110</v>
      </c>
      <c r="W36" s="2" t="s">
        <v>39</v>
      </c>
      <c r="X36" s="2">
        <f t="shared" si="12"/>
        <v>384631</v>
      </c>
    </row>
    <row r="37" spans="1:24" ht="14.5" x14ac:dyDescent="0.35">
      <c r="A37" s="25" t="s">
        <v>40</v>
      </c>
      <c r="B37" s="10">
        <v>11920</v>
      </c>
      <c r="C37" s="11">
        <v>11771</v>
      </c>
      <c r="D37" s="12">
        <v>11934</v>
      </c>
      <c r="E37" s="11">
        <v>11710</v>
      </c>
      <c r="F37" s="11">
        <v>11770</v>
      </c>
      <c r="G37" s="10">
        <f t="shared" si="0"/>
        <v>60</v>
      </c>
      <c r="H37" s="26">
        <f t="shared" si="1"/>
        <v>5.1238257899230977E-3</v>
      </c>
      <c r="I37" s="27">
        <f t="shared" si="2"/>
        <v>15</v>
      </c>
      <c r="J37" s="28">
        <f t="shared" si="3"/>
        <v>6</v>
      </c>
      <c r="K37" s="17">
        <f t="shared" si="4"/>
        <v>-1</v>
      </c>
      <c r="L37" s="18">
        <f t="shared" si="5"/>
        <v>-8.4954549316118566E-5</v>
      </c>
      <c r="M37" s="19">
        <f t="shared" si="6"/>
        <v>21</v>
      </c>
      <c r="N37" s="20">
        <f t="shared" si="7"/>
        <v>21</v>
      </c>
      <c r="O37" s="21">
        <f t="shared" si="8"/>
        <v>-164</v>
      </c>
      <c r="P37" s="22">
        <f t="shared" si="9"/>
        <v>-1.3742249036366672E-2</v>
      </c>
      <c r="Q37" s="29">
        <f t="shared" si="10"/>
        <v>18</v>
      </c>
      <c r="R37" s="30">
        <f t="shared" si="11"/>
        <v>23</v>
      </c>
      <c r="T37" s="8" t="s">
        <v>79</v>
      </c>
      <c r="U37" s="2">
        <v>384631</v>
      </c>
      <c r="W37" s="2" t="s">
        <v>40</v>
      </c>
      <c r="X37" s="2">
        <f t="shared" si="12"/>
        <v>189057</v>
      </c>
    </row>
    <row r="38" spans="1:24" ht="13" x14ac:dyDescent="0.3">
      <c r="A38" s="47" t="s">
        <v>41</v>
      </c>
      <c r="B38" s="48">
        <v>1001793</v>
      </c>
      <c r="C38" s="49">
        <v>1000414</v>
      </c>
      <c r="D38" s="50">
        <v>1005347</v>
      </c>
      <c r="E38" s="49">
        <v>999042</v>
      </c>
      <c r="F38" s="49">
        <v>1000910</v>
      </c>
      <c r="G38" s="48">
        <f t="shared" si="0"/>
        <v>1868</v>
      </c>
      <c r="H38" s="51">
        <f t="shared" si="1"/>
        <v>1.869791260027176E-3</v>
      </c>
      <c r="I38" s="52"/>
      <c r="J38" s="53"/>
      <c r="K38" s="54">
        <f>F38-C38</f>
        <v>496</v>
      </c>
      <c r="L38" s="55">
        <f t="shared" si="5"/>
        <v>4.9579474097716236E-4</v>
      </c>
      <c r="M38" s="52"/>
      <c r="N38" s="53"/>
      <c r="O38" s="56">
        <f t="shared" si="8"/>
        <v>-4437</v>
      </c>
      <c r="P38" s="57">
        <f t="shared" si="9"/>
        <v>-4.4134015419551309E-3</v>
      </c>
      <c r="Q38" s="52"/>
      <c r="R38" s="53"/>
      <c r="T38" s="2" t="s">
        <v>80</v>
      </c>
      <c r="U38" s="2">
        <v>20613536</v>
      </c>
      <c r="W38" s="2" t="s">
        <v>41</v>
      </c>
      <c r="X38" s="2">
        <f>SUM(X6:X37)</f>
        <v>20613536</v>
      </c>
    </row>
    <row r="39" spans="1:24" s="58" customFormat="1" ht="8.25" customHeight="1" x14ac:dyDescent="0.25">
      <c r="B39" s="59"/>
      <c r="D39" s="59"/>
      <c r="G39" s="59"/>
      <c r="O39" s="60"/>
    </row>
    <row r="40" spans="1:24" ht="48" customHeight="1" x14ac:dyDescent="0.35">
      <c r="A40" s="65" t="s">
        <v>81</v>
      </c>
      <c r="B40" s="65"/>
      <c r="C40" s="65"/>
      <c r="D40" s="65"/>
      <c r="E40" s="65"/>
      <c r="F40" s="65"/>
      <c r="G40" s="65"/>
      <c r="H40" s="65"/>
      <c r="I40" s="65"/>
      <c r="J40" s="65"/>
      <c r="K40" s="65"/>
      <c r="L40" s="65"/>
      <c r="M40" s="65"/>
      <c r="N40" s="65"/>
      <c r="O40" s="65"/>
      <c r="P40" s="65"/>
      <c r="Q40" s="65"/>
      <c r="R40" s="65"/>
      <c r="T40" s="8"/>
    </row>
    <row r="41" spans="1:24" x14ac:dyDescent="0.25">
      <c r="A41" s="61" t="s">
        <v>82</v>
      </c>
      <c r="J41" s="62"/>
      <c r="K41" s="62"/>
      <c r="L41" s="62"/>
      <c r="M41" s="62"/>
      <c r="N41" s="62"/>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patrones febrero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Arturo Carrillo Villarreal</cp:lastModifiedBy>
  <dcterms:created xsi:type="dcterms:W3CDTF">2019-11-20T16:27:04Z</dcterms:created>
  <dcterms:modified xsi:type="dcterms:W3CDTF">2021-03-19T21:05:20Z</dcterms:modified>
</cp:coreProperties>
</file>