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Tabulados\"/>
    </mc:Choice>
  </mc:AlternateContent>
  <xr:revisionPtr revIDLastSave="0" documentId="13_ncr:1_{8678597C-C173-4046-BD40-002FE801A615}" xr6:coauthVersionLast="47" xr6:coauthVersionMax="47" xr10:uidLastSave="{00000000-0000-0000-0000-000000000000}"/>
  <bookViews>
    <workbookView xWindow="-108" yWindow="-108" windowWidth="23256" windowHeight="13896" xr2:uid="{F645770B-8740-4407-BC01-2C75AFAD62C6}"/>
  </bookViews>
  <sheets>
    <sheet name="ta_noviembr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" l="1"/>
  <c r="J7" i="1"/>
  <c r="F7" i="1"/>
  <c r="H7" i="1" s="1"/>
  <c r="E39" i="1"/>
  <c r="D39" i="1"/>
  <c r="C39" i="1"/>
  <c r="B39" i="1"/>
  <c r="K38" i="1"/>
  <c r="J38" i="1"/>
  <c r="G38" i="1"/>
  <c r="F38" i="1"/>
  <c r="K37" i="1"/>
  <c r="J37" i="1"/>
  <c r="G37" i="1"/>
  <c r="F37" i="1"/>
  <c r="K36" i="1"/>
  <c r="J36" i="1"/>
  <c r="G36" i="1"/>
  <c r="F36" i="1"/>
  <c r="K35" i="1"/>
  <c r="J35" i="1"/>
  <c r="G35" i="1"/>
  <c r="F35" i="1"/>
  <c r="K34" i="1"/>
  <c r="J34" i="1"/>
  <c r="G34" i="1"/>
  <c r="F34" i="1"/>
  <c r="K33" i="1"/>
  <c r="J33" i="1"/>
  <c r="G33" i="1"/>
  <c r="F33" i="1"/>
  <c r="K32" i="1"/>
  <c r="J32" i="1"/>
  <c r="G32" i="1"/>
  <c r="F32" i="1"/>
  <c r="K31" i="1"/>
  <c r="J31" i="1"/>
  <c r="G31" i="1"/>
  <c r="F31" i="1"/>
  <c r="K30" i="1"/>
  <c r="J30" i="1"/>
  <c r="G30" i="1"/>
  <c r="F30" i="1"/>
  <c r="K29" i="1"/>
  <c r="J29" i="1"/>
  <c r="G29" i="1"/>
  <c r="F29" i="1"/>
  <c r="K28" i="1"/>
  <c r="J28" i="1"/>
  <c r="G28" i="1"/>
  <c r="F28" i="1"/>
  <c r="K27" i="1"/>
  <c r="J27" i="1"/>
  <c r="G27" i="1"/>
  <c r="F27" i="1"/>
  <c r="K26" i="1"/>
  <c r="J26" i="1"/>
  <c r="G26" i="1"/>
  <c r="F26" i="1"/>
  <c r="K25" i="1"/>
  <c r="J25" i="1"/>
  <c r="G25" i="1"/>
  <c r="F25" i="1"/>
  <c r="K24" i="1"/>
  <c r="J24" i="1"/>
  <c r="G24" i="1"/>
  <c r="F24" i="1"/>
  <c r="K23" i="1"/>
  <c r="J23" i="1"/>
  <c r="G23" i="1"/>
  <c r="F23" i="1"/>
  <c r="K22" i="1"/>
  <c r="J22" i="1"/>
  <c r="G22" i="1"/>
  <c r="F22" i="1"/>
  <c r="K21" i="1"/>
  <c r="J21" i="1"/>
  <c r="L21" i="1" s="1"/>
  <c r="G21" i="1"/>
  <c r="F21" i="1"/>
  <c r="K20" i="1"/>
  <c r="J20" i="1"/>
  <c r="G20" i="1"/>
  <c r="F20" i="1"/>
  <c r="K19" i="1"/>
  <c r="J19" i="1"/>
  <c r="G19" i="1"/>
  <c r="F19" i="1"/>
  <c r="K18" i="1"/>
  <c r="J18" i="1"/>
  <c r="G18" i="1"/>
  <c r="F18" i="1"/>
  <c r="K17" i="1"/>
  <c r="J17" i="1"/>
  <c r="G17" i="1"/>
  <c r="F17" i="1"/>
  <c r="K16" i="1"/>
  <c r="J16" i="1"/>
  <c r="G16" i="1"/>
  <c r="F16" i="1"/>
  <c r="K15" i="1"/>
  <c r="J15" i="1"/>
  <c r="G15" i="1"/>
  <c r="F15" i="1"/>
  <c r="K14" i="1"/>
  <c r="J14" i="1"/>
  <c r="G14" i="1"/>
  <c r="F14" i="1"/>
  <c r="K13" i="1"/>
  <c r="J13" i="1"/>
  <c r="G13" i="1"/>
  <c r="F13" i="1"/>
  <c r="K12" i="1"/>
  <c r="J12" i="1"/>
  <c r="G12" i="1"/>
  <c r="F12" i="1"/>
  <c r="K11" i="1"/>
  <c r="J11" i="1"/>
  <c r="G11" i="1"/>
  <c r="F11" i="1"/>
  <c r="K10" i="1"/>
  <c r="M10" i="1" s="1"/>
  <c r="J10" i="1"/>
  <c r="G10" i="1"/>
  <c r="F10" i="1"/>
  <c r="K9" i="1"/>
  <c r="M9" i="1" s="1"/>
  <c r="J9" i="1"/>
  <c r="G9" i="1"/>
  <c r="F9" i="1"/>
  <c r="K8" i="1"/>
  <c r="J8" i="1"/>
  <c r="L7" i="1" s="1"/>
  <c r="G8" i="1"/>
  <c r="F8" i="1"/>
  <c r="G7" i="1"/>
  <c r="I7" i="1" s="1"/>
  <c r="M7" i="1" l="1"/>
  <c r="M21" i="1"/>
  <c r="M12" i="1"/>
  <c r="M16" i="1"/>
  <c r="L9" i="1"/>
  <c r="M32" i="1"/>
  <c r="M38" i="1"/>
  <c r="M28" i="1"/>
  <c r="M30" i="1"/>
  <c r="M20" i="1"/>
  <c r="M34" i="1"/>
  <c r="M14" i="1"/>
  <c r="M26" i="1"/>
  <c r="L25" i="1"/>
  <c r="I35" i="1"/>
  <c r="I23" i="1"/>
  <c r="L12" i="1"/>
  <c r="L28" i="1"/>
  <c r="L35" i="1"/>
  <c r="I27" i="1"/>
  <c r="M35" i="1"/>
  <c r="H38" i="1"/>
  <c r="L10" i="1"/>
  <c r="I17" i="1"/>
  <c r="M19" i="1"/>
  <c r="L26" i="1"/>
  <c r="L32" i="1"/>
  <c r="L14" i="1"/>
  <c r="H35" i="1"/>
  <c r="I12" i="1"/>
  <c r="L19" i="1"/>
  <c r="I33" i="1"/>
  <c r="L17" i="1"/>
  <c r="L33" i="1"/>
  <c r="L38" i="1"/>
  <c r="I32" i="1"/>
  <c r="L16" i="1"/>
  <c r="L23" i="1"/>
  <c r="I21" i="1"/>
  <c r="I15" i="1"/>
  <c r="M17" i="1"/>
  <c r="H22" i="1"/>
  <c r="L24" i="1"/>
  <c r="I31" i="1"/>
  <c r="M33" i="1"/>
  <c r="L15" i="1"/>
  <c r="I22" i="1"/>
  <c r="L31" i="1"/>
  <c r="H36" i="1"/>
  <c r="M18" i="1"/>
  <c r="I37" i="1"/>
  <c r="M23" i="1"/>
  <c r="I28" i="1"/>
  <c r="M15" i="1"/>
  <c r="I29" i="1"/>
  <c r="L13" i="1"/>
  <c r="L29" i="1"/>
  <c r="H34" i="1"/>
  <c r="L36" i="1"/>
  <c r="L37" i="1"/>
  <c r="M37" i="1"/>
  <c r="H10" i="1"/>
  <c r="M8" i="1"/>
  <c r="L22" i="1"/>
  <c r="M13" i="1"/>
  <c r="L20" i="1"/>
  <c r="L11" i="1"/>
  <c r="H25" i="1"/>
  <c r="L27" i="1"/>
  <c r="L34" i="1"/>
  <c r="M36" i="1"/>
  <c r="M25" i="1"/>
  <c r="L30" i="1"/>
  <c r="L8" i="1"/>
  <c r="M24" i="1"/>
  <c r="M31" i="1"/>
  <c r="I11" i="1"/>
  <c r="M22" i="1"/>
  <c r="M29" i="1"/>
  <c r="M11" i="1"/>
  <c r="L18" i="1"/>
  <c r="I25" i="1"/>
  <c r="M27" i="1"/>
  <c r="H32" i="1"/>
  <c r="H20" i="1"/>
  <c r="H18" i="1"/>
  <c r="I20" i="1"/>
  <c r="H33" i="1"/>
  <c r="I9" i="1"/>
  <c r="I24" i="1"/>
  <c r="H16" i="1"/>
  <c r="I18" i="1"/>
  <c r="H31" i="1"/>
  <c r="H14" i="1"/>
  <c r="I16" i="1"/>
  <c r="H29" i="1"/>
  <c r="H12" i="1"/>
  <c r="I14" i="1"/>
  <c r="H27" i="1"/>
  <c r="I38" i="1"/>
  <c r="H23" i="1"/>
  <c r="H21" i="1"/>
  <c r="H19" i="1"/>
  <c r="H17" i="1"/>
  <c r="I34" i="1"/>
  <c r="I10" i="1"/>
  <c r="I8" i="1"/>
  <c r="H15" i="1"/>
  <c r="I19" i="1"/>
  <c r="H13" i="1"/>
  <c r="H30" i="1"/>
  <c r="H11" i="1"/>
  <c r="H28" i="1"/>
  <c r="I30" i="1"/>
  <c r="H37" i="1"/>
  <c r="H8" i="1"/>
  <c r="I36" i="1"/>
  <c r="H9" i="1"/>
  <c r="I13" i="1"/>
  <c r="H26" i="1"/>
  <c r="H24" i="1"/>
  <c r="I26" i="1"/>
  <c r="K39" i="1"/>
  <c r="G39" i="1"/>
  <c r="J39" i="1"/>
  <c r="F39" i="1"/>
</calcChain>
</file>

<file path=xl/sharedStrings.xml><?xml version="1.0" encoding="utf-8"?>
<sst xmlns="http://schemas.openxmlformats.org/spreadsheetml/2006/main" count="52" uniqueCount="48">
  <si>
    <t>Trabajadores asegurados</t>
  </si>
  <si>
    <t>Por entidad federativa</t>
  </si>
  <si>
    <t>2021-2023</t>
  </si>
  <si>
    <t>Entidad federativa</t>
  </si>
  <si>
    <t>2021
Diciembre</t>
  </si>
  <si>
    <t>2022
Diciembre</t>
  </si>
  <si>
    <t>2023
Noviembre</t>
  </si>
  <si>
    <t>Variación Absoluta</t>
  </si>
  <si>
    <t>Variación Relativa</t>
  </si>
  <si>
    <t>Ranking respecto a Variación Absoluta</t>
  </si>
  <si>
    <t>Ranking respecto a Variación Relativa</t>
  </si>
  <si>
    <t>Aguascalientes</t>
  </si>
  <si>
    <t>Baja California</t>
  </si>
  <si>
    <t>Baja California Sur</t>
  </si>
  <si>
    <t>Campeche</t>
  </si>
  <si>
    <t>Chiapas</t>
  </si>
  <si>
    <t>Chihuahua</t>
  </si>
  <si>
    <t>Ciudad de México</t>
  </si>
  <si>
    <t>Coahuila</t>
  </si>
  <si>
    <t>Colima</t>
  </si>
  <si>
    <t>Durango</t>
  </si>
  <si>
    <t>Estado de México</t>
  </si>
  <si>
    <t>Guanajuato</t>
  </si>
  <si>
    <t>Guerrero</t>
  </si>
  <si>
    <t>Hidalgo</t>
  </si>
  <si>
    <t>Jalisco</t>
  </si>
  <si>
    <t>Michoacán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</si>
  <si>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</si>
  <si>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</si>
  <si>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</si>
  <si>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</si>
  <si>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</si>
  <si>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</si>
  <si>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</si>
  <si>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</si>
  <si>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</si>
  <si>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</si>
  <si>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</si>
  <si>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</si>
  <si>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</si>
  <si>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</t>
  </si>
  <si>
    <t>Yucatán</t>
  </si>
  <si>
    <t>Zacatecas</t>
  </si>
  <si>
    <t>Total nacional</t>
  </si>
  <si>
    <r>
      <t xml:space="preserve">FUENTE:: IIEG, </t>
    </r>
    <r>
      <rPr>
        <sz val="8"/>
        <rFont val="Arial"/>
        <family val="2"/>
      </rPr>
      <t>Instituto de Información Estadística y Geográfica; en base a datos proporcionados por el IMSS.</t>
    </r>
  </si>
  <si>
    <t>2023
Diciembre</t>
  </si>
  <si>
    <t>Diciembre 2023 respecto a Noviembre 2023</t>
  </si>
  <si>
    <t>Diciembre 2023 respecto a Diciembre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</si>
</sst>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color rgb="FF40404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BBB27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" fillId="0" borderId="0"/>
  </cellStyleXfs>
  <cellXfs count="34">
    <xf numFmtId="0" fontId="0" fillId="0" borderId="0" xfId="0"/>
    <xf numFmtId="0" fontId="4" fillId="0" borderId="0" xfId="0" applyFont="1"/>
    <xf numFmtId="49" fontId="4" fillId="0" borderId="0" xfId="0" applyNumberFormat="1" applyFont="1"/>
    <xf numFmtId="0" fontId="0" fillId="0" borderId="0" xfId="0" applyAlignment="1">
      <alignment horizontal="left"/>
    </xf>
    <xf numFmtId="0" fontId="6" fillId="0" borderId="0" xfId="0" applyFont="1"/>
    <xf numFmtId="0" fontId="0" fillId="4" borderId="0" xfId="0" applyFill="1"/>
    <xf numFmtId="3" fontId="7" fillId="0" borderId="0" xfId="0" applyNumberFormat="1" applyFont="1"/>
    <xf numFmtId="3" fontId="8" fillId="4" borderId="0" xfId="1" applyNumberFormat="1" applyFont="1" applyFill="1"/>
    <xf numFmtId="0" fontId="3" fillId="2" borderId="1" xfId="0" applyFont="1" applyFill="1" applyBorder="1" applyAlignment="1">
      <alignment horizontal="center" vertical="center" wrapText="1"/>
    </xf>
    <xf numFmtId="0" fontId="3" fillId="2" borderId="2" xfId="2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2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left" vertical="center" wrapText="1"/>
    </xf>
    <xf numFmtId="3" fontId="8" fillId="4" borderId="0" xfId="2" applyNumberFormat="1" applyFont="1" applyFill="1" applyAlignment="1">
      <alignment horizontal="right" vertical="center" wrapText="1"/>
    </xf>
    <xf numFmtId="3" fontId="8" fillId="4" borderId="9" xfId="2" applyNumberFormat="1" applyFont="1" applyFill="1" applyBorder="1" applyAlignment="1">
      <alignment horizontal="right" vertical="center" wrapText="1"/>
    </xf>
    <xf numFmtId="10" fontId="8" fillId="4" borderId="0" xfId="1" applyNumberFormat="1" applyFont="1" applyFill="1" applyBorder="1" applyAlignment="1">
      <alignment horizontal="right" vertical="center" wrapText="1"/>
    </xf>
    <xf numFmtId="0" fontId="3" fillId="5" borderId="9" xfId="0" applyFont="1" applyFill="1" applyBorder="1" applyAlignment="1">
      <alignment horizontal="left" vertical="center" wrapText="1"/>
    </xf>
    <xf numFmtId="3" fontId="3" fillId="5" borderId="0" xfId="2" applyNumberFormat="1" applyFont="1" applyFill="1" applyAlignment="1">
      <alignment horizontal="right" vertical="center" wrapText="1"/>
    </xf>
    <xf numFmtId="3" fontId="3" fillId="5" borderId="9" xfId="2" applyNumberFormat="1" applyFont="1" applyFill="1" applyBorder="1" applyAlignment="1">
      <alignment horizontal="right" vertical="center" wrapText="1"/>
    </xf>
    <xf numFmtId="10" fontId="3" fillId="5" borderId="0" xfId="1" applyNumberFormat="1" applyFont="1" applyFill="1" applyBorder="1" applyAlignment="1">
      <alignment horizontal="right" vertical="center" wrapText="1"/>
    </xf>
    <xf numFmtId="0" fontId="3" fillId="6" borderId="7" xfId="0" applyFont="1" applyFill="1" applyBorder="1" applyAlignment="1">
      <alignment horizontal="left" vertical="center" wrapText="1"/>
    </xf>
    <xf numFmtId="3" fontId="3" fillId="6" borderId="8" xfId="0" applyNumberFormat="1" applyFont="1" applyFill="1" applyBorder="1"/>
    <xf numFmtId="3" fontId="3" fillId="6" borderId="7" xfId="2" applyNumberFormat="1" applyFont="1" applyFill="1" applyBorder="1" applyAlignment="1">
      <alignment horizontal="right" vertical="center" wrapText="1"/>
    </xf>
    <xf numFmtId="10" fontId="3" fillId="6" borderId="8" xfId="1" applyNumberFormat="1" applyFont="1" applyFill="1" applyBorder="1" applyAlignment="1">
      <alignment horizontal="right" vertical="center" wrapText="1"/>
    </xf>
    <xf numFmtId="3" fontId="8" fillId="6" borderId="8" xfId="0" applyNumberFormat="1" applyFont="1" applyFill="1" applyBorder="1"/>
    <xf numFmtId="3" fontId="8" fillId="6" borderId="4" xfId="0" applyNumberFormat="1" applyFont="1" applyFill="1" applyBorder="1"/>
    <xf numFmtId="3" fontId="8" fillId="4" borderId="0" xfId="2" applyNumberFormat="1" applyFont="1" applyFill="1" applyAlignment="1">
      <alignment horizontal="center" vertical="center" wrapText="1"/>
    </xf>
    <xf numFmtId="3" fontId="8" fillId="4" borderId="10" xfId="2" applyNumberFormat="1" applyFont="1" applyFill="1" applyBorder="1" applyAlignment="1">
      <alignment horizontal="center" vertical="center" wrapText="1"/>
    </xf>
    <xf numFmtId="3" fontId="3" fillId="5" borderId="0" xfId="2" applyNumberFormat="1" applyFont="1" applyFill="1" applyAlignment="1">
      <alignment horizontal="center" vertical="center" wrapText="1"/>
    </xf>
    <xf numFmtId="3" fontId="3" fillId="5" borderId="10" xfId="2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2" xfId="2" xr:uid="{42598616-DA58-4AB4-AFE1-9BBD6B767F07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E7FFD-51D6-4B07-AA08-459F4DF23DBD}">
  <sheetPr>
    <pageSetUpPr fitToPage="1"/>
  </sheetPr>
  <dimension ref="A1:M41"/>
  <sheetViews>
    <sheetView showGridLines="0" tabSelected="1" zoomScaleNormal="100" workbookViewId="0">
      <selection activeCell="N15" sqref="N15"/>
    </sheetView>
  </sheetViews>
  <sheetFormatPr baseColWidth="10" defaultColWidth="9.109375" defaultRowHeight="13.2" x14ac:dyDescent="0.25"/>
  <cols>
    <col min="1" max="1" width="20.44140625" customWidth="1"/>
    <col min="2" max="3" width="10.109375" bestFit="1" customWidth="1"/>
    <col min="4" max="4" width="9.33203125" customWidth="1"/>
    <col min="5" max="5" width="10.109375" bestFit="1" customWidth="1"/>
    <col min="6" max="6" width="11.5546875" customWidth="1"/>
    <col min="7" max="7" width="12" customWidth="1"/>
    <col min="8" max="8" width="22.109375" customWidth="1"/>
    <col min="9" max="9" width="16.44140625" customWidth="1"/>
    <col min="10" max="10" width="9.109375" bestFit="1" customWidth="1"/>
    <col min="11" max="11" width="11.77734375" customWidth="1"/>
    <col min="12" max="12" width="15.77734375" customWidth="1"/>
    <col min="13" max="13" width="16.109375" customWidth="1"/>
  </cols>
  <sheetData>
    <row r="1" spans="1:13" x14ac:dyDescent="0.25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4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4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8" customHeight="1" x14ac:dyDescent="0.25">
      <c r="A5" s="8" t="s">
        <v>3</v>
      </c>
      <c r="B5" s="9" t="s">
        <v>4</v>
      </c>
      <c r="C5" s="9" t="s">
        <v>5</v>
      </c>
      <c r="D5" s="9" t="s">
        <v>6</v>
      </c>
      <c r="E5" s="9" t="s">
        <v>45</v>
      </c>
      <c r="F5" s="10" t="s">
        <v>46</v>
      </c>
      <c r="G5" s="10"/>
      <c r="H5" s="10"/>
      <c r="I5" s="10"/>
      <c r="J5" s="10" t="s">
        <v>47</v>
      </c>
      <c r="K5" s="10"/>
      <c r="L5" s="10"/>
      <c r="M5" s="10"/>
    </row>
    <row r="6" spans="1:13" ht="23.1" customHeight="1" x14ac:dyDescent="0.25">
      <c r="A6" s="11"/>
      <c r="B6" s="12"/>
      <c r="C6" s="12"/>
      <c r="D6" s="12"/>
      <c r="E6" s="12"/>
      <c r="F6" s="13" t="s">
        <v>7</v>
      </c>
      <c r="G6" s="14" t="s">
        <v>8</v>
      </c>
      <c r="H6" s="14" t="s">
        <v>9</v>
      </c>
      <c r="I6" s="15" t="s">
        <v>10</v>
      </c>
      <c r="J6" s="13" t="s">
        <v>7</v>
      </c>
      <c r="K6" s="14" t="s">
        <v>8</v>
      </c>
      <c r="L6" s="14" t="s">
        <v>9</v>
      </c>
      <c r="M6" s="15" t="s">
        <v>10</v>
      </c>
    </row>
    <row r="7" spans="1:13" ht="12.75" customHeight="1" x14ac:dyDescent="0.25">
      <c r="A7" s="16" t="s">
        <v>11</v>
      </c>
      <c r="B7" s="17">
        <v>335529</v>
      </c>
      <c r="C7" s="17">
        <v>342215</v>
      </c>
      <c r="D7" s="17">
        <v>361685</v>
      </c>
      <c r="E7" s="17">
        <v>356040</v>
      </c>
      <c r="F7" s="18">
        <f>E7-D7</f>
        <v>-5645</v>
      </c>
      <c r="G7" s="19">
        <f>E7/D7-1</f>
        <v>-1.5607503767090192E-2</v>
      </c>
      <c r="H7" s="30">
        <f>_xlfn.RANK.EQ(F7,$F$7:$F$38)</f>
        <v>15</v>
      </c>
      <c r="I7" s="31">
        <f>_xlfn.RANK.EQ(G7,$G$7:$G$38)</f>
        <v>13</v>
      </c>
      <c r="J7" s="18">
        <f>E7-C7</f>
        <v>13825</v>
      </c>
      <c r="K7" s="19">
        <f>E7/C7-1</f>
        <v>4.0398579840158932E-2</v>
      </c>
      <c r="L7" s="30">
        <f>_xlfn.RANK.EQ(J7,$J$7:$J$38)</f>
        <v>14</v>
      </c>
      <c r="M7" s="31">
        <f>_xlfn.RANK.EQ(K7,$K$7:$K$38)</f>
        <v>12</v>
      </c>
    </row>
    <row r="8" spans="1:13" x14ac:dyDescent="0.25">
      <c r="A8" s="16" t="s">
        <v>12</v>
      </c>
      <c r="B8" s="17">
        <v>1004354</v>
      </c>
      <c r="C8" s="17">
        <v>1042740</v>
      </c>
      <c r="D8" s="17">
        <v>1084742</v>
      </c>
      <c r="E8" s="17">
        <v>1058575</v>
      </c>
      <c r="F8" s="18">
        <f t="shared" ref="F8:F39" si="0">E8-D8</f>
        <v>-26167</v>
      </c>
      <c r="G8" s="19">
        <f t="shared" ref="G8:G39" si="1">E8/D8-1</f>
        <v>-2.4122786800916729E-2</v>
      </c>
      <c r="H8" s="30">
        <f t="shared" ref="H8:H38" si="2">_xlfn.RANK.EQ(F8,$F$7:$F$38)</f>
        <v>28</v>
      </c>
      <c r="I8" s="31">
        <f t="shared" ref="I8:I38" si="3">_xlfn.RANK.EQ(G8,$G$7:$G$38)</f>
        <v>25</v>
      </c>
      <c r="J8" s="18">
        <f>E8-C8</f>
        <v>15835</v>
      </c>
      <c r="K8" s="19">
        <f>E8/C8-1</f>
        <v>1.518595239465248E-2</v>
      </c>
      <c r="L8" s="30">
        <f t="shared" ref="L8:L38" si="4">_xlfn.RANK.EQ(J8,$J$7:$J$38)</f>
        <v>13</v>
      </c>
      <c r="M8" s="31">
        <f t="shared" ref="M8:M38" si="5">_xlfn.RANK.EQ(K8,$K$7:$K$38)</f>
        <v>27</v>
      </c>
    </row>
    <row r="9" spans="1:13" x14ac:dyDescent="0.25">
      <c r="A9" s="16" t="s">
        <v>13</v>
      </c>
      <c r="B9" s="17">
        <v>190885</v>
      </c>
      <c r="C9" s="17">
        <v>210207</v>
      </c>
      <c r="D9" s="17">
        <v>228831</v>
      </c>
      <c r="E9" s="17">
        <v>219971</v>
      </c>
      <c r="F9" s="18">
        <f t="shared" si="0"/>
        <v>-8860</v>
      </c>
      <c r="G9" s="19">
        <f t="shared" si="1"/>
        <v>-3.8718530269063245E-2</v>
      </c>
      <c r="H9" s="30">
        <f t="shared" si="2"/>
        <v>19</v>
      </c>
      <c r="I9" s="31">
        <f t="shared" si="3"/>
        <v>31</v>
      </c>
      <c r="J9" s="18">
        <f>E9-C9</f>
        <v>9764</v>
      </c>
      <c r="K9" s="19">
        <f>E9/C9-1</f>
        <v>4.6449452206634323E-2</v>
      </c>
      <c r="L9" s="30">
        <f t="shared" si="4"/>
        <v>19</v>
      </c>
      <c r="M9" s="31">
        <f>_xlfn.RANK.EQ(K9,$K$7:$K$38)</f>
        <v>7</v>
      </c>
    </row>
    <row r="10" spans="1:13" ht="15" customHeight="1" x14ac:dyDescent="0.25">
      <c r="A10" s="16" t="s">
        <v>14</v>
      </c>
      <c r="B10" s="17">
        <v>131218</v>
      </c>
      <c r="C10" s="17">
        <v>137105</v>
      </c>
      <c r="D10" s="17">
        <v>145539</v>
      </c>
      <c r="E10" s="17">
        <v>141577</v>
      </c>
      <c r="F10" s="18">
        <f t="shared" si="0"/>
        <v>-3962</v>
      </c>
      <c r="G10" s="19">
        <f t="shared" si="1"/>
        <v>-2.7222943678326783E-2</v>
      </c>
      <c r="H10" s="30">
        <f t="shared" si="2"/>
        <v>9</v>
      </c>
      <c r="I10" s="31">
        <f t="shared" si="3"/>
        <v>27</v>
      </c>
      <c r="J10" s="18">
        <f>E10-C10</f>
        <v>4472</v>
      </c>
      <c r="K10" s="19">
        <f>E10/C10-1</f>
        <v>3.2617337077422315E-2</v>
      </c>
      <c r="L10" s="30">
        <f t="shared" si="4"/>
        <v>27</v>
      </c>
      <c r="M10" s="31">
        <f>_xlfn.RANK.EQ(K10,$K$7:$K$38)</f>
        <v>18</v>
      </c>
    </row>
    <row r="11" spans="1:13" x14ac:dyDescent="0.25">
      <c r="A11" s="16" t="s">
        <v>15</v>
      </c>
      <c r="B11" s="17">
        <v>235059</v>
      </c>
      <c r="C11" s="17">
        <v>241142</v>
      </c>
      <c r="D11" s="17">
        <v>257279</v>
      </c>
      <c r="E11" s="17">
        <v>252975</v>
      </c>
      <c r="F11" s="18">
        <f>E11-D11</f>
        <v>-4304</v>
      </c>
      <c r="G11" s="19">
        <f t="shared" si="1"/>
        <v>-1.6728920743628528E-2</v>
      </c>
      <c r="H11" s="30">
        <f t="shared" si="2"/>
        <v>10</v>
      </c>
      <c r="I11" s="31">
        <f t="shared" si="3"/>
        <v>17</v>
      </c>
      <c r="J11" s="18">
        <f>E11-C11</f>
        <v>11833</v>
      </c>
      <c r="K11" s="19">
        <f>E11/C11-1</f>
        <v>4.9070672052151876E-2</v>
      </c>
      <c r="L11" s="30">
        <f t="shared" si="4"/>
        <v>18</v>
      </c>
      <c r="M11" s="31">
        <f t="shared" si="5"/>
        <v>6</v>
      </c>
    </row>
    <row r="12" spans="1:13" x14ac:dyDescent="0.25">
      <c r="A12" s="16" t="s">
        <v>16</v>
      </c>
      <c r="B12" s="17">
        <v>930477</v>
      </c>
      <c r="C12" s="17">
        <v>962905</v>
      </c>
      <c r="D12" s="17">
        <v>993266</v>
      </c>
      <c r="E12" s="17">
        <v>967878</v>
      </c>
      <c r="F12" s="18">
        <f t="shared" si="0"/>
        <v>-25388</v>
      </c>
      <c r="G12" s="19">
        <f t="shared" si="1"/>
        <v>-2.5560121860609297E-2</v>
      </c>
      <c r="H12" s="30">
        <f t="shared" si="2"/>
        <v>27</v>
      </c>
      <c r="I12" s="31">
        <f t="shared" si="3"/>
        <v>26</v>
      </c>
      <c r="J12" s="18">
        <f>E12-C12</f>
        <v>4973</v>
      </c>
      <c r="K12" s="19">
        <f>E12/C12-1</f>
        <v>5.1645800987636381E-3</v>
      </c>
      <c r="L12" s="30">
        <f t="shared" si="4"/>
        <v>24</v>
      </c>
      <c r="M12" s="31">
        <f t="shared" si="5"/>
        <v>29</v>
      </c>
    </row>
    <row r="13" spans="1:13" x14ac:dyDescent="0.25">
      <c r="A13" s="16" t="s">
        <v>17</v>
      </c>
      <c r="B13" s="17">
        <v>3312592</v>
      </c>
      <c r="C13" s="17">
        <v>3394982</v>
      </c>
      <c r="D13" s="17">
        <v>3525039</v>
      </c>
      <c r="E13" s="17">
        <v>3473825</v>
      </c>
      <c r="F13" s="18">
        <f t="shared" si="0"/>
        <v>-51214</v>
      </c>
      <c r="G13" s="19">
        <f t="shared" si="1"/>
        <v>-1.4528633583912098E-2</v>
      </c>
      <c r="H13" s="30">
        <f t="shared" si="2"/>
        <v>32</v>
      </c>
      <c r="I13" s="31">
        <f t="shared" si="3"/>
        <v>11</v>
      </c>
      <c r="J13" s="18">
        <f>E13-C13</f>
        <v>78843</v>
      </c>
      <c r="K13" s="19">
        <f>E13/C13-1</f>
        <v>2.3223392642435225E-2</v>
      </c>
      <c r="L13" s="30">
        <f t="shared" si="4"/>
        <v>1</v>
      </c>
      <c r="M13" s="31">
        <f t="shared" si="5"/>
        <v>23</v>
      </c>
    </row>
    <row r="14" spans="1:13" x14ac:dyDescent="0.25">
      <c r="A14" s="16" t="s">
        <v>18</v>
      </c>
      <c r="B14" s="17">
        <v>789468</v>
      </c>
      <c r="C14" s="17">
        <v>825159</v>
      </c>
      <c r="D14" s="17">
        <v>871683</v>
      </c>
      <c r="E14" s="17">
        <v>856775</v>
      </c>
      <c r="F14" s="18">
        <f t="shared" si="0"/>
        <v>-14908</v>
      </c>
      <c r="G14" s="19">
        <f t="shared" si="1"/>
        <v>-1.7102547600446494E-2</v>
      </c>
      <c r="H14" s="30">
        <f t="shared" si="2"/>
        <v>24</v>
      </c>
      <c r="I14" s="31">
        <f t="shared" si="3"/>
        <v>18</v>
      </c>
      <c r="J14" s="18">
        <f>E14-C14</f>
        <v>31616</v>
      </c>
      <c r="K14" s="19">
        <f>E14/C14-1</f>
        <v>3.8315039889281977E-2</v>
      </c>
      <c r="L14" s="30">
        <f t="shared" si="4"/>
        <v>8</v>
      </c>
      <c r="M14" s="31">
        <f t="shared" si="5"/>
        <v>13</v>
      </c>
    </row>
    <row r="15" spans="1:13" x14ac:dyDescent="0.25">
      <c r="A15" s="16" t="s">
        <v>19</v>
      </c>
      <c r="B15" s="17">
        <v>140370</v>
      </c>
      <c r="C15" s="17">
        <v>147281</v>
      </c>
      <c r="D15" s="17">
        <v>152031</v>
      </c>
      <c r="E15" s="17">
        <v>151266</v>
      </c>
      <c r="F15" s="18">
        <f t="shared" si="0"/>
        <v>-765</v>
      </c>
      <c r="G15" s="19">
        <f t="shared" si="1"/>
        <v>-5.0318685005031893E-3</v>
      </c>
      <c r="H15" s="30">
        <f t="shared" si="2"/>
        <v>1</v>
      </c>
      <c r="I15" s="31">
        <f t="shared" si="3"/>
        <v>3</v>
      </c>
      <c r="J15" s="18">
        <f>E15-C15</f>
        <v>3985</v>
      </c>
      <c r="K15" s="19">
        <f>E15/C15-1</f>
        <v>2.7057122099931386E-2</v>
      </c>
      <c r="L15" s="30">
        <f t="shared" si="4"/>
        <v>28</v>
      </c>
      <c r="M15" s="31">
        <f t="shared" si="5"/>
        <v>20</v>
      </c>
    </row>
    <row r="16" spans="1:13" x14ac:dyDescent="0.25">
      <c r="A16" s="16" t="s">
        <v>20</v>
      </c>
      <c r="B16" s="17">
        <v>254204</v>
      </c>
      <c r="C16" s="17">
        <v>256778</v>
      </c>
      <c r="D16" s="17">
        <v>261715</v>
      </c>
      <c r="E16" s="17">
        <v>256548</v>
      </c>
      <c r="F16" s="18">
        <f t="shared" si="0"/>
        <v>-5167</v>
      </c>
      <c r="G16" s="19">
        <f t="shared" si="1"/>
        <v>-1.9742850046806648E-2</v>
      </c>
      <c r="H16" s="30">
        <f t="shared" si="2"/>
        <v>13</v>
      </c>
      <c r="I16" s="31">
        <f t="shared" si="3"/>
        <v>22</v>
      </c>
      <c r="J16" s="18">
        <f>E16-C16</f>
        <v>-230</v>
      </c>
      <c r="K16" s="19">
        <f>E16/C16-1</f>
        <v>-8.9571536502353055E-4</v>
      </c>
      <c r="L16" s="30">
        <f t="shared" si="4"/>
        <v>30</v>
      </c>
      <c r="M16" s="31">
        <f t="shared" si="5"/>
        <v>30</v>
      </c>
    </row>
    <row r="17" spans="1:13" x14ac:dyDescent="0.25">
      <c r="A17" s="16" t="s">
        <v>21</v>
      </c>
      <c r="B17" s="17">
        <v>1650381</v>
      </c>
      <c r="C17" s="17">
        <v>1732700</v>
      </c>
      <c r="D17" s="17">
        <v>1827708</v>
      </c>
      <c r="E17" s="17">
        <v>1797179</v>
      </c>
      <c r="F17" s="18">
        <f t="shared" si="0"/>
        <v>-30529</v>
      </c>
      <c r="G17" s="19">
        <f t="shared" si="1"/>
        <v>-1.6703434027754982E-2</v>
      </c>
      <c r="H17" s="30">
        <f t="shared" si="2"/>
        <v>29</v>
      </c>
      <c r="I17" s="31">
        <f t="shared" si="3"/>
        <v>16</v>
      </c>
      <c r="J17" s="18">
        <f>E17-C17</f>
        <v>64479</v>
      </c>
      <c r="K17" s="19">
        <f>E17/C17-1</f>
        <v>3.7213020141974917E-2</v>
      </c>
      <c r="L17" s="30">
        <f t="shared" si="4"/>
        <v>3</v>
      </c>
      <c r="M17" s="31">
        <f t="shared" si="5"/>
        <v>14</v>
      </c>
    </row>
    <row r="18" spans="1:13" x14ac:dyDescent="0.25">
      <c r="A18" s="16" t="s">
        <v>22</v>
      </c>
      <c r="B18" s="17">
        <v>1014873</v>
      </c>
      <c r="C18" s="17">
        <v>1041993</v>
      </c>
      <c r="D18" s="17">
        <v>1105795</v>
      </c>
      <c r="E18" s="17">
        <v>1084985</v>
      </c>
      <c r="F18" s="18">
        <f t="shared" si="0"/>
        <v>-20810</v>
      </c>
      <c r="G18" s="19">
        <f t="shared" si="1"/>
        <v>-1.8819039695422757E-2</v>
      </c>
      <c r="H18" s="30">
        <f t="shared" si="2"/>
        <v>26</v>
      </c>
      <c r="I18" s="31">
        <f t="shared" si="3"/>
        <v>21</v>
      </c>
      <c r="J18" s="18">
        <f>E18-C18</f>
        <v>42992</v>
      </c>
      <c r="K18" s="19">
        <f>E18/C18-1</f>
        <v>4.125939425696723E-2</v>
      </c>
      <c r="L18" s="30">
        <f t="shared" si="4"/>
        <v>5</v>
      </c>
      <c r="M18" s="31">
        <f t="shared" si="5"/>
        <v>9</v>
      </c>
    </row>
    <row r="19" spans="1:13" x14ac:dyDescent="0.25">
      <c r="A19" s="16" t="s">
        <v>23</v>
      </c>
      <c r="B19" s="17">
        <v>153546</v>
      </c>
      <c r="C19" s="17">
        <v>159520</v>
      </c>
      <c r="D19" s="17">
        <v>158855</v>
      </c>
      <c r="E19" s="17">
        <v>156874</v>
      </c>
      <c r="F19" s="18">
        <f t="shared" si="0"/>
        <v>-1981</v>
      </c>
      <c r="G19" s="19">
        <f t="shared" si="1"/>
        <v>-1.2470491958074925E-2</v>
      </c>
      <c r="H19" s="30">
        <f t="shared" si="2"/>
        <v>6</v>
      </c>
      <c r="I19" s="31">
        <f t="shared" si="3"/>
        <v>10</v>
      </c>
      <c r="J19" s="18">
        <f>E19-C19</f>
        <v>-2646</v>
      </c>
      <c r="K19" s="19">
        <f>E19/C19-1</f>
        <v>-1.6587261785356078E-2</v>
      </c>
      <c r="L19" s="30">
        <f>_xlfn.RANK.EQ(J19,$J$7:$J$38)</f>
        <v>32</v>
      </c>
      <c r="M19" s="31">
        <f t="shared" si="5"/>
        <v>32</v>
      </c>
    </row>
    <row r="20" spans="1:13" x14ac:dyDescent="0.25">
      <c r="A20" s="16" t="s">
        <v>24</v>
      </c>
      <c r="B20" s="17">
        <v>240431</v>
      </c>
      <c r="C20" s="17">
        <v>256643</v>
      </c>
      <c r="D20" s="17">
        <v>275077</v>
      </c>
      <c r="E20" s="17">
        <v>269445</v>
      </c>
      <c r="F20" s="18">
        <f t="shared" si="0"/>
        <v>-5632</v>
      </c>
      <c r="G20" s="19">
        <f t="shared" si="1"/>
        <v>-2.0474267205182528E-2</v>
      </c>
      <c r="H20" s="30">
        <f t="shared" si="2"/>
        <v>14</v>
      </c>
      <c r="I20" s="31">
        <f t="shared" si="3"/>
        <v>23</v>
      </c>
      <c r="J20" s="18">
        <f>E20-C20</f>
        <v>12802</v>
      </c>
      <c r="K20" s="19">
        <f>E20/C20-1</f>
        <v>4.9882521635111754E-2</v>
      </c>
      <c r="L20" s="30">
        <f t="shared" si="4"/>
        <v>15</v>
      </c>
      <c r="M20" s="31">
        <f t="shared" si="5"/>
        <v>4</v>
      </c>
    </row>
    <row r="21" spans="1:13" s="4" customFormat="1" x14ac:dyDescent="0.25">
      <c r="A21" s="20" t="s">
        <v>25</v>
      </c>
      <c r="B21" s="21">
        <v>1849999</v>
      </c>
      <c r="C21" s="21">
        <v>1932962</v>
      </c>
      <c r="D21" s="21">
        <v>2026935</v>
      </c>
      <c r="E21" s="21">
        <v>1995357</v>
      </c>
      <c r="F21" s="22">
        <f t="shared" si="0"/>
        <v>-31578</v>
      </c>
      <c r="G21" s="23">
        <f t="shared" si="1"/>
        <v>-1.5579187295103214E-2</v>
      </c>
      <c r="H21" s="32">
        <f>_xlfn.RANK.EQ(F21,$F$7:$F$38)</f>
        <v>30</v>
      </c>
      <c r="I21" s="33">
        <f>_xlfn.RANK.EQ(G21,$G$7:$G$38)</f>
        <v>12</v>
      </c>
      <c r="J21" s="22">
        <f>E21-C21</f>
        <v>62395</v>
      </c>
      <c r="K21" s="23">
        <f>E21/C21-1</f>
        <v>3.2279475747583275E-2</v>
      </c>
      <c r="L21" s="32">
        <f>_xlfn.RANK.EQ(J21,$J$7:$J$38)</f>
        <v>4</v>
      </c>
      <c r="M21" s="33">
        <f>_xlfn.RANK.EQ(K21,$K$7:$K$38)</f>
        <v>19</v>
      </c>
    </row>
    <row r="22" spans="1:13" x14ac:dyDescent="0.25">
      <c r="A22" s="16" t="s">
        <v>26</v>
      </c>
      <c r="B22" s="17">
        <v>465270</v>
      </c>
      <c r="C22" s="17">
        <v>474615</v>
      </c>
      <c r="D22" s="17">
        <v>490970</v>
      </c>
      <c r="E22" s="17">
        <v>486480</v>
      </c>
      <c r="F22" s="18">
        <f t="shared" si="0"/>
        <v>-4490</v>
      </c>
      <c r="G22" s="19">
        <f t="shared" si="1"/>
        <v>-9.1451616188361617E-3</v>
      </c>
      <c r="H22" s="30">
        <f t="shared" si="2"/>
        <v>11</v>
      </c>
      <c r="I22" s="31">
        <f t="shared" si="3"/>
        <v>7</v>
      </c>
      <c r="J22" s="18">
        <f>E22-C22</f>
        <v>11865</v>
      </c>
      <c r="K22" s="19">
        <f>E22/C22-1</f>
        <v>2.4999209885907536E-2</v>
      </c>
      <c r="L22" s="30">
        <f t="shared" si="4"/>
        <v>17</v>
      </c>
      <c r="M22" s="31">
        <f t="shared" si="5"/>
        <v>22</v>
      </c>
    </row>
    <row r="23" spans="1:13" x14ac:dyDescent="0.25">
      <c r="A23" s="16" t="s">
        <v>27</v>
      </c>
      <c r="B23" s="17">
        <v>213192</v>
      </c>
      <c r="C23" s="17">
        <v>215779</v>
      </c>
      <c r="D23" s="17">
        <v>224260</v>
      </c>
      <c r="E23" s="17">
        <v>222971</v>
      </c>
      <c r="F23" s="18">
        <f t="shared" si="0"/>
        <v>-1289</v>
      </c>
      <c r="G23" s="19">
        <f t="shared" si="1"/>
        <v>-5.7477927405690243E-3</v>
      </c>
      <c r="H23" s="30">
        <f t="shared" si="2"/>
        <v>2</v>
      </c>
      <c r="I23" s="31">
        <f t="shared" si="3"/>
        <v>4</v>
      </c>
      <c r="J23" s="18">
        <f>E23-C23</f>
        <v>7192</v>
      </c>
      <c r="K23" s="19">
        <f>E23/C23-1</f>
        <v>3.3330398231523839E-2</v>
      </c>
      <c r="L23" s="30">
        <f t="shared" si="4"/>
        <v>23</v>
      </c>
      <c r="M23" s="31">
        <f t="shared" si="5"/>
        <v>17</v>
      </c>
    </row>
    <row r="24" spans="1:13" x14ac:dyDescent="0.25">
      <c r="A24" s="16" t="s">
        <v>28</v>
      </c>
      <c r="B24" s="17">
        <v>160665</v>
      </c>
      <c r="C24" s="17">
        <v>172495</v>
      </c>
      <c r="D24" s="17">
        <v>187459</v>
      </c>
      <c r="E24" s="17">
        <v>181574</v>
      </c>
      <c r="F24" s="18">
        <f t="shared" si="0"/>
        <v>-5885</v>
      </c>
      <c r="G24" s="19">
        <f t="shared" si="1"/>
        <v>-3.1393531385529583E-2</v>
      </c>
      <c r="H24" s="30">
        <f t="shared" si="2"/>
        <v>16</v>
      </c>
      <c r="I24" s="31">
        <f t="shared" si="3"/>
        <v>30</v>
      </c>
      <c r="J24" s="18">
        <f>E24-C24</f>
        <v>9079</v>
      </c>
      <c r="K24" s="19">
        <f>E24/C24-1</f>
        <v>5.263340966404817E-2</v>
      </c>
      <c r="L24" s="30">
        <f t="shared" si="4"/>
        <v>21</v>
      </c>
      <c r="M24" s="31">
        <f t="shared" si="5"/>
        <v>2</v>
      </c>
    </row>
    <row r="25" spans="1:13" x14ac:dyDescent="0.25">
      <c r="A25" s="16" t="s">
        <v>29</v>
      </c>
      <c r="B25" s="17">
        <v>1696729</v>
      </c>
      <c r="C25" s="17">
        <v>1773136</v>
      </c>
      <c r="D25" s="17">
        <v>1887296</v>
      </c>
      <c r="E25" s="17">
        <v>1848518</v>
      </c>
      <c r="F25" s="18">
        <f t="shared" si="0"/>
        <v>-38778</v>
      </c>
      <c r="G25" s="19">
        <f t="shared" si="1"/>
        <v>-2.0546856454949358E-2</v>
      </c>
      <c r="H25" s="30">
        <f t="shared" si="2"/>
        <v>31</v>
      </c>
      <c r="I25" s="31">
        <f t="shared" si="3"/>
        <v>24</v>
      </c>
      <c r="J25" s="18">
        <f>E25-C25</f>
        <v>75382</v>
      </c>
      <c r="K25" s="19">
        <f>E25/C25-1</f>
        <v>4.2513377428465615E-2</v>
      </c>
      <c r="L25" s="30">
        <f t="shared" si="4"/>
        <v>2</v>
      </c>
      <c r="M25" s="31">
        <f t="shared" si="5"/>
        <v>8</v>
      </c>
    </row>
    <row r="26" spans="1:13" x14ac:dyDescent="0.25">
      <c r="A26" s="16" t="s">
        <v>30</v>
      </c>
      <c r="B26" s="17">
        <v>211048</v>
      </c>
      <c r="C26" s="17">
        <v>218200</v>
      </c>
      <c r="D26" s="17">
        <v>228964</v>
      </c>
      <c r="E26" s="17">
        <v>227190</v>
      </c>
      <c r="F26" s="18">
        <f t="shared" si="0"/>
        <v>-1774</v>
      </c>
      <c r="G26" s="19">
        <f t="shared" si="1"/>
        <v>-7.7479429080553608E-3</v>
      </c>
      <c r="H26" s="30">
        <f t="shared" si="2"/>
        <v>4</v>
      </c>
      <c r="I26" s="31">
        <f t="shared" si="3"/>
        <v>6</v>
      </c>
      <c r="J26" s="18">
        <f>E26-C26</f>
        <v>8990</v>
      </c>
      <c r="K26" s="19">
        <f>E26/C26-1</f>
        <v>4.1200733272227286E-2</v>
      </c>
      <c r="L26" s="30">
        <f t="shared" si="4"/>
        <v>22</v>
      </c>
      <c r="M26" s="31">
        <f t="shared" si="5"/>
        <v>10</v>
      </c>
    </row>
    <row r="27" spans="1:13" x14ac:dyDescent="0.25">
      <c r="A27" s="16" t="s">
        <v>31</v>
      </c>
      <c r="B27" s="17">
        <v>611779</v>
      </c>
      <c r="C27" s="17">
        <v>628792</v>
      </c>
      <c r="D27" s="17">
        <v>657749</v>
      </c>
      <c r="E27" s="17">
        <v>651620</v>
      </c>
      <c r="F27" s="18">
        <f t="shared" si="0"/>
        <v>-6129</v>
      </c>
      <c r="G27" s="19">
        <f t="shared" si="1"/>
        <v>-9.3181441552933064E-3</v>
      </c>
      <c r="H27" s="30">
        <f t="shared" si="2"/>
        <v>17</v>
      </c>
      <c r="I27" s="31">
        <f t="shared" si="3"/>
        <v>8</v>
      </c>
      <c r="J27" s="18">
        <f>E27-C27</f>
        <v>22828</v>
      </c>
      <c r="K27" s="19">
        <f>E27/C27-1</f>
        <v>3.6304533136553907E-2</v>
      </c>
      <c r="L27" s="30">
        <f t="shared" si="4"/>
        <v>9</v>
      </c>
      <c r="M27" s="31">
        <f t="shared" si="5"/>
        <v>16</v>
      </c>
    </row>
    <row r="28" spans="1:13" x14ac:dyDescent="0.25">
      <c r="A28" s="16" t="s">
        <v>32</v>
      </c>
      <c r="B28" s="17">
        <v>628676</v>
      </c>
      <c r="C28" s="17">
        <v>662609</v>
      </c>
      <c r="D28" s="17">
        <v>708309</v>
      </c>
      <c r="E28" s="17">
        <v>695282</v>
      </c>
      <c r="F28" s="18">
        <f t="shared" si="0"/>
        <v>-13027</v>
      </c>
      <c r="G28" s="19">
        <f t="shared" si="1"/>
        <v>-1.8391690632195812E-2</v>
      </c>
      <c r="H28" s="30">
        <f t="shared" si="2"/>
        <v>21</v>
      </c>
      <c r="I28" s="31">
        <f t="shared" si="3"/>
        <v>19</v>
      </c>
      <c r="J28" s="18">
        <f>E28-C28</f>
        <v>32673</v>
      </c>
      <c r="K28" s="19">
        <f>E28/C28-1</f>
        <v>4.9309623020514337E-2</v>
      </c>
      <c r="L28" s="30">
        <f t="shared" si="4"/>
        <v>7</v>
      </c>
      <c r="M28" s="31">
        <f t="shared" si="5"/>
        <v>5</v>
      </c>
    </row>
    <row r="29" spans="1:13" x14ac:dyDescent="0.25">
      <c r="A29" s="16" t="s">
        <v>33</v>
      </c>
      <c r="B29" s="17">
        <v>432986</v>
      </c>
      <c r="C29" s="17">
        <v>468732</v>
      </c>
      <c r="D29" s="17">
        <v>520551</v>
      </c>
      <c r="E29" s="17">
        <v>505885</v>
      </c>
      <c r="F29" s="18">
        <f t="shared" si="0"/>
        <v>-14666</v>
      </c>
      <c r="G29" s="19">
        <f t="shared" si="1"/>
        <v>-2.8173992557885774E-2</v>
      </c>
      <c r="H29" s="30">
        <f t="shared" si="2"/>
        <v>23</v>
      </c>
      <c r="I29" s="31">
        <f t="shared" si="3"/>
        <v>28</v>
      </c>
      <c r="J29" s="18">
        <f>E29-C29</f>
        <v>37153</v>
      </c>
      <c r="K29" s="19">
        <f>E29/C29-1</f>
        <v>7.9262777023971109E-2</v>
      </c>
      <c r="L29" s="30">
        <f t="shared" si="4"/>
        <v>6</v>
      </c>
      <c r="M29" s="31">
        <f t="shared" si="5"/>
        <v>1</v>
      </c>
    </row>
    <row r="30" spans="1:13" x14ac:dyDescent="0.25">
      <c r="A30" s="16" t="s">
        <v>34</v>
      </c>
      <c r="B30" s="17">
        <v>451010</v>
      </c>
      <c r="C30" s="17">
        <v>461059</v>
      </c>
      <c r="D30" s="17">
        <v>486209</v>
      </c>
      <c r="E30" s="17">
        <v>478187</v>
      </c>
      <c r="F30" s="18">
        <f t="shared" si="0"/>
        <v>-8022</v>
      </c>
      <c r="G30" s="19">
        <f t="shared" si="1"/>
        <v>-1.6499077557182162E-2</v>
      </c>
      <c r="H30" s="30">
        <f t="shared" si="2"/>
        <v>18</v>
      </c>
      <c r="I30" s="31">
        <f t="shared" si="3"/>
        <v>15</v>
      </c>
      <c r="J30" s="18">
        <f>E30-C30</f>
        <v>17128</v>
      </c>
      <c r="K30" s="19">
        <f>E30/C30-1</f>
        <v>3.7149258554761921E-2</v>
      </c>
      <c r="L30" s="30">
        <f t="shared" si="4"/>
        <v>12</v>
      </c>
      <c r="M30" s="31">
        <f t="shared" si="5"/>
        <v>15</v>
      </c>
    </row>
    <row r="31" spans="1:13" x14ac:dyDescent="0.25">
      <c r="A31" s="16" t="s">
        <v>35</v>
      </c>
      <c r="B31" s="17">
        <v>586281</v>
      </c>
      <c r="C31" s="17">
        <v>598307</v>
      </c>
      <c r="D31" s="17">
        <v>609833</v>
      </c>
      <c r="E31" s="17">
        <v>607613</v>
      </c>
      <c r="F31" s="18">
        <f t="shared" si="0"/>
        <v>-2220</v>
      </c>
      <c r="G31" s="19">
        <f t="shared" si="1"/>
        <v>-3.6403408802081483E-3</v>
      </c>
      <c r="H31" s="30">
        <f t="shared" si="2"/>
        <v>7</v>
      </c>
      <c r="I31" s="31">
        <f t="shared" si="3"/>
        <v>2</v>
      </c>
      <c r="J31" s="18">
        <f>E31-C31</f>
        <v>9306</v>
      </c>
      <c r="K31" s="19">
        <f>E31/C31-1</f>
        <v>1.5553887886987861E-2</v>
      </c>
      <c r="L31" s="30">
        <f t="shared" si="4"/>
        <v>20</v>
      </c>
      <c r="M31" s="31">
        <f t="shared" si="5"/>
        <v>25</v>
      </c>
    </row>
    <row r="32" spans="1:13" x14ac:dyDescent="0.25">
      <c r="A32" s="16" t="s">
        <v>36</v>
      </c>
      <c r="B32" s="17">
        <v>596602</v>
      </c>
      <c r="C32" s="17">
        <v>607801</v>
      </c>
      <c r="D32" s="17">
        <v>638712</v>
      </c>
      <c r="E32" s="17">
        <v>620594</v>
      </c>
      <c r="F32" s="18">
        <f t="shared" si="0"/>
        <v>-18118</v>
      </c>
      <c r="G32" s="19">
        <f t="shared" si="1"/>
        <v>-2.8366462505792889E-2</v>
      </c>
      <c r="H32" s="30">
        <f t="shared" si="2"/>
        <v>25</v>
      </c>
      <c r="I32" s="31">
        <f t="shared" si="3"/>
        <v>29</v>
      </c>
      <c r="J32" s="18">
        <f>E32-C32</f>
        <v>12793</v>
      </c>
      <c r="K32" s="19">
        <f>E32/C32-1</f>
        <v>2.1048007489293363E-2</v>
      </c>
      <c r="L32" s="30">
        <f t="shared" si="4"/>
        <v>16</v>
      </c>
      <c r="M32" s="31">
        <f t="shared" si="5"/>
        <v>24</v>
      </c>
    </row>
    <row r="33" spans="1:13" x14ac:dyDescent="0.25">
      <c r="A33" s="16" t="s">
        <v>37</v>
      </c>
      <c r="B33" s="17">
        <v>209338</v>
      </c>
      <c r="C33" s="17">
        <v>236579</v>
      </c>
      <c r="D33" s="17">
        <v>244267</v>
      </c>
      <c r="E33" s="17">
        <v>234754</v>
      </c>
      <c r="F33" s="18">
        <f t="shared" si="0"/>
        <v>-9513</v>
      </c>
      <c r="G33" s="19">
        <f t="shared" si="1"/>
        <v>-3.8945088775806824E-2</v>
      </c>
      <c r="H33" s="30">
        <f t="shared" si="2"/>
        <v>20</v>
      </c>
      <c r="I33" s="31">
        <f t="shared" si="3"/>
        <v>32</v>
      </c>
      <c r="J33" s="18">
        <f>E33-C33</f>
        <v>-1825</v>
      </c>
      <c r="K33" s="19">
        <f>E33/C33-1</f>
        <v>-7.7141250914071202E-3</v>
      </c>
      <c r="L33" s="30">
        <f t="shared" si="4"/>
        <v>31</v>
      </c>
      <c r="M33" s="31">
        <f t="shared" si="5"/>
        <v>31</v>
      </c>
    </row>
    <row r="34" spans="1:13" x14ac:dyDescent="0.25">
      <c r="A34" s="16" t="s">
        <v>38</v>
      </c>
      <c r="B34" s="17">
        <v>696086</v>
      </c>
      <c r="C34" s="17">
        <v>700924</v>
      </c>
      <c r="D34" s="17">
        <v>719153</v>
      </c>
      <c r="E34" s="17">
        <v>705666</v>
      </c>
      <c r="F34" s="18">
        <f t="shared" si="0"/>
        <v>-13487</v>
      </c>
      <c r="G34" s="19">
        <f t="shared" si="1"/>
        <v>-1.8754006449253513E-2</v>
      </c>
      <c r="H34" s="30">
        <f t="shared" si="2"/>
        <v>22</v>
      </c>
      <c r="I34" s="31">
        <f t="shared" si="3"/>
        <v>20</v>
      </c>
      <c r="J34" s="18">
        <f>E34-C34</f>
        <v>4742</v>
      </c>
      <c r="K34" s="19">
        <f>E34/C34-1</f>
        <v>6.7653554450981535E-3</v>
      </c>
      <c r="L34" s="30">
        <f t="shared" si="4"/>
        <v>25</v>
      </c>
      <c r="M34" s="31">
        <f t="shared" si="5"/>
        <v>28</v>
      </c>
    </row>
    <row r="35" spans="1:13" x14ac:dyDescent="0.25">
      <c r="A35" s="16" t="s">
        <v>39</v>
      </c>
      <c r="B35" s="17">
        <v>103100</v>
      </c>
      <c r="C35" s="17">
        <v>109884</v>
      </c>
      <c r="D35" s="17">
        <v>116221</v>
      </c>
      <c r="E35" s="17">
        <v>114380</v>
      </c>
      <c r="F35" s="18">
        <f>E35-D35</f>
        <v>-1841</v>
      </c>
      <c r="G35" s="19">
        <f t="shared" si="1"/>
        <v>-1.584051075106907E-2</v>
      </c>
      <c r="H35" s="30">
        <f t="shared" si="2"/>
        <v>5</v>
      </c>
      <c r="I35" s="31">
        <f t="shared" si="3"/>
        <v>14</v>
      </c>
      <c r="J35" s="18">
        <f>E35-C35</f>
        <v>4496</v>
      </c>
      <c r="K35" s="19">
        <f>E35/C35-1</f>
        <v>4.0915874922645701E-2</v>
      </c>
      <c r="L35" s="30">
        <f t="shared" si="4"/>
        <v>26</v>
      </c>
      <c r="M35" s="31">
        <f t="shared" si="5"/>
        <v>11</v>
      </c>
    </row>
    <row r="36" spans="1:13" x14ac:dyDescent="0.25">
      <c r="A36" s="16" t="s">
        <v>40</v>
      </c>
      <c r="B36" s="17">
        <v>734685</v>
      </c>
      <c r="C36" s="17">
        <v>750470</v>
      </c>
      <c r="D36" s="17">
        <v>772998</v>
      </c>
      <c r="E36" s="17">
        <v>770729</v>
      </c>
      <c r="F36" s="18">
        <f t="shared" si="0"/>
        <v>-2269</v>
      </c>
      <c r="G36" s="19">
        <f t="shared" si="1"/>
        <v>-2.9353245415900675E-3</v>
      </c>
      <c r="H36" s="30">
        <f t="shared" si="2"/>
        <v>8</v>
      </c>
      <c r="I36" s="31">
        <f t="shared" si="3"/>
        <v>1</v>
      </c>
      <c r="J36" s="18">
        <f>E36-C36</f>
        <v>20259</v>
      </c>
      <c r="K36" s="19">
        <f>E36/C36-1</f>
        <v>2.6995083081269078E-2</v>
      </c>
      <c r="L36" s="30">
        <f t="shared" si="4"/>
        <v>11</v>
      </c>
      <c r="M36" s="31">
        <f t="shared" si="5"/>
        <v>21</v>
      </c>
    </row>
    <row r="37" spans="1:13" x14ac:dyDescent="0.25">
      <c r="A37" s="16" t="s">
        <v>41</v>
      </c>
      <c r="B37" s="17">
        <v>393339</v>
      </c>
      <c r="C37" s="17">
        <v>414439</v>
      </c>
      <c r="D37" s="17">
        <v>440985</v>
      </c>
      <c r="E37" s="17">
        <v>435940</v>
      </c>
      <c r="F37" s="18">
        <f t="shared" si="0"/>
        <v>-5045</v>
      </c>
      <c r="G37" s="19">
        <f t="shared" si="1"/>
        <v>-1.1440298422848882E-2</v>
      </c>
      <c r="H37" s="30">
        <f t="shared" si="2"/>
        <v>12</v>
      </c>
      <c r="I37" s="31">
        <f t="shared" si="3"/>
        <v>9</v>
      </c>
      <c r="J37" s="18">
        <f>E37-C37</f>
        <v>21501</v>
      </c>
      <c r="K37" s="19">
        <f>E37/C37-1</f>
        <v>5.1879770002340564E-2</v>
      </c>
      <c r="L37" s="30">
        <f t="shared" si="4"/>
        <v>10</v>
      </c>
      <c r="M37" s="31">
        <f t="shared" si="5"/>
        <v>3</v>
      </c>
    </row>
    <row r="38" spans="1:13" x14ac:dyDescent="0.25">
      <c r="A38" s="16" t="s">
        <v>42</v>
      </c>
      <c r="B38" s="17">
        <v>195976</v>
      </c>
      <c r="C38" s="17">
        <v>194743</v>
      </c>
      <c r="D38" s="17">
        <v>199152</v>
      </c>
      <c r="E38" s="17">
        <v>197733</v>
      </c>
      <c r="F38" s="18">
        <f t="shared" si="0"/>
        <v>-1419</v>
      </c>
      <c r="G38" s="19">
        <f t="shared" si="1"/>
        <v>-7.1252108941913805E-3</v>
      </c>
      <c r="H38" s="30">
        <f t="shared" si="2"/>
        <v>3</v>
      </c>
      <c r="I38" s="31">
        <f t="shared" si="3"/>
        <v>5</v>
      </c>
      <c r="J38" s="18">
        <f>E38-C38</f>
        <v>2990</v>
      </c>
      <c r="K38" s="19">
        <f>E38/C38-1</f>
        <v>1.5353568549318908E-2</v>
      </c>
      <c r="L38" s="30">
        <f t="shared" si="4"/>
        <v>29</v>
      </c>
      <c r="M38" s="31">
        <f t="shared" si="5"/>
        <v>26</v>
      </c>
    </row>
    <row r="39" spans="1:13" s="4" customFormat="1" x14ac:dyDescent="0.25">
      <c r="A39" s="24" t="s">
        <v>43</v>
      </c>
      <c r="B39" s="25">
        <f>SUM(B7:B38)</f>
        <v>20620148</v>
      </c>
      <c r="C39" s="25">
        <f>SUM(C7:C38)</f>
        <v>21372896</v>
      </c>
      <c r="D39" s="25">
        <f>SUM(D7:D38)</f>
        <v>22409268</v>
      </c>
      <c r="E39" s="25">
        <f>SUM(E7:E38)</f>
        <v>22024386</v>
      </c>
      <c r="F39" s="26">
        <f t="shared" si="0"/>
        <v>-384882</v>
      </c>
      <c r="G39" s="27">
        <f t="shared" si="1"/>
        <v>-1.7175125934501767E-2</v>
      </c>
      <c r="H39" s="25"/>
      <c r="I39" s="25"/>
      <c r="J39" s="26">
        <f>E39-C39</f>
        <v>651490</v>
      </c>
      <c r="K39" s="27">
        <f>E39/C39-1</f>
        <v>3.0482064760900984E-2</v>
      </c>
      <c r="L39" s="28"/>
      <c r="M39" s="29"/>
    </row>
    <row r="40" spans="1:13" s="5" customFormat="1" ht="15" customHeight="1" x14ac:dyDescent="0.25">
      <c r="D40" s="6"/>
      <c r="E40" s="6"/>
      <c r="F40" s="6"/>
      <c r="G40" s="6"/>
      <c r="H40" s="6"/>
      <c r="I40" s="6"/>
      <c r="J40" s="7"/>
    </row>
    <row r="41" spans="1:13" x14ac:dyDescent="0.25">
      <c r="A41" s="1" t="s">
        <v>44</v>
      </c>
    </row>
  </sheetData>
  <mergeCells count="7">
    <mergeCell ref="F5:I5"/>
    <mergeCell ref="J5:M5"/>
    <mergeCell ref="A5:A6"/>
    <mergeCell ref="B5:B6"/>
    <mergeCell ref="C5:C6"/>
    <mergeCell ref="D5:D6"/>
    <mergeCell ref="E5:E6"/>
  </mergeCells>
  <printOptions horizontalCentered="1"/>
  <pageMargins left="0.59055118110236227" right="0.59055118110236227" top="0.39370078740157483" bottom="0.39370078740157483" header="0" footer="0"/>
  <pageSetup scale="99" orientation="landscape" horizontalDpi="1200" verticalDpi="1200" r:id="rId1"/>
  <headerFooter alignWithMargins="0">
    <oddFooter>&amp;L&amp;G&amp;C&amp;8www.iieg.gob.mx&amp;R&amp;G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ta_noviembre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 Galindo</dc:creator>
  <cp:lastModifiedBy>Susana Galindo</cp:lastModifiedBy>
  <dcterms:created xsi:type="dcterms:W3CDTF">2023-12-06T15:57:40Z</dcterms:created>
  <dcterms:modified xsi:type="dcterms:W3CDTF">2024-01-15T20:27:50Z</dcterms:modified>
</cp:coreProperties>
</file>