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R258" i="30"/>
  <c r="Q258" i="30"/>
  <c r="R257" i="30"/>
  <c r="Q257" i="30"/>
  <c r="R256" i="30"/>
  <c r="Q256" i="30"/>
  <c r="R255" i="30"/>
  <c r="Q255" i="30"/>
  <c r="R254" i="30"/>
  <c r="Q254" i="30"/>
  <c r="R253" i="30"/>
  <c r="Q253" i="30"/>
  <c r="R252" i="30"/>
  <c r="Q252" i="30"/>
  <c r="R251" i="30"/>
  <c r="Q251" i="30"/>
  <c r="R250" i="30"/>
  <c r="Q250" i="30"/>
  <c r="R249" i="30"/>
  <c r="Q249" i="30"/>
  <c r="R248" i="30"/>
  <c r="Q248" i="30"/>
  <c r="R247" i="30"/>
  <c r="Q247" i="30"/>
  <c r="R239" i="30"/>
  <c r="Q239" i="30"/>
  <c r="R238" i="30"/>
  <c r="Q238" i="30"/>
  <c r="R237" i="30"/>
  <c r="Q237" i="30"/>
  <c r="R236" i="30"/>
  <c r="Q236" i="30"/>
  <c r="R235" i="30"/>
  <c r="Q235" i="30"/>
  <c r="R234" i="30"/>
  <c r="Q234" i="30"/>
  <c r="R233" i="30"/>
  <c r="Q233" i="30"/>
  <c r="R232" i="30"/>
  <c r="Q232" i="30"/>
  <c r="R231" i="30"/>
  <c r="Q231" i="30"/>
  <c r="R230" i="30"/>
  <c r="Q230" i="30"/>
  <c r="R229" i="30"/>
  <c r="Q229" i="30"/>
  <c r="R228" i="30"/>
  <c r="Q228" i="30"/>
  <c r="R211" i="30"/>
  <c r="Q211" i="30"/>
  <c r="R210" i="30"/>
  <c r="Q210" i="30"/>
  <c r="R209" i="30"/>
  <c r="Q209" i="30"/>
  <c r="R208" i="30"/>
  <c r="Q208" i="30"/>
  <c r="R207" i="30"/>
  <c r="Q207" i="30"/>
  <c r="R206" i="30"/>
  <c r="Q206" i="30"/>
  <c r="R205" i="30"/>
  <c r="Q205" i="30"/>
  <c r="R204" i="30"/>
  <c r="Q204" i="30"/>
  <c r="R203" i="30"/>
  <c r="Q203" i="30"/>
  <c r="R202" i="30"/>
  <c r="Q202" i="30"/>
  <c r="R201" i="30"/>
  <c r="Q201" i="30"/>
  <c r="R200" i="30"/>
  <c r="Q200" i="30"/>
  <c r="R192" i="30"/>
  <c r="Q192" i="30"/>
  <c r="R191" i="30"/>
  <c r="Q191" i="30"/>
  <c r="R190" i="30"/>
  <c r="Q190" i="30"/>
  <c r="R189" i="30"/>
  <c r="Q189" i="30"/>
  <c r="R188" i="30"/>
  <c r="Q188" i="30"/>
  <c r="R187" i="30"/>
  <c r="Q187" i="30"/>
  <c r="R186" i="30"/>
  <c r="Q186" i="30"/>
  <c r="R185" i="30"/>
  <c r="Q185" i="30"/>
  <c r="R166" i="30"/>
  <c r="Q166" i="30"/>
  <c r="R165" i="30"/>
  <c r="Q165" i="30"/>
  <c r="R164" i="30"/>
  <c r="Q164" i="30"/>
  <c r="R163" i="30"/>
  <c r="Q163" i="30"/>
  <c r="R162" i="30"/>
  <c r="Q162" i="30"/>
  <c r="R161" i="30"/>
  <c r="Q161" i="30"/>
  <c r="R153" i="30"/>
  <c r="Q153" i="30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06" i="30"/>
  <c r="Q106" i="30"/>
  <c r="R105" i="30"/>
  <c r="Q105" i="30"/>
  <c r="R104" i="30"/>
  <c r="Q104" i="30"/>
  <c r="Q107" i="30" s="1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P21" i="30"/>
  <c r="P36" i="30"/>
  <c r="P65" i="30"/>
  <c r="P83" i="30"/>
  <c r="P107" i="30"/>
  <c r="P259" i="30"/>
  <c r="P154" i="30"/>
  <c r="Q193" i="30" l="1"/>
  <c r="H259" i="29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40" i="30" l="1"/>
  <c r="P212" i="30"/>
  <c r="P193" i="30"/>
  <c r="P167" i="30"/>
  <c r="P126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P261" i="30" l="1"/>
  <c r="R167" i="30"/>
  <c r="R126" i="30"/>
  <c r="R212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M240" i="29"/>
  <c r="L240" i="29"/>
  <c r="K240" i="29"/>
  <c r="M212" i="29"/>
  <c r="L212" i="29"/>
  <c r="K212" i="29"/>
  <c r="M193" i="29"/>
  <c r="L193" i="29"/>
  <c r="K193" i="29"/>
  <c r="M167" i="29"/>
  <c r="L167" i="29"/>
  <c r="K167" i="29"/>
  <c r="M154" i="29"/>
  <c r="L154" i="29"/>
  <c r="K154" i="29"/>
  <c r="M126" i="29"/>
  <c r="L126" i="29"/>
  <c r="K126" i="29"/>
  <c r="M107" i="29"/>
  <c r="L107" i="29"/>
  <c r="K107" i="29"/>
  <c r="M83" i="29"/>
  <c r="L83" i="29"/>
  <c r="K83" i="29"/>
  <c r="M65" i="29"/>
  <c r="L65" i="29"/>
  <c r="K65" i="29"/>
  <c r="M36" i="29"/>
  <c r="L36" i="29"/>
  <c r="K36" i="29"/>
  <c r="M21" i="29"/>
  <c r="L21" i="29"/>
  <c r="K21" i="29"/>
  <c r="K261" i="29" l="1"/>
  <c r="L261" i="29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<sst xmlns="http://schemas.openxmlformats.org/spreadsheetml/2006/main" count="7585" uniqueCount="200">
  <si>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</si>
  <si>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</si>
  <si>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</si>
  <si>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</si>
  <si>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</si>
  <si>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</si>
  <si>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</si>
  <si>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</si>
  <si>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</si>
  <si>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</si>
  <si>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</si>
  <si>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</si>
  <si>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</si>
  <si>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</si>
  <si>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</si>
  <si>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</si>
  <si>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</si>
  <si>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</si>
  <si>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</si>
  <si>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</si>
  <si>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</si>
  <si>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</si>
  <si>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</si>
  <si>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</si>
  <si>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</si>
  <si>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</si>
  <si>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</si>
  <si>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</si>
  <si>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</si>
  <si>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</si>
  <si>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</si>
  <si>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</si>
  <si>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</si>
  <si>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</si>
  <si>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</si>
  <si>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</si>
  <si>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</si>
  <si>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</si>
  <si>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</si>
  <si>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</si>
  <si>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</si>
  <si>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</si>
  <si>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</si>
  <si>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</si>
  <si>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</si>
  <si>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</si>
  <si>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</si>
  <si>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</si>
  <si>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</si>
  <si>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</si>
  <si>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</si>
  <si>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</si>
  <si>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</si>
  <si>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</si>
  <si>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</si>
  <si>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</si>
  <si>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</si>
  <si>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</si>
  <si>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</si>
  <si>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</si>
  <si>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</si>
  <si>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</si>
  <si>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</si>
  <si>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</si>
  <si>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</si>
  <si>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</si>
  <si>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</si>
  <si>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</si>
  <si>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</si>
  <si>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</si>
  <si>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</si>
  <si>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</si>
  <si>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</si>
  <si>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</si>
  <si>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</si>
  <si>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</si>
  <si>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</si>
  <si>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</si>
  <si>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</si>
  <si>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</si>
  <si>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</si>
  <si>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</si>
  <si>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</si>
  <si>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</si>
  <si>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</si>
  <si>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</si>
  <si>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</si>
  <si>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</si>
  <si>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</si>
  <si>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</si>
  <si>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</si>
  <si>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</si>
  <si>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</si>
  <si>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</si>
  <si>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</si>
  <si>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</si>
  <si>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</si>
  <si>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</si>
  <si>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</si>
  <si>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</si>
  <si>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</si>
  <si>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</si>
  <si>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</si>
  <si>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</si>
  <si>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</si>
  <si>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</si>
  <si>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</si>
  <si>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</si>
  <si>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</si>
  <si>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</si>
  <si>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</si>
  <si>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</si>
  <si>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</si>
  <si>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</si>
  <si>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</si>
  <si>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</si>
  <si>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</si>
  <si>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</si>
  <si>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</si>
  <si>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</si>
  <si>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</si>
  <si>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</si>
  <si>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</si>
  <si>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</si>
  <si>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</si>
  <si>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</si>
  <si>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</si>
  <si>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</si>
  <si>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</si>
  <si>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</si>
  <si>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</si>
  <si>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</si>
  <si>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</si>
  <si>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</si>
  <si>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</si>
  <si>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</si>
  <si>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</si>
  <si>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</si>
  <si>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</si>
  <si>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</si>
  <si>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</si>
  <si>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</si>
  <si>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</si>
  <si>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</si>
  <si>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</si>
  <si>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</si>
  <si>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</si>
  <si>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</si>
  <si>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</si>
  <si>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</si>
  <si>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</si>
  <si>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</si>
  <si>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</si>
  <si>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</si>
  <si>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</si>
  <si>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</si>
  <si>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</si>
  <si>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</si>
  <si>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</si>
  <si>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</si>
  <si>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</si>
  <si>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</si>
  <si>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</si>
  <si>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</si>
  <si>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</si>
  <si>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</si>
  <si>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</si>
  <si>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</si>
  <si>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</si>
  <si>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</si>
  <si>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</si>
  <si>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</si>
  <si>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</si>
  <si>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</si>
  <si>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</si>
  <si>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</si>
  <si>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</si>
  <si>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Abri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</si>
  <si>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</si>
  <si>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</si>
  <si>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</si>
  <si>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</si>
  <si>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</si>
  <si>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</si>
  <si>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</si>
  <si>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</si>
  <si>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</si>
  <si>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</si>
  <si>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</si>
  <si>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</si>
  <si>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</si>
  <si>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</si>
  <si>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</si>
  <si>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</si>
  <si>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</si>
  <si>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</si>
  <si>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Agosto</t>
  </si>
  <si>
    <t>Septiembre</t>
  </si>
  <si>
    <t>Var Sep 2021 respecto a Ago 2021</t>
  </si>
  <si>
    <t>Var Sep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</si>
</sst>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2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5" fillId="0" borderId="0" xfId="11" applyFont="1" applyBorder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13" borderId="1" xfId="14" applyFont="1" applyFill="1" applyBorder="1" applyAlignment="1">
      <alignment horizontal="center" vertical="center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126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126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126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126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126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20" customFormat="1" ht="14.25" x14ac:dyDescent="0.2">
      <c r="A3" s="214" t="s">
        <v>174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s="20" customFormat="1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2009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s="20" customFormat="1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2009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s="20" customFormat="1" ht="14.25" x14ac:dyDescent="0.2">
      <c r="A46" s="214" t="s">
        <v>174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s="20" customFormat="1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2009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s="20" customFormat="1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2009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5" s="20" customFormat="1" ht="14.25" x14ac:dyDescent="0.2">
      <c r="A90" s="214" t="s">
        <v>174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s="20" customFormat="1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2009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s="20" customFormat="1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2009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s="20" customFormat="1" ht="14.25" x14ac:dyDescent="0.2">
      <c r="A133" s="214" t="s">
        <v>174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s="20" customFormat="1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2009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s="20" customFormat="1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2009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s="20" customFormat="1" ht="14.25" x14ac:dyDescent="0.2">
      <c r="A177" s="214" t="s">
        <v>174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s="20" customFormat="1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2009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s="20" customFormat="1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2009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s="20" customFormat="1" ht="14.25" x14ac:dyDescent="0.2">
      <c r="A221" s="214" t="s">
        <v>174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s="20" customFormat="1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2009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s="20" customFormat="1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2009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173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173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5" ht="14.25" x14ac:dyDescent="0.2">
      <c r="A90" s="214" t="s">
        <v>173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2010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173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173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173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172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172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172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172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172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172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171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2012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2012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171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2012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2012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171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2012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2012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171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2012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2012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171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2012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2012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171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2012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2012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170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2013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170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2013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2013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170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2013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2013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170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2013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2013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170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2013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2013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170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2013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2013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2014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2014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5" ht="14.25" x14ac:dyDescent="0.2">
      <c r="A46" s="214" t="s">
        <v>169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2014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2014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169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2014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2014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5" ht="14.25" x14ac:dyDescent="0.2">
      <c r="A133" s="214" t="s">
        <v>169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2014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2014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169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2014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2014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5" ht="14.25" x14ac:dyDescent="0.2">
      <c r="A221" s="214" t="s">
        <v>169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2014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2014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2015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5" ht="14.25" x14ac:dyDescent="0.2">
      <c r="A46" s="214" t="s">
        <v>168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2015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2015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168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2015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2015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5" ht="14.25" x14ac:dyDescent="0.2">
      <c r="A133" s="214" t="s">
        <v>168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2015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2015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168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2015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2015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5" ht="14.25" x14ac:dyDescent="0.2">
      <c r="A221" s="214" t="s">
        <v>168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2015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2015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2016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2016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5" ht="14.25" x14ac:dyDescent="0.2">
      <c r="A46" s="214" t="s">
        <v>167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2016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2016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167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2016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2016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5" ht="14.25" x14ac:dyDescent="0.2">
      <c r="A133" s="214" t="s">
        <v>167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2016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2016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167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2016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2016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5" ht="14.25" x14ac:dyDescent="0.2">
      <c r="A221" s="214" t="s">
        <v>167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2016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2016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2017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2017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5" ht="14.25" x14ac:dyDescent="0.2">
      <c r="A46" s="214" t="s">
        <v>166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2017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2017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7" ht="14.25" x14ac:dyDescent="0.2">
      <c r="A90" s="214" t="s">
        <v>166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2017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2017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5" ht="14.25" x14ac:dyDescent="0.2">
      <c r="A133" s="214" t="s">
        <v>166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2017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2017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166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2017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2017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5" ht="14.25" x14ac:dyDescent="0.2">
      <c r="A221" s="214" t="s">
        <v>166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2017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2017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58"/>
    </row>
    <row r="3" spans="1:13" ht="15" x14ac:dyDescent="0.2">
      <c r="A3" s="214" t="s">
        <v>165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96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108"/>
    </row>
    <row r="9" spans="1:13" ht="12.75" customHeight="1" x14ac:dyDescent="0.2">
      <c r="A9" s="216" t="s">
        <v>135</v>
      </c>
      <c r="B9" s="215">
        <v>2018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96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108"/>
    </row>
    <row r="26" spans="1:13" ht="12.75" customHeight="1" x14ac:dyDescent="0.2">
      <c r="A26" s="216" t="s">
        <v>135</v>
      </c>
      <c r="B26" s="215">
        <v>2018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58"/>
    </row>
    <row r="46" spans="1:13" ht="15" x14ac:dyDescent="0.2">
      <c r="A46" s="214" t="s">
        <v>165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96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108"/>
    </row>
    <row r="51" spans="1:13" ht="12.75" customHeight="1" x14ac:dyDescent="0.2">
      <c r="A51" s="216" t="s">
        <v>135</v>
      </c>
      <c r="B51" s="215">
        <v>2018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96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108"/>
    </row>
    <row r="72" spans="1:13" ht="12.75" customHeight="1" x14ac:dyDescent="0.2">
      <c r="A72" s="216" t="s">
        <v>135</v>
      </c>
      <c r="B72" s="215">
        <v>2018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58"/>
    </row>
    <row r="90" spans="1:14" ht="15" x14ac:dyDescent="0.2">
      <c r="A90" s="214" t="s">
        <v>165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96"/>
    </row>
    <row r="94" spans="1:14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108"/>
    </row>
    <row r="95" spans="1:14" ht="12.75" customHeight="1" x14ac:dyDescent="0.2">
      <c r="A95" s="216" t="s">
        <v>135</v>
      </c>
      <c r="B95" s="215">
        <v>2018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4" ht="12.75" customHeight="1" x14ac:dyDescent="0.2">
      <c r="A96" s="217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96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108"/>
    </row>
    <row r="112" spans="1:13" ht="12.75" customHeight="1" x14ac:dyDescent="0.2">
      <c r="A112" s="216" t="s">
        <v>135</v>
      </c>
      <c r="B112" s="215">
        <v>2018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58"/>
    </row>
    <row r="133" spans="1:13" ht="15" x14ac:dyDescent="0.2">
      <c r="A133" s="214" t="s">
        <v>165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96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108"/>
    </row>
    <row r="138" spans="1:13" ht="12.75" customHeight="1" x14ac:dyDescent="0.2">
      <c r="A138" s="216" t="s">
        <v>135</v>
      </c>
      <c r="B138" s="215">
        <v>2018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96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108"/>
    </row>
    <row r="159" spans="1:13" ht="12.75" customHeight="1" x14ac:dyDescent="0.2">
      <c r="A159" s="216" t="s">
        <v>135</v>
      </c>
      <c r="B159" s="215">
        <v>2018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58"/>
    </row>
    <row r="177" spans="1:13" ht="15" x14ac:dyDescent="0.2">
      <c r="A177" s="214" t="s">
        <v>165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96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108"/>
    </row>
    <row r="183" spans="1:13" ht="12.75" customHeight="1" x14ac:dyDescent="0.2">
      <c r="A183" s="216" t="s">
        <v>135</v>
      </c>
      <c r="B183" s="215">
        <v>2018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96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108"/>
    </row>
    <row r="198" spans="1:13" ht="12.75" customHeight="1" x14ac:dyDescent="0.2">
      <c r="A198" s="216" t="s">
        <v>135</v>
      </c>
      <c r="B198" s="215">
        <v>2018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58"/>
    </row>
    <row r="221" spans="1:13" ht="15" x14ac:dyDescent="0.2">
      <c r="A221" s="214" t="s">
        <v>165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96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108"/>
    </row>
    <row r="226" spans="1:13" ht="12.75" customHeight="1" x14ac:dyDescent="0.2">
      <c r="A226" s="216" t="s">
        <v>135</v>
      </c>
      <c r="B226" s="215">
        <v>2018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96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108"/>
    </row>
    <row r="245" spans="1:13" ht="12.75" customHeight="1" x14ac:dyDescent="0.2">
      <c r="A245" s="216" t="s">
        <v>135</v>
      </c>
      <c r="B245" s="215">
        <v>2018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127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127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127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127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127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2019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2019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164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2019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2019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5" ht="14.25" x14ac:dyDescent="0.2">
      <c r="A90" s="214" t="s">
        <v>164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2019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2019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164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2019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2019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164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2019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2019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164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2019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2019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163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2020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2020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163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2020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2020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5" ht="14.25" x14ac:dyDescent="0.2">
      <c r="A90" s="214" t="s">
        <v>163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2020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2020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163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2020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2020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163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2020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2020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163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2020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2020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Q22" sqref="Q22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0" width="10.28515625" style="38" bestFit="1" customWidth="1"/>
    <col min="11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4.25" x14ac:dyDescent="0.2">
      <c r="A3" s="214" t="s">
        <v>176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2021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122" t="s">
        <v>137</v>
      </c>
      <c r="C10" s="123" t="s">
        <v>138</v>
      </c>
      <c r="D10" s="123" t="s">
        <v>139</v>
      </c>
      <c r="E10" s="123" t="s">
        <v>177</v>
      </c>
      <c r="F10" s="123" t="s">
        <v>178</v>
      </c>
      <c r="G10" s="123" t="s">
        <v>194</v>
      </c>
      <c r="H10" s="123" t="s">
        <v>195</v>
      </c>
      <c r="I10" s="123" t="s">
        <v>196</v>
      </c>
      <c r="J10" s="123" t="s">
        <v>197</v>
      </c>
      <c r="K10" s="122" t="s">
        <v>146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/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9"/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9"/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/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/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/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9"/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80"/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9"/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>SUM(F11:F20)</f>
        <v>2583</v>
      </c>
      <c r="G21" s="66">
        <f>SUM(G11:G20)</f>
        <v>2623</v>
      </c>
      <c r="H21" s="66">
        <f>SUM(H11:H20)</f>
        <v>2515</v>
      </c>
      <c r="I21" s="66">
        <f>SUM(I11:I20)</f>
        <v>2686</v>
      </c>
      <c r="J21" s="66">
        <f>SUM(J11:J20)</f>
        <v>2725</v>
      </c>
      <c r="K21" s="66">
        <f t="shared" ref="J21:M21" si="0">SUM(K11:K20)</f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2021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122" t="s">
        <v>137</v>
      </c>
      <c r="C27" s="123" t="s">
        <v>138</v>
      </c>
      <c r="D27" s="123" t="s">
        <v>139</v>
      </c>
      <c r="E27" s="123" t="s">
        <v>177</v>
      </c>
      <c r="F27" s="123" t="s">
        <v>178</v>
      </c>
      <c r="G27" s="123" t="s">
        <v>194</v>
      </c>
      <c r="H27" s="123" t="s">
        <v>195</v>
      </c>
      <c r="I27" s="123" t="s">
        <v>196</v>
      </c>
      <c r="J27" s="123" t="s">
        <v>197</v>
      </c>
      <c r="K27" s="122" t="s">
        <v>146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/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/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/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/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/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/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>SUM(F28:F35)</f>
        <v>55804</v>
      </c>
      <c r="G36" s="66">
        <f>SUM(G28:G35)</f>
        <v>56828</v>
      </c>
      <c r="H36" s="66">
        <f>SUM(H28:H35)</f>
        <v>58335</v>
      </c>
      <c r="I36" s="66">
        <f>SUM(I28:I35)</f>
        <v>57720</v>
      </c>
      <c r="J36" s="66">
        <f>SUM(J28:J35)</f>
        <v>58180</v>
      </c>
      <c r="K36" s="66">
        <f t="shared" ref="K36:M36" si="2">SUM(K28:K35)</f>
        <v>0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4.25" x14ac:dyDescent="0.2">
      <c r="A46" s="214" t="s">
        <v>176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2021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122" t="s">
        <v>137</v>
      </c>
      <c r="C52" s="123" t="s">
        <v>138</v>
      </c>
      <c r="D52" s="123" t="s">
        <v>139</v>
      </c>
      <c r="E52" s="123" t="s">
        <v>177</v>
      </c>
      <c r="F52" s="123" t="s">
        <v>178</v>
      </c>
      <c r="G52" s="123" t="s">
        <v>194</v>
      </c>
      <c r="H52" s="123" t="s">
        <v>195</v>
      </c>
      <c r="I52" s="123" t="s">
        <v>196</v>
      </c>
      <c r="J52" s="123" t="s">
        <v>197</v>
      </c>
      <c r="K52" s="122" t="s">
        <v>146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/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/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/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/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/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/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/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/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/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/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>SUM(F53:F64)</f>
        <v>66784</v>
      </c>
      <c r="G65" s="66">
        <f>SUM(G53:G64)</f>
        <v>67095</v>
      </c>
      <c r="H65" s="66">
        <f>SUM(H53:H64)</f>
        <v>67605</v>
      </c>
      <c r="I65" s="66">
        <f>SUM(I53:I64)</f>
        <v>68129</v>
      </c>
      <c r="J65" s="66">
        <f>SUM(J53:J64)</f>
        <v>68587</v>
      </c>
      <c r="K65" s="66">
        <f t="shared" ref="K65:M65" si="4">SUM(K53:K64)</f>
        <v>0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2021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122" t="s">
        <v>137</v>
      </c>
      <c r="C73" s="123" t="s">
        <v>138</v>
      </c>
      <c r="D73" s="123" t="s">
        <v>139</v>
      </c>
      <c r="E73" s="123" t="s">
        <v>177</v>
      </c>
      <c r="F73" s="123" t="s">
        <v>178</v>
      </c>
      <c r="G73" s="123" t="s">
        <v>194</v>
      </c>
      <c r="H73" s="123" t="s">
        <v>195</v>
      </c>
      <c r="I73" s="123" t="s">
        <v>196</v>
      </c>
      <c r="J73" s="123" t="s">
        <v>197</v>
      </c>
      <c r="K73" s="122" t="s">
        <v>146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/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/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/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/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/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/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/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/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>SUM(F74:F82)</f>
        <v>51396</v>
      </c>
      <c r="G83" s="66">
        <f>SUM(G74:G82)</f>
        <v>51214</v>
      </c>
      <c r="H83" s="66">
        <f>SUM(H74:H82)</f>
        <v>51589</v>
      </c>
      <c r="I83" s="66">
        <f>SUM(I74:I82)</f>
        <v>52280</v>
      </c>
      <c r="J83" s="66">
        <f>SUM(J74:J82)</f>
        <v>52688</v>
      </c>
      <c r="K83" s="66">
        <f t="shared" ref="K83:M83" si="6">SUM(K74:K82)</f>
        <v>0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5" ht="14.25" x14ac:dyDescent="0.2">
      <c r="A90" s="214" t="s">
        <v>176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2021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122" t="s">
        <v>137</v>
      </c>
      <c r="C96" s="123" t="s">
        <v>138</v>
      </c>
      <c r="D96" s="123" t="s">
        <v>139</v>
      </c>
      <c r="E96" s="123" t="s">
        <v>177</v>
      </c>
      <c r="F96" s="123" t="s">
        <v>178</v>
      </c>
      <c r="G96" s="123" t="s">
        <v>194</v>
      </c>
      <c r="H96" s="123" t="s">
        <v>195</v>
      </c>
      <c r="I96" s="123" t="s">
        <v>196</v>
      </c>
      <c r="J96" s="123" t="s">
        <v>197</v>
      </c>
      <c r="K96" s="122" t="s">
        <v>146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/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/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/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/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/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/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79"/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/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/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>SUM(F97:F106)</f>
        <v>15851</v>
      </c>
      <c r="G107" s="66">
        <f>SUM(G97:G106)</f>
        <v>14800</v>
      </c>
      <c r="H107" s="66">
        <f>SUM(H97:H106)</f>
        <v>15191</v>
      </c>
      <c r="I107" s="66">
        <f>SUM(I97:I106)</f>
        <v>15515</v>
      </c>
      <c r="J107" s="66">
        <f>SUM(J97:J106)</f>
        <v>15890</v>
      </c>
      <c r="K107" s="66">
        <f t="shared" ref="K107:M107" si="8">SUM(K97:K106)</f>
        <v>0</v>
      </c>
      <c r="L107" s="66">
        <f t="shared" si="8"/>
        <v>0</v>
      </c>
      <c r="M107" s="66">
        <f t="shared" si="8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2021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122" t="s">
        <v>137</v>
      </c>
      <c r="C113" s="123" t="s">
        <v>138</v>
      </c>
      <c r="D113" s="123" t="s">
        <v>139</v>
      </c>
      <c r="E113" s="123" t="s">
        <v>177</v>
      </c>
      <c r="F113" s="123" t="s">
        <v>178</v>
      </c>
      <c r="G113" s="123" t="s">
        <v>194</v>
      </c>
      <c r="H113" s="123" t="s">
        <v>195</v>
      </c>
      <c r="I113" s="123" t="s">
        <v>196</v>
      </c>
      <c r="J113" s="123" t="s">
        <v>197</v>
      </c>
      <c r="K113" s="122" t="s">
        <v>146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/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/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/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/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/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/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/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/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/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/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/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>SUM(F114:F125)</f>
        <v>58921</v>
      </c>
      <c r="G126" s="66">
        <f>SUM(G114:G125)</f>
        <v>58131</v>
      </c>
      <c r="H126" s="66">
        <f>SUM(H114:H125)</f>
        <v>60257</v>
      </c>
      <c r="I126" s="66">
        <f>SUM(I114:I125)</f>
        <v>62055</v>
      </c>
      <c r="J126" s="66">
        <f>SUM(J114:J125)</f>
        <v>61817</v>
      </c>
      <c r="K126" s="66">
        <f t="shared" ref="K126:M126" si="10">SUM(K114:K125)</f>
        <v>0</v>
      </c>
      <c r="L126" s="66">
        <f t="shared" si="10"/>
        <v>0</v>
      </c>
      <c r="M126" s="66">
        <f t="shared" si="10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ht="14.25" x14ac:dyDescent="0.2">
      <c r="A133" s="214" t="s">
        <v>176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2021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122" t="s">
        <v>137</v>
      </c>
      <c r="C139" s="123" t="s">
        <v>138</v>
      </c>
      <c r="D139" s="123" t="s">
        <v>139</v>
      </c>
      <c r="E139" s="123" t="s">
        <v>177</v>
      </c>
      <c r="F139" s="123" t="s">
        <v>178</v>
      </c>
      <c r="G139" s="123" t="s">
        <v>194</v>
      </c>
      <c r="H139" s="123" t="s">
        <v>195</v>
      </c>
      <c r="I139" s="123" t="s">
        <v>196</v>
      </c>
      <c r="J139" s="123" t="s">
        <v>197</v>
      </c>
      <c r="K139" s="122" t="s">
        <v>146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/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4"/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/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/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3"/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2"/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/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/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/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/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/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/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/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>SUM(F140:F153)</f>
        <v>19788</v>
      </c>
      <c r="G154" s="66">
        <f>SUM(G140:G153)</f>
        <v>20031</v>
      </c>
      <c r="H154" s="66">
        <f>SUM(H140:H153)</f>
        <v>20292</v>
      </c>
      <c r="I154" s="66">
        <f>SUM(I140:I153)</f>
        <v>21490</v>
      </c>
      <c r="J154" s="66">
        <f>SUM(J140:J153)</f>
        <v>21161</v>
      </c>
      <c r="K154" s="66">
        <f t="shared" ref="K154:M154" si="12">SUM(K140:K153)</f>
        <v>0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2021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122" t="s">
        <v>137</v>
      </c>
      <c r="C160" s="123" t="s">
        <v>138</v>
      </c>
      <c r="D160" s="123" t="s">
        <v>139</v>
      </c>
      <c r="E160" s="123" t="s">
        <v>177</v>
      </c>
      <c r="F160" s="123" t="s">
        <v>178</v>
      </c>
      <c r="G160" s="123" t="s">
        <v>194</v>
      </c>
      <c r="H160" s="123" t="s">
        <v>195</v>
      </c>
      <c r="I160" s="123" t="s">
        <v>196</v>
      </c>
      <c r="J160" s="123" t="s">
        <v>197</v>
      </c>
      <c r="K160" s="122" t="s">
        <v>146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/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1"/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1"/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1"/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1"/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1"/>
      <c r="L166" s="81"/>
      <c r="M166" s="81"/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>SUM(F161:F166)</f>
        <v>8964</v>
      </c>
      <c r="G167" s="66">
        <f>SUM(G161:G166)</f>
        <v>9183</v>
      </c>
      <c r="H167" s="66">
        <f>SUM(H161:H166)</f>
        <v>9030</v>
      </c>
      <c r="I167" s="66">
        <f>SUM(I161:I166)</f>
        <v>9133</v>
      </c>
      <c r="J167" s="66">
        <f>SUM(J161:J166)</f>
        <v>8934</v>
      </c>
      <c r="K167" s="66">
        <f t="shared" ref="K167:M167" si="14">SUM(K161:K166)</f>
        <v>0</v>
      </c>
      <c r="L167" s="66">
        <f t="shared" si="14"/>
        <v>0</v>
      </c>
      <c r="M167" s="66">
        <f t="shared" si="14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ht="14.25" x14ac:dyDescent="0.2">
      <c r="A177" s="214" t="s">
        <v>176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2021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122" t="s">
        <v>137</v>
      </c>
      <c r="C184" s="123" t="s">
        <v>138</v>
      </c>
      <c r="D184" s="123" t="s">
        <v>139</v>
      </c>
      <c r="E184" s="123" t="s">
        <v>177</v>
      </c>
      <c r="F184" s="123" t="s">
        <v>178</v>
      </c>
      <c r="G184" s="123" t="s">
        <v>194</v>
      </c>
      <c r="H184" s="123" t="s">
        <v>195</v>
      </c>
      <c r="I184" s="123" t="s">
        <v>196</v>
      </c>
      <c r="J184" s="123" t="s">
        <v>197</v>
      </c>
      <c r="K184" s="122" t="s">
        <v>146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/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/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/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/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5"/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/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/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>SUM(F185:F192)</f>
        <v>71529</v>
      </c>
      <c r="G193" s="66">
        <f>SUM(G185:G192)</f>
        <v>70670</v>
      </c>
      <c r="H193" s="66">
        <f>SUM(H185:H192)</f>
        <v>72511</v>
      </c>
      <c r="I193" s="66">
        <f>SUM(I185:I192)</f>
        <v>72873</v>
      </c>
      <c r="J193" s="66">
        <f>SUM(J185:J192)</f>
        <v>72651</v>
      </c>
      <c r="K193" s="66">
        <f t="shared" ref="K193:M193" si="16">SUM(K185:K192)</f>
        <v>0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2021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122" t="s">
        <v>137</v>
      </c>
      <c r="C199" s="123" t="s">
        <v>138</v>
      </c>
      <c r="D199" s="123" t="s">
        <v>139</v>
      </c>
      <c r="E199" s="123" t="s">
        <v>177</v>
      </c>
      <c r="F199" s="123" t="s">
        <v>178</v>
      </c>
      <c r="G199" s="123" t="s">
        <v>194</v>
      </c>
      <c r="H199" s="123" t="s">
        <v>195</v>
      </c>
      <c r="I199" s="123" t="s">
        <v>196</v>
      </c>
      <c r="J199" s="123" t="s">
        <v>197</v>
      </c>
      <c r="K199" s="122" t="s">
        <v>146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/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/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/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/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/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/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/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/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/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/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>SUM(F200:F211)</f>
        <v>35191</v>
      </c>
      <c r="G212" s="66">
        <f>SUM(G200:G211)</f>
        <v>35074</v>
      </c>
      <c r="H212" s="66">
        <f>SUM(H200:H211)</f>
        <v>37060</v>
      </c>
      <c r="I212" s="66">
        <f>SUM(I200:I211)</f>
        <v>38769</v>
      </c>
      <c r="J212" s="66">
        <f>SUM(J200:J211)</f>
        <v>39057</v>
      </c>
      <c r="K212" s="66">
        <f t="shared" ref="K212:M212" si="18">SUM(K200:K211)</f>
        <v>0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ht="14.25" x14ac:dyDescent="0.2">
      <c r="A221" s="214" t="s">
        <v>176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2021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122" t="s">
        <v>137</v>
      </c>
      <c r="C227" s="123" t="s">
        <v>138</v>
      </c>
      <c r="D227" s="123" t="s">
        <v>139</v>
      </c>
      <c r="E227" s="123" t="s">
        <v>177</v>
      </c>
      <c r="F227" s="123" t="s">
        <v>178</v>
      </c>
      <c r="G227" s="123" t="s">
        <v>194</v>
      </c>
      <c r="H227" s="123" t="s">
        <v>195</v>
      </c>
      <c r="I227" s="123" t="s">
        <v>196</v>
      </c>
      <c r="J227" s="123" t="s">
        <v>197</v>
      </c>
      <c r="K227" s="122" t="s">
        <v>146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/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78"/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78"/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78"/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/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/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78"/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78"/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78"/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78"/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/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78"/>
      <c r="L239" s="78"/>
      <c r="M239" s="78"/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>SUM(F228:F239)</f>
        <v>20584</v>
      </c>
      <c r="G240" s="66">
        <f>SUM(G228:G239)</f>
        <v>20487</v>
      </c>
      <c r="H240" s="66">
        <f>SUM(H228:H239)</f>
        <v>21396</v>
      </c>
      <c r="I240" s="66">
        <f>SUM(I228:I239)</f>
        <v>21181</v>
      </c>
      <c r="J240" s="66">
        <f>SUM(J228:J239)</f>
        <v>23393</v>
      </c>
      <c r="K240" s="66">
        <f t="shared" ref="K240:M240" si="20">SUM(K228:K239)</f>
        <v>0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2021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122" t="s">
        <v>137</v>
      </c>
      <c r="C246" s="123" t="s">
        <v>138</v>
      </c>
      <c r="D246" s="123" t="s">
        <v>139</v>
      </c>
      <c r="E246" s="123" t="s">
        <v>177</v>
      </c>
      <c r="F246" s="123" t="s">
        <v>178</v>
      </c>
      <c r="G246" s="123" t="s">
        <v>194</v>
      </c>
      <c r="H246" s="123" t="s">
        <v>195</v>
      </c>
      <c r="I246" s="123" t="s">
        <v>196</v>
      </c>
      <c r="J246" s="123" t="s">
        <v>197</v>
      </c>
      <c r="K246" s="122" t="s">
        <v>146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/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/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/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/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/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/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/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/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/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6"/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>SUM(F247:F258)</f>
        <v>1408212</v>
      </c>
      <c r="G259" s="66">
        <f>SUM(G247:G258)</f>
        <v>1414649</v>
      </c>
      <c r="H259" s="66">
        <f>SUM(H247:H258)</f>
        <v>1410794</v>
      </c>
      <c r="I259" s="66">
        <f>SUM(I247:I258)</f>
        <v>1416144</v>
      </c>
      <c r="J259" s="66">
        <f>SUM(J247:J258)</f>
        <v>1422648</v>
      </c>
      <c r="K259" s="66">
        <f t="shared" ref="K259:M259" si="22">SUM(K247:K258)</f>
        <v>0</v>
      </c>
      <c r="L259" s="66">
        <f t="shared" si="22"/>
        <v>0</v>
      </c>
      <c r="M259" s="66">
        <f t="shared" si="22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M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 t="shared" si="25"/>
        <v>0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2002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2002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128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2002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2002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128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2002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2002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128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2002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2002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128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2002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2002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128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2002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2002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2003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129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2003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2003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129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2003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2003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129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2003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2003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129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2003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2003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129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2003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2003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130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2004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2004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130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2004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2004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130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2004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2004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130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2004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2004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130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2004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2004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130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2004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2004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131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2005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131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2005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2005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131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2005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2005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131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2005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2005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131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2005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2005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131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2005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2005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58"/>
      <c r="O2" s="58"/>
      <c r="P2" s="58"/>
      <c r="Q2" s="58"/>
    </row>
    <row r="3" spans="1:17" s="20" customFormat="1" ht="15" x14ac:dyDescent="0.2">
      <c r="A3" s="214" t="s">
        <v>132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2.75" customHeight="1" x14ac:dyDescent="0.2">
      <c r="A9" s="216" t="s">
        <v>135</v>
      </c>
      <c r="B9" s="215">
        <v>2006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</row>
    <row r="26" spans="1:13" ht="12.75" customHeight="1" x14ac:dyDescent="0.2">
      <c r="A26" s="216" t="s">
        <v>135</v>
      </c>
      <c r="B26" s="215">
        <v>2006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8"/>
      <c r="O45" s="58"/>
      <c r="P45" s="58"/>
      <c r="Q45" s="58"/>
    </row>
    <row r="46" spans="1:17" s="20" customFormat="1" ht="15" x14ac:dyDescent="0.2">
      <c r="A46" s="214" t="s">
        <v>132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1:13" ht="12.75" customHeight="1" x14ac:dyDescent="0.2">
      <c r="A51" s="216" t="s">
        <v>135</v>
      </c>
      <c r="B51" s="215">
        <v>2006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1:13" ht="12.75" customHeight="1" x14ac:dyDescent="0.2">
      <c r="A72" s="216" t="s">
        <v>135</v>
      </c>
      <c r="B72" s="215">
        <v>2006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58"/>
      <c r="O89" s="58"/>
      <c r="P89" s="58"/>
      <c r="Q89" s="58"/>
    </row>
    <row r="90" spans="1:17" s="20" customFormat="1" ht="15" x14ac:dyDescent="0.2">
      <c r="A90" s="214" t="s">
        <v>132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</row>
    <row r="95" spans="1:17" ht="12.75" customHeight="1" x14ac:dyDescent="0.2">
      <c r="A95" s="216" t="s">
        <v>135</v>
      </c>
      <c r="B95" s="215">
        <v>2006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</row>
    <row r="112" spans="1:13" ht="12.75" customHeight="1" x14ac:dyDescent="0.2">
      <c r="A112" s="216" t="s">
        <v>135</v>
      </c>
      <c r="B112" s="215">
        <v>2006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58"/>
      <c r="O132" s="58"/>
      <c r="P132" s="58"/>
      <c r="Q132" s="58"/>
    </row>
    <row r="133" spans="1:17" s="20" customFormat="1" ht="15" x14ac:dyDescent="0.2">
      <c r="A133" s="214" t="s">
        <v>132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</row>
    <row r="138" spans="1:17" ht="12.75" customHeight="1" x14ac:dyDescent="0.2">
      <c r="A138" s="216" t="s">
        <v>135</v>
      </c>
      <c r="B138" s="215">
        <v>2006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</row>
    <row r="159" spans="1:13" ht="12.75" customHeight="1" x14ac:dyDescent="0.2">
      <c r="A159" s="216" t="s">
        <v>135</v>
      </c>
      <c r="B159" s="215">
        <v>2006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58"/>
      <c r="O176" s="58"/>
      <c r="P176" s="58"/>
      <c r="Q176" s="58"/>
    </row>
    <row r="177" spans="1:17" s="20" customFormat="1" ht="15" x14ac:dyDescent="0.2">
      <c r="A177" s="214" t="s">
        <v>132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</row>
    <row r="183" spans="1:17" ht="12.75" customHeight="1" x14ac:dyDescent="0.2">
      <c r="A183" s="216" t="s">
        <v>135</v>
      </c>
      <c r="B183" s="215">
        <v>2006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</row>
    <row r="198" spans="1:13" ht="12.75" customHeight="1" x14ac:dyDescent="0.2">
      <c r="A198" s="216" t="s">
        <v>135</v>
      </c>
      <c r="B198" s="215">
        <v>2006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58"/>
      <c r="O220" s="58"/>
      <c r="P220" s="58"/>
      <c r="Q220" s="58"/>
    </row>
    <row r="221" spans="1:17" s="20" customFormat="1" ht="15" x14ac:dyDescent="0.2">
      <c r="A221" s="214" t="s">
        <v>132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</row>
    <row r="226" spans="1:13" ht="12.75" customHeight="1" x14ac:dyDescent="0.2">
      <c r="A226" s="216" t="s">
        <v>135</v>
      </c>
      <c r="B226" s="215">
        <v>2006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</row>
    <row r="245" spans="1:13" ht="12.75" customHeight="1" x14ac:dyDescent="0.2">
      <c r="A245" s="216" t="s">
        <v>135</v>
      </c>
      <c r="B245" s="215">
        <v>2006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="110" zoomScaleNormal="110" zoomScaleSheetLayoutView="87" workbookViewId="0">
      <selection activeCell="H5" sqref="H5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5" width="8" style="38" bestFit="1" customWidth="1"/>
    <col min="16" max="16" width="10.28515625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1" t="s">
        <v>183</v>
      </c>
      <c r="B2" s="221"/>
      <c r="C2" s="221"/>
      <c r="D2" s="221"/>
      <c r="E2" s="221"/>
      <c r="F2" s="221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</row>
    <row r="8" spans="1:18" s="126" customFormat="1" ht="12.75" customHeight="1" x14ac:dyDescent="0.2">
      <c r="A8" s="222" t="s">
        <v>150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</row>
    <row r="9" spans="1:18" ht="19.5" customHeight="1" x14ac:dyDescent="0.2">
      <c r="A9" s="227" t="s">
        <v>193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5">
        <v>2021</v>
      </c>
      <c r="P9" s="225"/>
      <c r="Q9" s="223" t="s">
        <v>198</v>
      </c>
      <c r="R9" s="223" t="s">
        <v>199</v>
      </c>
    </row>
    <row r="10" spans="1:18" ht="19.5" customHeight="1" x14ac:dyDescent="0.2">
      <c r="A10" s="228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196</v>
      </c>
      <c r="P10" s="123" t="s">
        <v>197</v>
      </c>
      <c r="Q10" s="224"/>
      <c r="R10" s="224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692</v>
      </c>
      <c r="P11" s="78">
        <v>683</v>
      </c>
      <c r="Q11" s="151">
        <f>P11-O11</f>
        <v>-9</v>
      </c>
      <c r="R11" s="151">
        <f>P11-N11</f>
        <v>28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2</v>
      </c>
      <c r="P12" s="78">
        <v>2</v>
      </c>
      <c r="Q12" s="151">
        <f t="shared" ref="Q12:Q20" si="0">P12-O12</f>
        <v>0</v>
      </c>
      <c r="R12" s="151">
        <f t="shared" ref="R12:R20" si="1">P12-N12</f>
        <v>1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613</v>
      </c>
      <c r="P13" s="78">
        <v>614</v>
      </c>
      <c r="Q13" s="151">
        <f t="shared" si="0"/>
        <v>1</v>
      </c>
      <c r="R13" s="151">
        <f t="shared" si="1"/>
        <v>9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101</v>
      </c>
      <c r="P14" s="78">
        <v>108</v>
      </c>
      <c r="Q14" s="151">
        <f t="shared" si="0"/>
        <v>7</v>
      </c>
      <c r="R14" s="151">
        <f t="shared" si="1"/>
        <v>-15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882</v>
      </c>
      <c r="P15" s="78">
        <v>924</v>
      </c>
      <c r="Q15" s="151">
        <f t="shared" si="0"/>
        <v>42</v>
      </c>
      <c r="R15" s="151">
        <f t="shared" si="1"/>
        <v>267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196</v>
      </c>
      <c r="P16" s="78">
        <v>199</v>
      </c>
      <c r="Q16" s="151">
        <f t="shared" si="0"/>
        <v>3</v>
      </c>
      <c r="R16" s="151">
        <f t="shared" si="1"/>
        <v>16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109</v>
      </c>
      <c r="P17" s="78">
        <v>104</v>
      </c>
      <c r="Q17" s="151">
        <f t="shared" si="0"/>
        <v>-5</v>
      </c>
      <c r="R17" s="151">
        <f t="shared" si="1"/>
        <v>-235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51</v>
      </c>
      <c r="P19" s="78">
        <v>50</v>
      </c>
      <c r="Q19" s="151">
        <f t="shared" si="0"/>
        <v>-1</v>
      </c>
      <c r="R19" s="151">
        <f t="shared" si="1"/>
        <v>1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39</v>
      </c>
      <c r="P20" s="78">
        <v>40</v>
      </c>
      <c r="Q20" s="151">
        <f t="shared" si="0"/>
        <v>1</v>
      </c>
      <c r="R20" s="151">
        <f t="shared" si="1"/>
        <v>-1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2686</v>
      </c>
      <c r="P21" s="66">
        <f>SUM(P11:P20)</f>
        <v>2725</v>
      </c>
      <c r="Q21" s="148">
        <f>SUM(Q11:Q20)</f>
        <v>39</v>
      </c>
      <c r="R21" s="147">
        <f>SUM(R11:R20)</f>
        <v>71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</row>
    <row r="25" spans="1:18" s="126" customFormat="1" ht="12.75" customHeight="1" x14ac:dyDescent="0.2">
      <c r="A25" s="222" t="s">
        <v>151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</row>
    <row r="26" spans="1:18" ht="19.5" customHeight="1" x14ac:dyDescent="0.2">
      <c r="A26" s="227" t="s">
        <v>192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5">
        <v>2021</v>
      </c>
      <c r="P26" s="225"/>
      <c r="Q26" s="223" t="s">
        <v>198</v>
      </c>
      <c r="R26" s="223" t="s">
        <v>199</v>
      </c>
    </row>
    <row r="27" spans="1:18" ht="19.5" customHeight="1" x14ac:dyDescent="0.2">
      <c r="A27" s="228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196</v>
      </c>
      <c r="P27" s="123" t="s">
        <v>197</v>
      </c>
      <c r="Q27" s="224"/>
      <c r="R27" s="224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3382</v>
      </c>
      <c r="P28" s="78">
        <v>3436</v>
      </c>
      <c r="Q28" s="151">
        <f>P28-O28</f>
        <v>54</v>
      </c>
      <c r="R28" s="151">
        <f>P28-N28</f>
        <v>193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35170</v>
      </c>
      <c r="P29" s="78">
        <v>35065</v>
      </c>
      <c r="Q29" s="151">
        <f t="shared" ref="Q29:Q35" si="3">P29-O29</f>
        <v>-105</v>
      </c>
      <c r="R29" s="151">
        <f t="shared" ref="R29:R35" si="4">P29-N29</f>
        <v>1377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515</v>
      </c>
      <c r="P30" s="78">
        <v>538</v>
      </c>
      <c r="Q30" s="151">
        <f t="shared" si="3"/>
        <v>23</v>
      </c>
      <c r="R30" s="151">
        <f t="shared" si="4"/>
        <v>12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73</v>
      </c>
      <c r="P31" s="78">
        <v>73</v>
      </c>
      <c r="Q31" s="151">
        <f t="shared" si="3"/>
        <v>0</v>
      </c>
      <c r="R31" s="151">
        <f t="shared" si="4"/>
        <v>-10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14997</v>
      </c>
      <c r="P32" s="78">
        <v>15470</v>
      </c>
      <c r="Q32" s="151">
        <f t="shared" si="3"/>
        <v>473</v>
      </c>
      <c r="R32" s="151">
        <f t="shared" si="4"/>
        <v>1422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1441</v>
      </c>
      <c r="P33" s="78">
        <v>1444</v>
      </c>
      <c r="Q33" s="151">
        <f t="shared" si="3"/>
        <v>3</v>
      </c>
      <c r="R33" s="151">
        <f t="shared" si="4"/>
        <v>-275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1504</v>
      </c>
      <c r="P34" s="78">
        <v>1508</v>
      </c>
      <c r="Q34" s="151">
        <f t="shared" si="3"/>
        <v>4</v>
      </c>
      <c r="R34" s="151">
        <f t="shared" si="4"/>
        <v>339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638</v>
      </c>
      <c r="P35" s="78">
        <v>646</v>
      </c>
      <c r="Q35" s="151">
        <f t="shared" si="3"/>
        <v>8</v>
      </c>
      <c r="R35" s="151">
        <f t="shared" si="4"/>
        <v>-24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57720</v>
      </c>
      <c r="P36" s="66">
        <f>SUM(P28:P35)</f>
        <v>58180</v>
      </c>
      <c r="Q36" s="148">
        <f>SUM(Q28:Q35)</f>
        <v>460</v>
      </c>
      <c r="R36" s="147">
        <f>SUM(R28:R35)</f>
        <v>3034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1" t="s">
        <v>183</v>
      </c>
      <c r="B45" s="221"/>
      <c r="C45" s="221"/>
      <c r="D45" s="221"/>
      <c r="E45" s="221"/>
      <c r="F45" s="221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182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</row>
    <row r="50" spans="1:18" s="126" customFormat="1" ht="12.75" customHeight="1" x14ac:dyDescent="0.2">
      <c r="A50" s="222" t="s">
        <v>152</v>
      </c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</row>
    <row r="51" spans="1:18" ht="19.5" customHeight="1" x14ac:dyDescent="0.2">
      <c r="A51" s="227" t="s">
        <v>191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5">
        <v>2021</v>
      </c>
      <c r="P51" s="225"/>
      <c r="Q51" s="223" t="s">
        <v>198</v>
      </c>
      <c r="R51" s="223" t="s">
        <v>199</v>
      </c>
    </row>
    <row r="52" spans="1:18" ht="19.5" customHeight="1" x14ac:dyDescent="0.2">
      <c r="A52" s="228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196</v>
      </c>
      <c r="P52" s="123" t="s">
        <v>197</v>
      </c>
      <c r="Q52" s="224"/>
      <c r="R52" s="224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4934</v>
      </c>
      <c r="P53" s="78">
        <v>4973</v>
      </c>
      <c r="Q53" s="151">
        <f t="shared" ref="Q53:Q64" si="6">P53-O53</f>
        <v>39</v>
      </c>
      <c r="R53" s="151">
        <f t="shared" ref="R53:R64" si="7">P53-N53</f>
        <v>288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12987</v>
      </c>
      <c r="P54" s="78">
        <v>12767</v>
      </c>
      <c r="Q54" s="151">
        <f t="shared" si="6"/>
        <v>-220</v>
      </c>
      <c r="R54" s="151">
        <f t="shared" si="7"/>
        <v>1164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115</v>
      </c>
      <c r="P55" s="78">
        <v>114</v>
      </c>
      <c r="Q55" s="151">
        <f t="shared" si="6"/>
        <v>-1</v>
      </c>
      <c r="R55" s="151">
        <f t="shared" si="7"/>
        <v>68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2699</v>
      </c>
      <c r="P56" s="78">
        <v>2709</v>
      </c>
      <c r="Q56" s="151">
        <f t="shared" si="6"/>
        <v>10</v>
      </c>
      <c r="R56" s="151">
        <f t="shared" si="7"/>
        <v>160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1739</v>
      </c>
      <c r="P57" s="78">
        <v>1951</v>
      </c>
      <c r="Q57" s="151">
        <f t="shared" si="6"/>
        <v>212</v>
      </c>
      <c r="R57" s="151">
        <f t="shared" si="7"/>
        <v>216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905</v>
      </c>
      <c r="P59" s="78">
        <v>917</v>
      </c>
      <c r="Q59" s="151">
        <f t="shared" si="6"/>
        <v>12</v>
      </c>
      <c r="R59" s="151">
        <f t="shared" si="7"/>
        <v>254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839</v>
      </c>
      <c r="P60" s="78">
        <v>941</v>
      </c>
      <c r="Q60" s="151">
        <f t="shared" si="6"/>
        <v>102</v>
      </c>
      <c r="R60" s="151">
        <f t="shared" si="7"/>
        <v>121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4041</v>
      </c>
      <c r="P61" s="78">
        <v>4030</v>
      </c>
      <c r="Q61" s="151">
        <f t="shared" si="6"/>
        <v>-11</v>
      </c>
      <c r="R61" s="151">
        <f t="shared" si="7"/>
        <v>307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37239</v>
      </c>
      <c r="P62" s="78">
        <v>37524</v>
      </c>
      <c r="Q62" s="151">
        <f t="shared" si="6"/>
        <v>285</v>
      </c>
      <c r="R62" s="151">
        <f t="shared" si="7"/>
        <v>1010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2111</v>
      </c>
      <c r="P63" s="78">
        <v>2144</v>
      </c>
      <c r="Q63" s="151">
        <f t="shared" si="6"/>
        <v>33</v>
      </c>
      <c r="R63" s="151">
        <f t="shared" si="7"/>
        <v>172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507</v>
      </c>
      <c r="P64" s="78">
        <v>504</v>
      </c>
      <c r="Q64" s="151">
        <f t="shared" si="6"/>
        <v>-3</v>
      </c>
      <c r="R64" s="151">
        <f t="shared" si="7"/>
        <v>-127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68129</v>
      </c>
      <c r="P65" s="66">
        <f>SUM(P53:P64)</f>
        <v>68587</v>
      </c>
      <c r="Q65" s="148">
        <f>SUM(Q53:Q64)</f>
        <v>458</v>
      </c>
      <c r="R65" s="147">
        <f>SUM(R53:R64)</f>
        <v>3594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</row>
    <row r="71" spans="1:18" ht="12.75" customHeight="1" x14ac:dyDescent="0.2">
      <c r="A71" s="222" t="s">
        <v>153</v>
      </c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</row>
    <row r="72" spans="1:18" ht="19.5" customHeight="1" x14ac:dyDescent="0.2">
      <c r="A72" s="227" t="s">
        <v>190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5">
        <v>2021</v>
      </c>
      <c r="P72" s="225"/>
      <c r="Q72" s="223" t="s">
        <v>198</v>
      </c>
      <c r="R72" s="223" t="s">
        <v>199</v>
      </c>
    </row>
    <row r="73" spans="1:18" ht="19.5" customHeight="1" x14ac:dyDescent="0.2">
      <c r="A73" s="228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196</v>
      </c>
      <c r="P73" s="123" t="s">
        <v>197</v>
      </c>
      <c r="Q73" s="224"/>
      <c r="R73" s="224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10514</v>
      </c>
      <c r="P74" s="78">
        <v>10794</v>
      </c>
      <c r="Q74" s="151">
        <f t="shared" ref="Q74:Q82" si="9">P74-O74</f>
        <v>280</v>
      </c>
      <c r="R74" s="151">
        <f t="shared" ref="R74:R82" si="10">P74-N74</f>
        <v>1172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3682</v>
      </c>
      <c r="P75" s="78">
        <v>3783</v>
      </c>
      <c r="Q75" s="151">
        <f t="shared" si="9"/>
        <v>101</v>
      </c>
      <c r="R75" s="151">
        <f t="shared" si="10"/>
        <v>579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997</v>
      </c>
      <c r="P76" s="78">
        <v>994</v>
      </c>
      <c r="Q76" s="151">
        <f t="shared" si="9"/>
        <v>-3</v>
      </c>
      <c r="R76" s="151">
        <f t="shared" si="10"/>
        <v>274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1358</v>
      </c>
      <c r="P77" s="78">
        <v>1368</v>
      </c>
      <c r="Q77" s="151">
        <f t="shared" si="9"/>
        <v>10</v>
      </c>
      <c r="R77" s="151">
        <f t="shared" si="10"/>
        <v>48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5163</v>
      </c>
      <c r="P78" s="78">
        <v>5165</v>
      </c>
      <c r="Q78" s="151">
        <f t="shared" si="9"/>
        <v>2</v>
      </c>
      <c r="R78" s="151">
        <f t="shared" si="10"/>
        <v>170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21373</v>
      </c>
      <c r="P79" s="78">
        <v>21476</v>
      </c>
      <c r="Q79" s="151">
        <f t="shared" si="9"/>
        <v>103</v>
      </c>
      <c r="R79" s="151">
        <f t="shared" si="10"/>
        <v>622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4751</v>
      </c>
      <c r="P80" s="78">
        <v>4766</v>
      </c>
      <c r="Q80" s="151">
        <f t="shared" si="9"/>
        <v>15</v>
      </c>
      <c r="R80" s="151">
        <f t="shared" si="10"/>
        <v>849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2019</v>
      </c>
      <c r="P81" s="78">
        <v>1951</v>
      </c>
      <c r="Q81" s="151">
        <f t="shared" si="9"/>
        <v>-68</v>
      </c>
      <c r="R81" s="151">
        <f t="shared" si="10"/>
        <v>34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2423</v>
      </c>
      <c r="P82" s="78">
        <v>2391</v>
      </c>
      <c r="Q82" s="151">
        <f t="shared" si="9"/>
        <v>-32</v>
      </c>
      <c r="R82" s="151">
        <f t="shared" si="10"/>
        <v>-152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52280</v>
      </c>
      <c r="P83" s="66">
        <f>SUM(P74:P82)</f>
        <v>52688</v>
      </c>
      <c r="Q83" s="148">
        <f>SUM(Q74:Q82)</f>
        <v>408</v>
      </c>
      <c r="R83" s="147">
        <f>SUM(R74:R82)</f>
        <v>3596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1" t="s">
        <v>183</v>
      </c>
      <c r="B89" s="221"/>
      <c r="C89" s="221"/>
      <c r="D89" s="221"/>
      <c r="E89" s="221"/>
      <c r="F89" s="221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182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</row>
    <row r="94" spans="1:18" ht="12.75" customHeight="1" x14ac:dyDescent="0.2">
      <c r="A94" s="222" t="s">
        <v>154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</row>
    <row r="95" spans="1:18" ht="19.5" customHeight="1" x14ac:dyDescent="0.2">
      <c r="A95" s="227" t="s">
        <v>189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5">
        <v>2021</v>
      </c>
      <c r="P95" s="225"/>
      <c r="Q95" s="223" t="s">
        <v>198</v>
      </c>
      <c r="R95" s="223" t="s">
        <v>199</v>
      </c>
    </row>
    <row r="96" spans="1:18" ht="19.5" customHeight="1" x14ac:dyDescent="0.2">
      <c r="A96" s="228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196</v>
      </c>
      <c r="P96" s="123" t="s">
        <v>197</v>
      </c>
      <c r="Q96" s="224"/>
      <c r="R96" s="224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5941</v>
      </c>
      <c r="P97" s="78">
        <v>5980</v>
      </c>
      <c r="Q97" s="151">
        <f t="shared" ref="Q97:Q106" si="12">P97-O97</f>
        <v>39</v>
      </c>
      <c r="R97" s="151">
        <f t="shared" ref="R97:R106" si="13">P97-N97</f>
        <v>389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125</v>
      </c>
      <c r="P98" s="78">
        <v>124</v>
      </c>
      <c r="Q98" s="151">
        <f t="shared" si="12"/>
        <v>-1</v>
      </c>
      <c r="R98" s="151">
        <f t="shared" si="13"/>
        <v>-2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6885</v>
      </c>
      <c r="P99" s="78">
        <v>7219</v>
      </c>
      <c r="Q99" s="151">
        <f t="shared" si="12"/>
        <v>334</v>
      </c>
      <c r="R99" s="151">
        <f t="shared" si="13"/>
        <v>-1040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120</v>
      </c>
      <c r="P100" s="78">
        <v>122</v>
      </c>
      <c r="Q100" s="151">
        <f t="shared" si="12"/>
        <v>2</v>
      </c>
      <c r="R100" s="151">
        <f t="shared" si="13"/>
        <v>29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1079</v>
      </c>
      <c r="P101" s="78">
        <v>1086</v>
      </c>
      <c r="Q101" s="151">
        <f t="shared" si="12"/>
        <v>7</v>
      </c>
      <c r="R101" s="151">
        <f t="shared" si="13"/>
        <v>122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13</v>
      </c>
      <c r="P102" s="78">
        <v>12</v>
      </c>
      <c r="Q102" s="151">
        <f t="shared" si="12"/>
        <v>-1</v>
      </c>
      <c r="R102" s="151">
        <f t="shared" si="13"/>
        <v>-10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38">
        <v>0</v>
      </c>
      <c r="P103" s="3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506</v>
      </c>
      <c r="P104" s="78">
        <v>481</v>
      </c>
      <c r="Q104" s="151">
        <f t="shared" si="12"/>
        <v>-25</v>
      </c>
      <c r="R104" s="151">
        <f t="shared" si="13"/>
        <v>-57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382</v>
      </c>
      <c r="P105" s="78">
        <v>393</v>
      </c>
      <c r="Q105" s="151">
        <f t="shared" si="12"/>
        <v>11</v>
      </c>
      <c r="R105" s="151">
        <f t="shared" si="13"/>
        <v>26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464</v>
      </c>
      <c r="P106" s="78">
        <v>473</v>
      </c>
      <c r="Q106" s="151">
        <f t="shared" si="12"/>
        <v>9</v>
      </c>
      <c r="R106" s="151">
        <f t="shared" si="13"/>
        <v>45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15515</v>
      </c>
      <c r="P107" s="66">
        <f>SUM(P97:P106)</f>
        <v>15890</v>
      </c>
      <c r="Q107" s="148">
        <f>SUM(Q97:Q106)</f>
        <v>375</v>
      </c>
      <c r="R107" s="147">
        <f>SUM(R97:R106)</f>
        <v>-499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</row>
    <row r="111" spans="1:18" ht="12.75" customHeight="1" x14ac:dyDescent="0.2">
      <c r="A111" s="222" t="s">
        <v>155</v>
      </c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</row>
    <row r="112" spans="1:18" ht="19.5" customHeight="1" x14ac:dyDescent="0.2">
      <c r="A112" s="227" t="s">
        <v>188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5">
        <v>2021</v>
      </c>
      <c r="P112" s="225"/>
      <c r="Q112" s="223" t="s">
        <v>198</v>
      </c>
      <c r="R112" s="223" t="s">
        <v>199</v>
      </c>
    </row>
    <row r="113" spans="1:18" ht="19.5" customHeight="1" x14ac:dyDescent="0.2">
      <c r="A113" s="228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196</v>
      </c>
      <c r="P113" s="123" t="s">
        <v>197</v>
      </c>
      <c r="Q113" s="224"/>
      <c r="R113" s="224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2604</v>
      </c>
      <c r="P114" s="78">
        <v>2424</v>
      </c>
      <c r="Q114" s="151">
        <f t="shared" ref="Q114:Q125" si="15">P114-O114</f>
        <v>-180</v>
      </c>
      <c r="R114" s="151">
        <f t="shared" ref="R114:R125" si="16">P114-N114</f>
        <v>823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63</v>
      </c>
      <c r="P115" s="78">
        <v>64</v>
      </c>
      <c r="Q115" s="151">
        <f t="shared" si="15"/>
        <v>1</v>
      </c>
      <c r="R115" s="151">
        <f t="shared" si="16"/>
        <v>4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572</v>
      </c>
      <c r="P116" s="78">
        <v>564</v>
      </c>
      <c r="Q116" s="151">
        <f t="shared" si="15"/>
        <v>-8</v>
      </c>
      <c r="R116" s="151">
        <f t="shared" si="16"/>
        <v>119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4516</v>
      </c>
      <c r="P117" s="78">
        <v>4355</v>
      </c>
      <c r="Q117" s="151">
        <f t="shared" si="15"/>
        <v>-161</v>
      </c>
      <c r="R117" s="151">
        <f t="shared" si="16"/>
        <v>495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7147</v>
      </c>
      <c r="P118" s="78">
        <v>7182</v>
      </c>
      <c r="Q118" s="151">
        <f t="shared" si="15"/>
        <v>35</v>
      </c>
      <c r="R118" s="151">
        <f t="shared" si="16"/>
        <v>-252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692</v>
      </c>
      <c r="P119" s="78">
        <v>679</v>
      </c>
      <c r="Q119" s="151">
        <f t="shared" si="15"/>
        <v>-13</v>
      </c>
      <c r="R119" s="151">
        <f t="shared" si="16"/>
        <v>-36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964</v>
      </c>
      <c r="P120" s="78">
        <v>962</v>
      </c>
      <c r="Q120" s="151">
        <f t="shared" si="15"/>
        <v>-2</v>
      </c>
      <c r="R120" s="151">
        <f t="shared" si="16"/>
        <v>4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492</v>
      </c>
      <c r="P121" s="78">
        <v>386</v>
      </c>
      <c r="Q121" s="151">
        <f t="shared" si="15"/>
        <v>-106</v>
      </c>
      <c r="R121" s="151">
        <f t="shared" si="16"/>
        <v>-61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2890</v>
      </c>
      <c r="P122" s="78">
        <v>2883</v>
      </c>
      <c r="Q122" s="151">
        <f t="shared" si="15"/>
        <v>-7</v>
      </c>
      <c r="R122" s="151">
        <f t="shared" si="16"/>
        <v>-566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6515</v>
      </c>
      <c r="P123" s="78">
        <v>6004</v>
      </c>
      <c r="Q123" s="151">
        <f t="shared" si="15"/>
        <v>-511</v>
      </c>
      <c r="R123" s="151">
        <f t="shared" si="16"/>
        <v>-1131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49</v>
      </c>
      <c r="P124" s="78">
        <v>49</v>
      </c>
      <c r="Q124" s="151">
        <f t="shared" si="15"/>
        <v>0</v>
      </c>
      <c r="R124" s="151">
        <f t="shared" si="16"/>
        <v>6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35551</v>
      </c>
      <c r="P125" s="78">
        <v>36265</v>
      </c>
      <c r="Q125" s="151">
        <f t="shared" si="15"/>
        <v>714</v>
      </c>
      <c r="R125" s="151">
        <f t="shared" si="16"/>
        <v>2053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62055</v>
      </c>
      <c r="P126" s="66">
        <f>SUM(P114:P125)</f>
        <v>61817</v>
      </c>
      <c r="Q126" s="148">
        <f>SUM(Q114:Q125)</f>
        <v>-238</v>
      </c>
      <c r="R126" s="147">
        <f>SUM(R114:R125)</f>
        <v>1458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1" t="s">
        <v>183</v>
      </c>
      <c r="B132" s="221"/>
      <c r="C132" s="221"/>
      <c r="D132" s="221"/>
      <c r="E132" s="221"/>
      <c r="F132" s="221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182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</row>
    <row r="137" spans="1:18" ht="12.75" customHeight="1" x14ac:dyDescent="0.2">
      <c r="A137" s="222" t="s">
        <v>156</v>
      </c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</row>
    <row r="138" spans="1:18" ht="19.5" customHeight="1" x14ac:dyDescent="0.2">
      <c r="A138" s="227" t="s">
        <v>187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5">
        <v>2021</v>
      </c>
      <c r="P138" s="225"/>
      <c r="Q138" s="223" t="s">
        <v>198</v>
      </c>
      <c r="R138" s="223" t="s">
        <v>199</v>
      </c>
    </row>
    <row r="139" spans="1:18" ht="19.5" customHeight="1" x14ac:dyDescent="0.2">
      <c r="A139" s="228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196</v>
      </c>
      <c r="P139" s="123" t="s">
        <v>197</v>
      </c>
      <c r="Q139" s="224"/>
      <c r="R139" s="224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23</v>
      </c>
      <c r="P140" s="81">
        <v>28</v>
      </c>
      <c r="Q140" s="151">
        <f t="shared" ref="Q140:Q153" si="18">P140-O140</f>
        <v>5</v>
      </c>
      <c r="R140" s="151">
        <f t="shared" ref="R140:R153" si="19">P140-N140</f>
        <v>10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11448</v>
      </c>
      <c r="P141" s="81">
        <v>11406</v>
      </c>
      <c r="Q141" s="151">
        <f t="shared" si="18"/>
        <v>-42</v>
      </c>
      <c r="R141" s="151">
        <f t="shared" si="19"/>
        <v>76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356</v>
      </c>
      <c r="P142" s="81">
        <v>352</v>
      </c>
      <c r="Q142" s="151">
        <f t="shared" si="18"/>
        <v>-4</v>
      </c>
      <c r="R142" s="151">
        <f t="shared" si="19"/>
        <v>1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161</v>
      </c>
      <c r="P143" s="81">
        <v>155</v>
      </c>
      <c r="Q143" s="151">
        <f t="shared" si="18"/>
        <v>-6</v>
      </c>
      <c r="R143" s="151">
        <f t="shared" si="19"/>
        <v>14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59</v>
      </c>
      <c r="P144" s="81">
        <v>61</v>
      </c>
      <c r="Q144" s="151">
        <f t="shared" si="18"/>
        <v>2</v>
      </c>
      <c r="R144" s="151">
        <f t="shared" si="19"/>
        <v>8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8</v>
      </c>
      <c r="P145" s="81">
        <v>8</v>
      </c>
      <c r="Q145" s="151">
        <f t="shared" si="18"/>
        <v>0</v>
      </c>
      <c r="R145" s="151">
        <f t="shared" si="19"/>
        <v>-1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2504</v>
      </c>
      <c r="P146" s="81">
        <v>2512</v>
      </c>
      <c r="Q146" s="151">
        <f t="shared" si="18"/>
        <v>8</v>
      </c>
      <c r="R146" s="151">
        <f t="shared" si="19"/>
        <v>9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165</v>
      </c>
      <c r="P147" s="81">
        <v>160</v>
      </c>
      <c r="Q147" s="151">
        <f t="shared" si="18"/>
        <v>-5</v>
      </c>
      <c r="R147" s="151">
        <f t="shared" si="19"/>
        <v>2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83</v>
      </c>
      <c r="P148" s="81">
        <v>91</v>
      </c>
      <c r="Q148" s="151">
        <f t="shared" si="18"/>
        <v>8</v>
      </c>
      <c r="R148" s="151">
        <f t="shared" si="19"/>
        <v>4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1122</v>
      </c>
      <c r="P149" s="81">
        <v>1151</v>
      </c>
      <c r="Q149" s="151">
        <f t="shared" si="18"/>
        <v>29</v>
      </c>
      <c r="R149" s="151">
        <f t="shared" si="19"/>
        <v>217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101</v>
      </c>
      <c r="P150" s="81">
        <v>111</v>
      </c>
      <c r="Q150" s="151">
        <f t="shared" si="18"/>
        <v>10</v>
      </c>
      <c r="R150" s="151">
        <f t="shared" si="19"/>
        <v>-2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933</v>
      </c>
      <c r="P151" s="81">
        <v>926</v>
      </c>
      <c r="Q151" s="151">
        <f t="shared" si="18"/>
        <v>-7</v>
      </c>
      <c r="R151" s="151">
        <f t="shared" si="19"/>
        <v>-17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3963</v>
      </c>
      <c r="P152" s="81">
        <v>3640</v>
      </c>
      <c r="Q152" s="151">
        <f t="shared" si="18"/>
        <v>-323</v>
      </c>
      <c r="R152" s="151">
        <f t="shared" si="19"/>
        <v>814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564</v>
      </c>
      <c r="P153" s="81">
        <v>560</v>
      </c>
      <c r="Q153" s="151">
        <f t="shared" si="18"/>
        <v>-4</v>
      </c>
      <c r="R153" s="151">
        <f t="shared" si="19"/>
        <v>-4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21490</v>
      </c>
      <c r="P154" s="66">
        <f>SUM(P140:P153)</f>
        <v>21161</v>
      </c>
      <c r="Q154" s="148">
        <f>SUM(Q140:Q153)</f>
        <v>-329</v>
      </c>
      <c r="R154" s="147">
        <f>SUM(R140:R153)</f>
        <v>1131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</row>
    <row r="158" spans="1:18" s="143" customFormat="1" ht="12.75" customHeight="1" x14ac:dyDescent="0.2">
      <c r="A158" s="222" t="s">
        <v>157</v>
      </c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</row>
    <row r="159" spans="1:18" ht="19.5" customHeight="1" x14ac:dyDescent="0.2">
      <c r="A159" s="227" t="s">
        <v>186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5">
        <v>2021</v>
      </c>
      <c r="P159" s="225"/>
      <c r="Q159" s="223" t="s">
        <v>198</v>
      </c>
      <c r="R159" s="223" t="s">
        <v>199</v>
      </c>
    </row>
    <row r="160" spans="1:18" ht="19.5" customHeight="1" x14ac:dyDescent="0.2">
      <c r="A160" s="228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196</v>
      </c>
      <c r="P160" s="123" t="s">
        <v>197</v>
      </c>
      <c r="Q160" s="224"/>
      <c r="R160" s="224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2962</v>
      </c>
      <c r="P161" s="84">
        <v>2936</v>
      </c>
      <c r="Q161" s="151">
        <f t="shared" ref="Q161:Q166" si="21">P161-O161</f>
        <v>-26</v>
      </c>
      <c r="R161" s="151">
        <f t="shared" ref="R161:R166" si="22">P161-N161</f>
        <v>-457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2397</v>
      </c>
      <c r="P162" s="84">
        <v>2382</v>
      </c>
      <c r="Q162" s="151">
        <f t="shared" si="21"/>
        <v>-15</v>
      </c>
      <c r="R162" s="151">
        <f t="shared" si="22"/>
        <v>224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42</v>
      </c>
      <c r="P163" s="84">
        <v>43</v>
      </c>
      <c r="Q163" s="151">
        <f t="shared" si="21"/>
        <v>1</v>
      </c>
      <c r="R163" s="151">
        <f t="shared" si="22"/>
        <v>-15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2450</v>
      </c>
      <c r="P164" s="84">
        <v>2384</v>
      </c>
      <c r="Q164" s="151">
        <f t="shared" si="21"/>
        <v>-66</v>
      </c>
      <c r="R164" s="151">
        <f t="shared" si="22"/>
        <v>7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1146</v>
      </c>
      <c r="P165" s="84">
        <v>1061</v>
      </c>
      <c r="Q165" s="151">
        <f t="shared" si="21"/>
        <v>-85</v>
      </c>
      <c r="R165" s="151">
        <f t="shared" si="22"/>
        <v>134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136</v>
      </c>
      <c r="P166" s="84">
        <v>128</v>
      </c>
      <c r="Q166" s="151">
        <f t="shared" si="21"/>
        <v>-8</v>
      </c>
      <c r="R166" s="151">
        <f t="shared" si="22"/>
        <v>-32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9133</v>
      </c>
      <c r="P167" s="66">
        <f>SUM(P161:P166)</f>
        <v>8934</v>
      </c>
      <c r="Q167" s="148">
        <f>SUM(Q161:Q166)</f>
        <v>-199</v>
      </c>
      <c r="R167" s="147">
        <f>SUM(R161:R166)</f>
        <v>-139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1" t="s">
        <v>183</v>
      </c>
      <c r="B176" s="221"/>
      <c r="C176" s="221"/>
      <c r="D176" s="221"/>
      <c r="E176" s="221"/>
      <c r="F176" s="221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182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</row>
    <row r="182" spans="1:18" ht="12.75" customHeight="1" x14ac:dyDescent="0.2">
      <c r="A182" s="222" t="s">
        <v>158</v>
      </c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</row>
    <row r="183" spans="1:18" ht="19.5" customHeight="1" x14ac:dyDescent="0.2">
      <c r="A183" s="227" t="s">
        <v>185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5">
        <v>2021</v>
      </c>
      <c r="P183" s="225"/>
      <c r="Q183" s="223" t="s">
        <v>198</v>
      </c>
      <c r="R183" s="223" t="s">
        <v>199</v>
      </c>
    </row>
    <row r="184" spans="1:18" ht="19.5" customHeight="1" x14ac:dyDescent="0.2">
      <c r="A184" s="228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196</v>
      </c>
      <c r="P184" s="123" t="s">
        <v>197</v>
      </c>
      <c r="Q184" s="224"/>
      <c r="R184" s="224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110</v>
      </c>
      <c r="P185" s="81">
        <v>98</v>
      </c>
      <c r="Q185" s="151">
        <f t="shared" ref="Q185:Q192" si="24">P185-O185</f>
        <v>-12</v>
      </c>
      <c r="R185" s="151">
        <f t="shared" ref="R185:R192" si="25">P185-N185</f>
        <v>5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344</v>
      </c>
      <c r="P186" s="81">
        <v>331</v>
      </c>
      <c r="Q186" s="151">
        <f t="shared" si="24"/>
        <v>-13</v>
      </c>
      <c r="R186" s="151">
        <f t="shared" si="25"/>
        <v>60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165</v>
      </c>
      <c r="P187" s="81">
        <v>161</v>
      </c>
      <c r="Q187" s="151">
        <f t="shared" si="24"/>
        <v>-4</v>
      </c>
      <c r="R187" s="151">
        <f t="shared" si="25"/>
        <v>10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602</v>
      </c>
      <c r="P188" s="81">
        <v>608</v>
      </c>
      <c r="Q188" s="151">
        <f t="shared" si="24"/>
        <v>6</v>
      </c>
      <c r="R188" s="151">
        <f t="shared" si="25"/>
        <v>47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21</v>
      </c>
      <c r="P189" s="81">
        <v>23</v>
      </c>
      <c r="Q189" s="151">
        <f t="shared" si="24"/>
        <v>2</v>
      </c>
      <c r="R189" s="151">
        <f t="shared" si="25"/>
        <v>-6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71091</v>
      </c>
      <c r="P190" s="81">
        <v>70877</v>
      </c>
      <c r="Q190" s="151">
        <f t="shared" si="24"/>
        <v>-214</v>
      </c>
      <c r="R190" s="151">
        <f t="shared" si="25"/>
        <v>2518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141</v>
      </c>
      <c r="P191" s="81">
        <v>148</v>
      </c>
      <c r="Q191" s="151">
        <f t="shared" si="24"/>
        <v>7</v>
      </c>
      <c r="R191" s="151">
        <f t="shared" si="25"/>
        <v>41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399</v>
      </c>
      <c r="P192" s="81">
        <v>405</v>
      </c>
      <c r="Q192" s="151">
        <f t="shared" si="24"/>
        <v>6</v>
      </c>
      <c r="R192" s="151">
        <f t="shared" si="25"/>
        <v>-19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72873</v>
      </c>
      <c r="P193" s="66">
        <f>SUM(P185:P192)</f>
        <v>72651</v>
      </c>
      <c r="Q193" s="148">
        <f>SUM(Q185:Q192)</f>
        <v>-222</v>
      </c>
      <c r="R193" s="147">
        <f>SUM(R185:R192)</f>
        <v>2656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</row>
    <row r="197" spans="1:18" ht="12.75" customHeight="1" x14ac:dyDescent="0.2">
      <c r="A197" s="222" t="s">
        <v>159</v>
      </c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</row>
    <row r="198" spans="1:18" ht="19.5" customHeight="1" x14ac:dyDescent="0.2">
      <c r="A198" s="227" t="s">
        <v>184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5">
        <v>2021</v>
      </c>
      <c r="P198" s="225"/>
      <c r="Q198" s="223" t="s">
        <v>198</v>
      </c>
      <c r="R198" s="223" t="s">
        <v>199</v>
      </c>
    </row>
    <row r="199" spans="1:18" ht="19.5" customHeight="1" x14ac:dyDescent="0.2">
      <c r="A199" s="228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196</v>
      </c>
      <c r="P199" s="123" t="s">
        <v>197</v>
      </c>
      <c r="Q199" s="224"/>
      <c r="R199" s="224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1510</v>
      </c>
      <c r="P200" s="81">
        <v>1517</v>
      </c>
      <c r="Q200" s="151">
        <f t="shared" ref="Q200:Q211" si="27">P200-O200</f>
        <v>7</v>
      </c>
      <c r="R200" s="151">
        <f t="shared" ref="R200:R211" si="28">P200-N200</f>
        <v>168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2690</v>
      </c>
      <c r="P201" s="81">
        <v>2809</v>
      </c>
      <c r="Q201" s="151">
        <f t="shared" si="27"/>
        <v>119</v>
      </c>
      <c r="R201" s="151">
        <f t="shared" si="28"/>
        <v>1126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6421</v>
      </c>
      <c r="P202" s="81">
        <v>6518</v>
      </c>
      <c r="Q202" s="151">
        <f t="shared" si="27"/>
        <v>97</v>
      </c>
      <c r="R202" s="151">
        <f t="shared" si="28"/>
        <v>-27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3307</v>
      </c>
      <c r="P203" s="81">
        <v>3305</v>
      </c>
      <c r="Q203" s="151">
        <f t="shared" si="27"/>
        <v>-2</v>
      </c>
      <c r="R203" s="151">
        <f t="shared" si="28"/>
        <v>1115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718</v>
      </c>
      <c r="P204" s="81">
        <v>711</v>
      </c>
      <c r="Q204" s="151">
        <f t="shared" si="27"/>
        <v>-7</v>
      </c>
      <c r="R204" s="151">
        <f t="shared" si="28"/>
        <v>5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214</v>
      </c>
      <c r="P205" s="81">
        <v>210</v>
      </c>
      <c r="Q205" s="151">
        <f t="shared" si="27"/>
        <v>-4</v>
      </c>
      <c r="R205" s="151">
        <f t="shared" si="28"/>
        <v>-1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1072</v>
      </c>
      <c r="P206" s="81">
        <v>1097</v>
      </c>
      <c r="Q206" s="151">
        <f t="shared" si="27"/>
        <v>25</v>
      </c>
      <c r="R206" s="151">
        <f t="shared" si="28"/>
        <v>64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178</v>
      </c>
      <c r="P207" s="81">
        <v>195</v>
      </c>
      <c r="Q207" s="151">
        <f t="shared" si="27"/>
        <v>17</v>
      </c>
      <c r="R207" s="151">
        <f t="shared" si="28"/>
        <v>71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31</v>
      </c>
      <c r="P208" s="81">
        <v>30</v>
      </c>
      <c r="Q208" s="151">
        <f t="shared" si="27"/>
        <v>-1</v>
      </c>
      <c r="R208" s="151">
        <f t="shared" si="28"/>
        <v>-1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14106</v>
      </c>
      <c r="P209" s="81">
        <v>14202</v>
      </c>
      <c r="Q209" s="151">
        <f t="shared" si="27"/>
        <v>96</v>
      </c>
      <c r="R209" s="151">
        <f t="shared" si="28"/>
        <v>-1099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7980</v>
      </c>
      <c r="P210" s="81">
        <v>7884</v>
      </c>
      <c r="Q210" s="151">
        <f t="shared" si="27"/>
        <v>-96</v>
      </c>
      <c r="R210" s="151">
        <f t="shared" si="28"/>
        <v>2040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542</v>
      </c>
      <c r="P211" s="81">
        <v>579</v>
      </c>
      <c r="Q211" s="151">
        <f t="shared" si="27"/>
        <v>37</v>
      </c>
      <c r="R211" s="151">
        <f t="shared" si="28"/>
        <v>-7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38769</v>
      </c>
      <c r="P212" s="66">
        <f>SUM(P200:P211)</f>
        <v>39057</v>
      </c>
      <c r="Q212" s="148">
        <f>SUM(Q200:Q211)</f>
        <v>288</v>
      </c>
      <c r="R212" s="147">
        <f>SUM(R200:R211)</f>
        <v>3454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1" t="s">
        <v>183</v>
      </c>
      <c r="B220" s="221"/>
      <c r="C220" s="221"/>
      <c r="D220" s="221"/>
      <c r="E220" s="221"/>
      <c r="F220" s="221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182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</row>
    <row r="225" spans="1:18" ht="12" customHeight="1" x14ac:dyDescent="0.2">
      <c r="A225" s="222" t="s">
        <v>160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</row>
    <row r="226" spans="1:18" ht="18.75" customHeight="1" x14ac:dyDescent="0.2">
      <c r="A226" s="227" t="s">
        <v>181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5">
        <v>2021</v>
      </c>
      <c r="P226" s="225"/>
      <c r="Q226" s="223" t="s">
        <v>198</v>
      </c>
      <c r="R226" s="223" t="s">
        <v>199</v>
      </c>
    </row>
    <row r="227" spans="1:18" ht="18.75" customHeight="1" x14ac:dyDescent="0.2">
      <c r="A227" s="228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196</v>
      </c>
      <c r="P227" s="123" t="s">
        <v>197</v>
      </c>
      <c r="Q227" s="224"/>
      <c r="R227" s="224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6308</v>
      </c>
      <c r="P228" s="81">
        <v>6568</v>
      </c>
      <c r="Q228" s="151">
        <f t="shared" ref="Q228:Q239" si="30">P228-O228</f>
        <v>260</v>
      </c>
      <c r="R228" s="151">
        <f t="shared" ref="R228:R239" si="31">P228-N228</f>
        <v>589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84</v>
      </c>
      <c r="P229" s="81">
        <v>85</v>
      </c>
      <c r="Q229" s="151">
        <f t="shared" si="30"/>
        <v>1</v>
      </c>
      <c r="R229" s="151">
        <f t="shared" si="31"/>
        <v>9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468</v>
      </c>
      <c r="P230" s="81">
        <v>441</v>
      </c>
      <c r="Q230" s="151">
        <f t="shared" si="30"/>
        <v>-27</v>
      </c>
      <c r="R230" s="151">
        <f t="shared" si="31"/>
        <v>379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631</v>
      </c>
      <c r="P231" s="81">
        <v>643</v>
      </c>
      <c r="Q231" s="151">
        <f t="shared" si="30"/>
        <v>12</v>
      </c>
      <c r="R231" s="151">
        <f t="shared" si="31"/>
        <v>96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2400</v>
      </c>
      <c r="P232" s="81">
        <v>2427</v>
      </c>
      <c r="Q232" s="151">
        <f t="shared" si="30"/>
        <v>27</v>
      </c>
      <c r="R232" s="151">
        <f t="shared" si="31"/>
        <v>77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1096</v>
      </c>
      <c r="P233" s="81">
        <v>1123</v>
      </c>
      <c r="Q233" s="151">
        <f t="shared" si="30"/>
        <v>27</v>
      </c>
      <c r="R233" s="151">
        <f t="shared" si="31"/>
        <v>89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4827</v>
      </c>
      <c r="P234" s="81">
        <v>5044</v>
      </c>
      <c r="Q234" s="151">
        <f t="shared" si="30"/>
        <v>217</v>
      </c>
      <c r="R234" s="151">
        <f t="shared" si="31"/>
        <v>1030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2035</v>
      </c>
      <c r="P235" s="81">
        <v>2565</v>
      </c>
      <c r="Q235" s="151">
        <f t="shared" si="30"/>
        <v>530</v>
      </c>
      <c r="R235" s="151">
        <f t="shared" si="31"/>
        <v>140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45</v>
      </c>
      <c r="P236" s="81">
        <v>293</v>
      </c>
      <c r="Q236" s="151">
        <f t="shared" si="30"/>
        <v>248</v>
      </c>
      <c r="R236" s="151">
        <f t="shared" si="31"/>
        <v>245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569</v>
      </c>
      <c r="P237" s="81">
        <v>591</v>
      </c>
      <c r="Q237" s="151">
        <f t="shared" si="30"/>
        <v>22</v>
      </c>
      <c r="R237" s="151">
        <f t="shared" si="31"/>
        <v>60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1057</v>
      </c>
      <c r="P238" s="81">
        <v>1031</v>
      </c>
      <c r="Q238" s="151">
        <f t="shared" si="30"/>
        <v>-26</v>
      </c>
      <c r="R238" s="151">
        <f t="shared" si="31"/>
        <v>2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1661</v>
      </c>
      <c r="P239" s="81">
        <v>2582</v>
      </c>
      <c r="Q239" s="151">
        <f t="shared" si="30"/>
        <v>921</v>
      </c>
      <c r="R239" s="151">
        <f t="shared" si="31"/>
        <v>-239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21181</v>
      </c>
      <c r="P240" s="66">
        <f>SUM(P228:P239)</f>
        <v>23393</v>
      </c>
      <c r="Q240" s="148">
        <f>SUM(Q228:Q239)</f>
        <v>2212</v>
      </c>
      <c r="R240" s="147">
        <f>SUM(R228:R239)</f>
        <v>2477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</row>
    <row r="244" spans="1:18" ht="12" customHeight="1" x14ac:dyDescent="0.2">
      <c r="A244" s="222" t="s">
        <v>161</v>
      </c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</row>
    <row r="245" spans="1:18" ht="18" customHeight="1" x14ac:dyDescent="0.2">
      <c r="A245" s="227" t="s">
        <v>180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5">
        <v>2021</v>
      </c>
      <c r="P245" s="225"/>
      <c r="Q245" s="223" t="s">
        <v>198</v>
      </c>
      <c r="R245" s="223" t="s">
        <v>199</v>
      </c>
    </row>
    <row r="246" spans="1:18" ht="18" customHeight="1" x14ac:dyDescent="0.2">
      <c r="A246" s="228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196</v>
      </c>
      <c r="P246" s="123" t="s">
        <v>197</v>
      </c>
      <c r="Q246" s="224"/>
      <c r="R246" s="224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234</v>
      </c>
      <c r="P247" s="81">
        <v>236</v>
      </c>
      <c r="Q247" s="151">
        <f t="shared" ref="Q247:Q258" si="33">P247-O247</f>
        <v>2</v>
      </c>
      <c r="R247" s="151">
        <f t="shared" ref="R247:R258" si="34">P247-N247</f>
        <v>37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60682</v>
      </c>
      <c r="P248" s="81">
        <v>61029</v>
      </c>
      <c r="Q248" s="151">
        <f t="shared" si="33"/>
        <v>347</v>
      </c>
      <c r="R248" s="151">
        <f t="shared" si="34"/>
        <v>10175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676680</v>
      </c>
      <c r="P249" s="81">
        <v>668474</v>
      </c>
      <c r="Q249" s="151">
        <f t="shared" si="33"/>
        <v>-8206</v>
      </c>
      <c r="R249" s="151">
        <f t="shared" si="34"/>
        <v>-23314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4460</v>
      </c>
      <c r="P250" s="81">
        <v>4663</v>
      </c>
      <c r="Q250" s="151">
        <f t="shared" si="33"/>
        <v>203</v>
      </c>
      <c r="R250" s="151">
        <f t="shared" si="34"/>
        <v>604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594</v>
      </c>
      <c r="P251" s="81">
        <v>596</v>
      </c>
      <c r="Q251" s="151">
        <f t="shared" si="33"/>
        <v>2</v>
      </c>
      <c r="R251" s="151">
        <f t="shared" si="34"/>
        <v>55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1338</v>
      </c>
      <c r="P252" s="81">
        <v>1335</v>
      </c>
      <c r="Q252" s="151">
        <f t="shared" si="33"/>
        <v>-3</v>
      </c>
      <c r="R252" s="151">
        <f t="shared" si="34"/>
        <v>178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54</v>
      </c>
      <c r="P253" s="81">
        <v>45</v>
      </c>
      <c r="Q253" s="151">
        <f t="shared" si="33"/>
        <v>-9</v>
      </c>
      <c r="R253" s="151">
        <f t="shared" si="34"/>
        <v>19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102011</v>
      </c>
      <c r="P254" s="81">
        <v>103798</v>
      </c>
      <c r="Q254" s="151">
        <f t="shared" si="33"/>
        <v>1787</v>
      </c>
      <c r="R254" s="151">
        <f t="shared" si="34"/>
        <v>16800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122551</v>
      </c>
      <c r="P255" s="81">
        <v>127272</v>
      </c>
      <c r="Q255" s="151">
        <f t="shared" si="33"/>
        <v>4721</v>
      </c>
      <c r="R255" s="151">
        <f t="shared" si="34"/>
        <v>16102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31241</v>
      </c>
      <c r="P256" s="81">
        <v>30964</v>
      </c>
      <c r="Q256" s="151">
        <f t="shared" si="33"/>
        <v>-277</v>
      </c>
      <c r="R256" s="151">
        <f t="shared" si="34"/>
        <v>1042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409989</v>
      </c>
      <c r="P257" s="81">
        <v>417846</v>
      </c>
      <c r="Q257" s="151">
        <f t="shared" si="33"/>
        <v>7857</v>
      </c>
      <c r="R257" s="151">
        <f t="shared" si="34"/>
        <v>24591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6310</v>
      </c>
      <c r="P258" s="81">
        <v>6390</v>
      </c>
      <c r="Q258" s="151">
        <f t="shared" si="33"/>
        <v>80</v>
      </c>
      <c r="R258" s="151">
        <f t="shared" si="34"/>
        <v>242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1416144</v>
      </c>
      <c r="P259" s="66">
        <f>SUM(P247:P258)</f>
        <v>1422648</v>
      </c>
      <c r="Q259" s="148">
        <f>SUM(Q247:Q258)</f>
        <v>6504</v>
      </c>
      <c r="R259" s="147">
        <f>SUM(R247:R258)</f>
        <v>46531</v>
      </c>
    </row>
    <row r="260" spans="1:18" ht="11.25" customHeight="1" x14ac:dyDescent="0.2">
      <c r="A260" s="134"/>
      <c r="C260" s="146"/>
      <c r="Q260" s="212"/>
      <c r="R260" s="212"/>
    </row>
    <row r="261" spans="1:18" ht="12.75" customHeight="1" x14ac:dyDescent="0.2">
      <c r="A261" s="145" t="s">
        <v>125</v>
      </c>
      <c r="B261" s="144">
        <f t="shared" ref="B261:N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O21+O36+O65+O83+O107+O126+O154+O167+O193+O212+O240+O259</f>
        <v>1837975</v>
      </c>
      <c r="P261" s="107">
        <f>P21+P36+P65+P83+P107+P126+P154+P167+P193+P212+P240+P259</f>
        <v>1847731</v>
      </c>
      <c r="Q261" s="107">
        <f t="shared" ref="Q261:R261" si="37">Q21+Q36+Q65+Q83+Q107+Q126+Q154+Q167+Q193+Q212+Q240+Q259</f>
        <v>9756</v>
      </c>
      <c r="R261" s="107">
        <f t="shared" si="37"/>
        <v>67364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179</v>
      </c>
    </row>
  </sheetData>
  <dataConsolidate/>
  <mergeCells count="78">
    <mergeCell ref="O226:P226"/>
    <mergeCell ref="O245:P245"/>
    <mergeCell ref="O26:P26"/>
    <mergeCell ref="O51:P51"/>
    <mergeCell ref="O72:P72"/>
    <mergeCell ref="O95:P95"/>
    <mergeCell ref="O112:P112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20:F220"/>
    <mergeCell ref="A197:R197"/>
    <mergeCell ref="A182:R182"/>
    <mergeCell ref="R183:R184"/>
    <mergeCell ref="R198:R199"/>
    <mergeCell ref="O183:P183"/>
    <mergeCell ref="O198:P198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3" t="s">
        <v>133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s="20" customFormat="1" ht="14.25" x14ac:dyDescent="0.2">
      <c r="A3" s="214" t="s">
        <v>175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s="20" customFormat="1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2008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s="20" customFormat="1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2008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3" t="s">
        <v>133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s="20" customFormat="1" ht="14.25" x14ac:dyDescent="0.2">
      <c r="A46" s="214" t="s">
        <v>175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s="20" customFormat="1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2008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s="20" customFormat="1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2008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3" t="s">
        <v>133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</row>
    <row r="90" spans="1:13" s="20" customFormat="1" ht="14.25" x14ac:dyDescent="0.2">
      <c r="A90" s="214" t="s">
        <v>175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3" s="20" customFormat="1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3" ht="12.75" customHeight="1" x14ac:dyDescent="0.2">
      <c r="A95" s="216" t="s">
        <v>135</v>
      </c>
      <c r="B95" s="215">
        <v>2008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3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s="20" customFormat="1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2008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3" t="s">
        <v>133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</row>
    <row r="133" spans="1:13" s="20" customFormat="1" ht="14.25" x14ac:dyDescent="0.2">
      <c r="A133" s="214" t="s">
        <v>175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s="20" customFormat="1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2008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s="20" customFormat="1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2008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3" t="s">
        <v>133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</row>
    <row r="177" spans="1:13" s="20" customFormat="1" ht="14.25" x14ac:dyDescent="0.2">
      <c r="A177" s="214" t="s">
        <v>175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s="20" customFormat="1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2008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s="20" customFormat="1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2008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3" t="s">
        <v>133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</row>
    <row r="221" spans="1:13" s="20" customFormat="1" ht="14.25" x14ac:dyDescent="0.2">
      <c r="A221" s="214" t="s">
        <v>175</v>
      </c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s="20" customFormat="1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2008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s="20" customFormat="1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2008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2021-10-13T21:27:29Z</dcterms:modified>
</cp:coreProperties>
</file>