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usan\OneDrive\Documentos\IIEG\Actualizaciones pagina\Tabulados\"/>
    </mc:Choice>
  </mc:AlternateContent>
  <xr:revisionPtr revIDLastSave="0" documentId="13_ncr:1_{F175DBBB-6A57-42AC-A98C-3CCF2E0AD2BB}" xr6:coauthVersionLast="47" xr6:coauthVersionMax="47" xr10:uidLastSave="{00000000-0000-0000-0000-000000000000}"/>
  <bookViews>
    <workbookView xWindow="-108" yWindow="-108" windowWidth="23256" windowHeight="13896" xr2:uid="{00000000-000D-0000-FFFF-FFFF00000000}"/>
  </bookViews>
  <sheets>
    <sheet name="2024"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8/yEMSSHYXCo/De6/mKyjCrt5Rg=="/>
    </ext>
  </extLst>
</workbook>
</file>

<file path=xl/calcChain.xml><?xml version="1.0" encoding="utf-8"?>
<calcChain xmlns="http://schemas.openxmlformats.org/spreadsheetml/2006/main">
  <c r="R20" i="2" l="1"/>
  <c r="Q20" i="2"/>
  <c r="P20" i="2"/>
  <c r="O20" i="2"/>
  <c r="N20" i="2"/>
  <c r="M20" i="2"/>
  <c r="L20" i="2"/>
  <c r="K20" i="2"/>
  <c r="L6" i="2"/>
  <c r="K6" i="2"/>
  <c r="J6" i="2"/>
  <c r="J20" i="2"/>
  <c r="I20" i="2"/>
  <c r="I6" i="2"/>
  <c r="F38" i="2"/>
  <c r="P37" i="2"/>
  <c r="O37" i="2"/>
  <c r="P36" i="2"/>
  <c r="O36" i="2"/>
  <c r="P35" i="2"/>
  <c r="O35" i="2"/>
  <c r="P34" i="2"/>
  <c r="O34" i="2"/>
  <c r="P33" i="2"/>
  <c r="O33" i="2"/>
  <c r="P32" i="2"/>
  <c r="O32" i="2"/>
  <c r="P31" i="2"/>
  <c r="O31" i="2"/>
  <c r="P30" i="2"/>
  <c r="O30" i="2"/>
  <c r="P29" i="2"/>
  <c r="O29" i="2"/>
  <c r="P28" i="2"/>
  <c r="O28" i="2"/>
  <c r="P27" i="2"/>
  <c r="O27" i="2"/>
  <c r="P26" i="2"/>
  <c r="O26" i="2"/>
  <c r="P25" i="2"/>
  <c r="O25" i="2"/>
  <c r="P24" i="2"/>
  <c r="O24" i="2"/>
  <c r="P23" i="2"/>
  <c r="O23" i="2"/>
  <c r="P22" i="2"/>
  <c r="O22" i="2"/>
  <c r="P21" i="2"/>
  <c r="O21" i="2"/>
  <c r="P19" i="2"/>
  <c r="O19" i="2"/>
  <c r="P18" i="2"/>
  <c r="O18" i="2"/>
  <c r="P17" i="2"/>
  <c r="O17" i="2"/>
  <c r="P16" i="2"/>
  <c r="O16" i="2"/>
  <c r="P15" i="2"/>
  <c r="O15" i="2"/>
  <c r="P14" i="2"/>
  <c r="O14" i="2"/>
  <c r="P13" i="2"/>
  <c r="O13" i="2"/>
  <c r="P12" i="2"/>
  <c r="O12" i="2"/>
  <c r="P11" i="2"/>
  <c r="O11" i="2"/>
  <c r="P10" i="2"/>
  <c r="O10" i="2"/>
  <c r="P9" i="2"/>
  <c r="O9" i="2"/>
  <c r="P8" i="2"/>
  <c r="O8" i="2"/>
  <c r="P7" i="2"/>
  <c r="O7" i="2"/>
  <c r="P6" i="2"/>
  <c r="O6" i="2"/>
  <c r="K38" i="2"/>
  <c r="L38" i="2"/>
  <c r="L37" i="2"/>
  <c r="K37" i="2"/>
  <c r="M37" i="2" s="1"/>
  <c r="L36" i="2"/>
  <c r="K36" i="2"/>
  <c r="M36" i="2" s="1"/>
  <c r="L35" i="2"/>
  <c r="K35" i="2"/>
  <c r="M35" i="2" s="1"/>
  <c r="L34" i="2"/>
  <c r="K34" i="2"/>
  <c r="M34" i="2" s="1"/>
  <c r="L33" i="2"/>
  <c r="K33" i="2"/>
  <c r="M33" i="2" s="1"/>
  <c r="L32" i="2"/>
  <c r="K32" i="2"/>
  <c r="L31" i="2"/>
  <c r="K31" i="2"/>
  <c r="L30" i="2"/>
  <c r="K30" i="2"/>
  <c r="L29" i="2"/>
  <c r="K29" i="2"/>
  <c r="L28" i="2"/>
  <c r="K28" i="2"/>
  <c r="L27" i="2"/>
  <c r="K27" i="2"/>
  <c r="L26" i="2"/>
  <c r="K26" i="2"/>
  <c r="L25" i="2"/>
  <c r="K25" i="2"/>
  <c r="M25" i="2" s="1"/>
  <c r="L24" i="2"/>
  <c r="K24" i="2"/>
  <c r="M24" i="2" s="1"/>
  <c r="L23" i="2"/>
  <c r="K23" i="2"/>
  <c r="M23" i="2" s="1"/>
  <c r="L22" i="2"/>
  <c r="K22" i="2"/>
  <c r="M22" i="2" s="1"/>
  <c r="L21" i="2"/>
  <c r="K21" i="2"/>
  <c r="M21" i="2" s="1"/>
  <c r="L19" i="2"/>
  <c r="K19" i="2"/>
  <c r="M19" i="2" s="1"/>
  <c r="L18" i="2"/>
  <c r="K18" i="2"/>
  <c r="M18" i="2" s="1"/>
  <c r="L17" i="2"/>
  <c r="K17" i="2"/>
  <c r="M17" i="2" s="1"/>
  <c r="L16" i="2"/>
  <c r="K16" i="2"/>
  <c r="L15" i="2"/>
  <c r="K15" i="2"/>
  <c r="L14" i="2"/>
  <c r="K14" i="2"/>
  <c r="L13" i="2"/>
  <c r="K13" i="2"/>
  <c r="L12" i="2"/>
  <c r="K12" i="2"/>
  <c r="L11" i="2"/>
  <c r="K11" i="2"/>
  <c r="L10" i="2"/>
  <c r="K10" i="2"/>
  <c r="L9" i="2"/>
  <c r="K9" i="2"/>
  <c r="M9" i="2" s="1"/>
  <c r="L8" i="2"/>
  <c r="K8" i="2"/>
  <c r="M8" i="2" s="1"/>
  <c r="L7" i="2"/>
  <c r="K7" i="2"/>
  <c r="M7" i="2" s="1"/>
  <c r="M6" i="2"/>
  <c r="H38" i="2"/>
  <c r="G38" i="2"/>
  <c r="H37" i="2"/>
  <c r="G37" i="2"/>
  <c r="H36" i="2"/>
  <c r="G36" i="2"/>
  <c r="H35" i="2"/>
  <c r="G35" i="2"/>
  <c r="H34" i="2"/>
  <c r="G34" i="2"/>
  <c r="H33" i="2"/>
  <c r="G33" i="2"/>
  <c r="H32" i="2"/>
  <c r="G32" i="2"/>
  <c r="H31" i="2"/>
  <c r="G31" i="2"/>
  <c r="H30" i="2"/>
  <c r="G30" i="2"/>
  <c r="H29" i="2"/>
  <c r="G29" i="2"/>
  <c r="H28" i="2"/>
  <c r="G28" i="2"/>
  <c r="H27" i="2"/>
  <c r="G27" i="2"/>
  <c r="H26" i="2"/>
  <c r="G26" i="2"/>
  <c r="H25" i="2"/>
  <c r="G25" i="2"/>
  <c r="H24" i="2"/>
  <c r="G24" i="2"/>
  <c r="H23" i="2"/>
  <c r="G23" i="2"/>
  <c r="H22" i="2"/>
  <c r="G22" i="2"/>
  <c r="H21" i="2"/>
  <c r="G21" i="2"/>
  <c r="H20" i="2"/>
  <c r="G20" i="2"/>
  <c r="H19" i="2"/>
  <c r="G19" i="2"/>
  <c r="H18" i="2"/>
  <c r="G18" i="2"/>
  <c r="H17" i="2"/>
  <c r="G17" i="2"/>
  <c r="H16" i="2"/>
  <c r="G16" i="2"/>
  <c r="H15" i="2"/>
  <c r="G15" i="2"/>
  <c r="H14" i="2"/>
  <c r="G14" i="2"/>
  <c r="H13" i="2"/>
  <c r="G13" i="2"/>
  <c r="H12" i="2"/>
  <c r="G12" i="2"/>
  <c r="H11" i="2"/>
  <c r="G11" i="2"/>
  <c r="H10" i="2"/>
  <c r="G10" i="2"/>
  <c r="H9" i="2"/>
  <c r="G9" i="2"/>
  <c r="H8" i="2"/>
  <c r="G8" i="2"/>
  <c r="H7" i="2"/>
  <c r="G7" i="2"/>
  <c r="H6" i="2"/>
  <c r="G6" i="2"/>
  <c r="Q6" i="2" l="1"/>
  <c r="R6" i="2"/>
  <c r="M13" i="2"/>
  <c r="M14" i="2"/>
  <c r="M32" i="2"/>
  <c r="M28" i="2"/>
  <c r="M29" i="2"/>
  <c r="M30" i="2"/>
  <c r="M26" i="2"/>
  <c r="M11" i="2"/>
  <c r="M12" i="2"/>
  <c r="M31" i="2"/>
  <c r="M10" i="2"/>
  <c r="N10" i="2" s="1"/>
  <c r="M27" i="2"/>
  <c r="M16" i="2"/>
  <c r="M15" i="2"/>
  <c r="N15" i="2" s="1"/>
  <c r="N16" i="2" l="1"/>
  <c r="N24" i="2"/>
  <c r="N30" i="2"/>
  <c r="N31" i="2"/>
  <c r="N28" i="2"/>
  <c r="N27" i="2"/>
  <c r="N23" i="2"/>
  <c r="N37" i="2"/>
  <c r="N19" i="2"/>
  <c r="N26" i="2"/>
  <c r="N29" i="2"/>
  <c r="N21" i="2"/>
  <c r="N35" i="2"/>
  <c r="N14" i="2"/>
  <c r="N8" i="2"/>
  <c r="N36" i="2"/>
  <c r="N6" i="2"/>
  <c r="N34" i="2"/>
  <c r="N33" i="2"/>
  <c r="N12" i="2"/>
  <c r="N11" i="2"/>
  <c r="N17" i="2"/>
  <c r="N9" i="2"/>
  <c r="N22" i="2"/>
  <c r="N32" i="2"/>
  <c r="N25" i="2"/>
  <c r="N13" i="2"/>
  <c r="N7" i="2"/>
  <c r="N18" i="2"/>
  <c r="Q28" i="2"/>
  <c r="J9" i="2"/>
  <c r="E38" i="2"/>
  <c r="R9" i="2"/>
  <c r="I28" i="2"/>
  <c r="I30" i="2"/>
  <c r="I12" i="2"/>
  <c r="I8" i="2"/>
  <c r="I19" i="2"/>
  <c r="I21" i="2"/>
  <c r="I23" i="2"/>
  <c r="I25" i="2"/>
  <c r="I35" i="2"/>
  <c r="I15" i="2" l="1"/>
  <c r="R36" i="2"/>
  <c r="I16" i="2"/>
  <c r="I17" i="2"/>
  <c r="J23" i="2"/>
  <c r="R30" i="2"/>
  <c r="J11" i="2"/>
  <c r="J22" i="2"/>
  <c r="I26" i="2"/>
  <c r="I22" i="2"/>
  <c r="J25" i="2"/>
  <c r="I29" i="2"/>
  <c r="I18" i="2"/>
  <c r="R34" i="2"/>
  <c r="J26" i="2"/>
  <c r="J37" i="2"/>
  <c r="I33" i="2"/>
  <c r="I27" i="2"/>
  <c r="I10" i="2"/>
  <c r="I9" i="2"/>
  <c r="J12" i="2"/>
  <c r="R22" i="2"/>
  <c r="R26" i="2"/>
  <c r="R18" i="2"/>
  <c r="R23" i="2"/>
  <c r="R19" i="2"/>
  <c r="R7" i="2"/>
  <c r="I14" i="2"/>
  <c r="J29" i="2"/>
  <c r="R21" i="2"/>
  <c r="I37" i="2"/>
  <c r="J8" i="2"/>
  <c r="R8" i="2"/>
  <c r="I32" i="2"/>
  <c r="J21" i="2"/>
  <c r="J17" i="2"/>
  <c r="J36" i="2"/>
  <c r="J13" i="2"/>
  <c r="J32" i="2"/>
  <c r="J16" i="2"/>
  <c r="J19" i="2"/>
  <c r="I31" i="2"/>
  <c r="J15" i="2"/>
  <c r="J14" i="2"/>
  <c r="J7" i="2"/>
  <c r="J33" i="2"/>
  <c r="R25" i="2"/>
  <c r="I24" i="2"/>
  <c r="I13" i="2"/>
  <c r="I11" i="2"/>
  <c r="R14" i="2"/>
  <c r="R32" i="2"/>
  <c r="R31" i="2"/>
  <c r="R29" i="2"/>
  <c r="J24" i="2"/>
  <c r="J34" i="2"/>
  <c r="R35" i="2"/>
  <c r="R33" i="2"/>
  <c r="R10" i="2"/>
  <c r="R28" i="2"/>
  <c r="R24" i="2"/>
  <c r="J28" i="2"/>
  <c r="I7" i="2"/>
  <c r="R27" i="2"/>
  <c r="I34" i="2"/>
  <c r="I36" i="2"/>
  <c r="J30" i="2"/>
  <c r="R17" i="2"/>
  <c r="R13" i="2"/>
  <c r="R37" i="2"/>
  <c r="J35" i="2"/>
  <c r="J18" i="2"/>
  <c r="R16" i="2"/>
  <c r="R12" i="2"/>
  <c r="R11" i="2"/>
  <c r="J31" i="2"/>
  <c r="J10" i="2"/>
  <c r="R15" i="2"/>
  <c r="J27" i="2"/>
  <c r="Q30" i="2"/>
  <c r="Q7" i="2"/>
  <c r="Q32" i="2"/>
  <c r="Q14" i="2"/>
  <c r="Q33" i="2"/>
  <c r="Q8" i="2"/>
  <c r="Q31" i="2"/>
  <c r="Q24" i="2"/>
  <c r="Q12" i="2"/>
  <c r="Q29" i="2"/>
  <c r="Q27" i="2"/>
  <c r="Q16" i="2"/>
  <c r="Q9" i="2"/>
  <c r="Q23" i="2"/>
  <c r="Q36" i="2"/>
  <c r="Q21" i="2"/>
  <c r="Q26" i="2"/>
  <c r="Q11" i="2"/>
  <c r="Q35" i="2"/>
  <c r="Q25" i="2"/>
  <c r="Q19" i="2"/>
  <c r="Q17" i="2"/>
  <c r="Q13" i="2"/>
  <c r="Q22" i="2"/>
  <c r="Q18" i="2"/>
  <c r="Q10" i="2"/>
  <c r="Q37" i="2"/>
  <c r="Q15" i="2"/>
  <c r="Q34" i="2"/>
  <c r="D38" i="2"/>
  <c r="B38" i="2" l="1"/>
  <c r="C38" i="2"/>
  <c r="O38" i="2" l="1"/>
  <c r="P38" i="2"/>
</calcChain>
</file>

<file path=xl/sharedStrings.xml><?xml version="1.0" encoding="utf-8"?>
<sst xmlns="http://schemas.openxmlformats.org/spreadsheetml/2006/main" count="58" uniqueCount="50">
  <si>
    <t>Patrones registrados al IMSS por entidad federativa</t>
  </si>
  <si>
    <t>Entidad federativa</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</si>
  <si>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</si>
  <si>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</si>
  <si>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</si>
  <si>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</si>
  <si>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</si>
  <si>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</si>
  <si>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</si>
  <si>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</si>
  <si>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</si>
  <si>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</si>
  <si>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</si>
  <si>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</si>
  <si>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</si>
  <si>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</si>
  <si>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</si>
  <si>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</si>
  <si>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</si>
  <si>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</si>
  <si>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</si>
  <si>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</si>
  <si>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</si>
  <si>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</si>
  <si>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</si>
  <si>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</si>
  <si>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</si>
  <si>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</si>
  <si>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</si>
  <si>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</si>
  <si>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</si>
  <si>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</si>
  <si>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</si>
  <si>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</si>
  <si>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</si>
  <si>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</si>
  <si>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</si>
  <si>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</si>
  <si>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</si>
  <si>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</si>
  <si>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</si>
  <si>
    <t>2022
Diciembre</t>
  </si>
  <si>
    <t>2023
Diciembre</t>
  </si>
  <si>
    <t>2024
Enero</t>
  </si>
  <si>
    <t>Diciembre 2022 - febrero 2024</t>
  </si>
  <si>
    <t>2024
Febrero</t>
  </si>
  <si>
    <t>2023
Febrero</t>
  </si>
  <si>
    <t>Febrero 2024 respecto a Enero 2024</t>
  </si>
  <si>
    <t>Febrero 2024 respecto a Diciembre 2023</t>
  </si>
  <si>
    <t>Febrero 2024 respecto a Febrero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</si>
</sst>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1"/>
      <color theme="1"/>
      <name val="Calibri"/>
      <family val="2"/>
      <scheme val="minor"/>
    </font>
    <font>
      <sz val="10"/>
      <name val="Arial"/>
      <family val="2"/>
    </font>
    <font>
      <b/>
      <sz val="8"/>
      <name val="Arial"/>
      <family val="2"/>
    </font>
    <font>
      <sz val="10"/>
      <color rgb="FF000000"/>
      <name val="Arial"/>
      <family val="2"/>
    </font>
    <font>
      <sz val="8"/>
      <name val="Arial"/>
      <family val="2"/>
    </font>
    <font>
      <sz val="10"/>
      <color rgb="FF000000"/>
      <name val="Arial"/>
      <family val="2"/>
    </font>
    <font>
      <b/>
      <sz val="9"/>
      <color theme="1"/>
      <name val="Arial"/>
      <family val="2"/>
    </font>
    <font>
      <sz val="9"/>
      <color rgb="FF000000"/>
      <name val="Arial"/>
      <family val="2"/>
    </font>
    <font>
      <sz val="8"/>
      <color rgb="FF000000"/>
      <name val="Arial"/>
      <family val="2"/>
    </font>
    <font>
      <b/>
      <sz val="8"/>
      <color theme="0"/>
      <name val="Arial"/>
      <family val="2"/>
    </font>
  </fonts>
  <fills count="6">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4" fillId="0" borderId="1"/>
    <xf numFmtId="0" fontId="2" fillId="0" borderId="1"/>
    <xf numFmtId="0" fontId="1" fillId="0" borderId="1"/>
    <xf numFmtId="0" fontId="1" fillId="0" borderId="1"/>
    <xf numFmtId="9" fontId="2" fillId="0" borderId="1" applyFont="0" applyFill="0" applyBorder="0" applyAlignment="0" applyProtection="0"/>
    <xf numFmtId="9" fontId="6" fillId="0" borderId="0" applyFont="0" applyFill="0" applyBorder="0" applyAlignment="0" applyProtection="0"/>
  </cellStyleXfs>
  <cellXfs count="64">
    <xf numFmtId="0" fontId="0" fillId="0" borderId="0" xfId="0"/>
    <xf numFmtId="0" fontId="3" fillId="0" borderId="1" xfId="2" applyFont="1" applyAlignment="1">
      <alignment horizontal="left"/>
    </xf>
    <xf numFmtId="0" fontId="3" fillId="0" borderId="1" xfId="2" applyFont="1"/>
    <xf numFmtId="0" fontId="5" fillId="0" borderId="1" xfId="2" applyFont="1" applyAlignment="1">
      <alignment horizontal="left" wrapText="1"/>
    </xf>
    <xf numFmtId="0" fontId="7" fillId="0" borderId="1" xfId="1" applyFont="1" applyAlignment="1">
      <alignment horizontal="left"/>
    </xf>
    <xf numFmtId="0" fontId="8" fillId="0" borderId="1" xfId="1" applyFont="1"/>
    <xf numFmtId="49" fontId="7" fillId="0" borderId="1" xfId="1" applyNumberFormat="1" applyFont="1" applyAlignment="1">
      <alignment horizontal="left"/>
    </xf>
    <xf numFmtId="0" fontId="5" fillId="0" borderId="1" xfId="2" applyFont="1"/>
    <xf numFmtId="0" fontId="5" fillId="0" borderId="1" xfId="2" applyFont="1" applyAlignment="1">
      <alignment horizontal="left"/>
    </xf>
    <xf numFmtId="0" fontId="3" fillId="2" borderId="2" xfId="2" applyFont="1" applyFill="1" applyBorder="1" applyAlignment="1">
      <alignment horizontal="center" vertical="center" wrapText="1"/>
    </xf>
    <xf numFmtId="0" fontId="3" fillId="2" borderId="2" xfId="3" applyFont="1" applyFill="1" applyBorder="1" applyAlignment="1">
      <alignment horizontal="center" vertical="center" wrapText="1"/>
    </xf>
    <xf numFmtId="0" fontId="3" fillId="2" borderId="3" xfId="3" applyFont="1" applyFill="1" applyBorder="1" applyAlignment="1">
      <alignment horizontal="center" vertical="center" wrapText="1"/>
    </xf>
    <xf numFmtId="0" fontId="3" fillId="2" borderId="4" xfId="3" applyFont="1" applyFill="1" applyBorder="1" applyAlignment="1">
      <alignment horizontal="center" vertical="center" wrapText="1"/>
    </xf>
    <xf numFmtId="0" fontId="3" fillId="2" borderId="5"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2" borderId="7" xfId="2" applyFont="1" applyFill="1" applyBorder="1" applyAlignment="1">
      <alignment horizontal="center" vertical="center" wrapText="1"/>
    </xf>
    <xf numFmtId="0" fontId="3" fillId="2" borderId="7" xfId="3" applyFont="1" applyFill="1" applyBorder="1" applyAlignment="1">
      <alignment horizontal="center" vertical="center" wrapText="1"/>
    </xf>
    <xf numFmtId="0" fontId="3" fillId="2" borderId="12" xfId="3" applyFont="1" applyFill="1" applyBorder="1" applyAlignment="1">
      <alignment horizontal="center" vertical="center" wrapText="1"/>
    </xf>
    <xf numFmtId="0" fontId="3" fillId="2" borderId="13" xfId="3" applyFont="1" applyFill="1" applyBorder="1" applyAlignment="1">
      <alignment horizontal="center" vertical="center" wrapText="1"/>
    </xf>
    <xf numFmtId="0" fontId="10" fillId="3" borderId="9" xfId="2" applyFont="1" applyFill="1" applyBorder="1" applyAlignment="1">
      <alignment horizontal="center" vertical="center" wrapText="1"/>
    </xf>
    <xf numFmtId="0" fontId="10" fillId="3" borderId="5" xfId="2" applyFont="1" applyFill="1" applyBorder="1" applyAlignment="1">
      <alignment horizontal="center" vertical="center" wrapText="1"/>
    </xf>
    <xf numFmtId="0" fontId="10" fillId="3" borderId="8" xfId="2" applyFont="1" applyFill="1" applyBorder="1" applyAlignment="1">
      <alignment horizontal="center" vertical="center" wrapText="1"/>
    </xf>
    <xf numFmtId="0" fontId="5" fillId="4" borderId="10" xfId="2" applyFont="1" applyFill="1" applyBorder="1" applyAlignment="1">
      <alignment horizontal="left" vertical="center" wrapText="1"/>
    </xf>
    <xf numFmtId="3" fontId="5" fillId="4" borderId="10" xfId="3" applyNumberFormat="1" applyFont="1" applyFill="1" applyBorder="1" applyAlignment="1">
      <alignment horizontal="right" vertical="center" wrapText="1"/>
    </xf>
    <xf numFmtId="3" fontId="5" fillId="4" borderId="1" xfId="3" applyNumberFormat="1" applyFont="1" applyFill="1" applyAlignment="1">
      <alignment horizontal="right" vertical="center" wrapText="1"/>
    </xf>
    <xf numFmtId="3" fontId="5" fillId="4" borderId="11" xfId="3" applyNumberFormat="1" applyFont="1" applyFill="1" applyBorder="1" applyAlignment="1">
      <alignment horizontal="right" vertical="center" wrapText="1"/>
    </xf>
    <xf numFmtId="3" fontId="5" fillId="4" borderId="1" xfId="2" applyNumberFormat="1" applyFont="1" applyFill="1" applyAlignment="1">
      <alignment horizontal="right" vertical="center" wrapText="1"/>
    </xf>
    <xf numFmtId="10" fontId="5" fillId="4" borderId="1" xfId="5" applyNumberFormat="1" applyFont="1" applyFill="1" applyBorder="1" applyAlignment="1">
      <alignment horizontal="right" vertical="center" wrapText="1"/>
    </xf>
    <xf numFmtId="0" fontId="5" fillId="4" borderId="1" xfId="2" applyFont="1" applyFill="1" applyAlignment="1">
      <alignment horizontal="center" vertical="center" wrapText="1"/>
    </xf>
    <xf numFmtId="3" fontId="5" fillId="4" borderId="11" xfId="2" applyNumberFormat="1" applyFont="1" applyFill="1" applyBorder="1" applyAlignment="1">
      <alignment horizontal="center" vertical="center" wrapText="1"/>
    </xf>
    <xf numFmtId="3" fontId="5" fillId="4" borderId="10" xfId="2" applyNumberFormat="1" applyFont="1" applyFill="1" applyBorder="1" applyAlignment="1">
      <alignment horizontal="center" vertical="center" wrapText="1"/>
    </xf>
    <xf numFmtId="10" fontId="5" fillId="4" borderId="1" xfId="6" applyNumberFormat="1" applyFont="1" applyFill="1" applyBorder="1" applyAlignment="1">
      <alignment horizontal="center" vertical="center" wrapText="1"/>
    </xf>
    <xf numFmtId="3" fontId="5" fillId="4" borderId="1" xfId="2" applyNumberFormat="1" applyFont="1" applyFill="1" applyAlignment="1">
      <alignment horizontal="center" vertical="center" wrapText="1"/>
    </xf>
    <xf numFmtId="0" fontId="3" fillId="5" borderId="10" xfId="2" applyFont="1" applyFill="1" applyBorder="1" applyAlignment="1">
      <alignment horizontal="left" vertical="center" wrapText="1"/>
    </xf>
    <xf numFmtId="3" fontId="3" fillId="5" borderId="10" xfId="3" applyNumberFormat="1" applyFont="1" applyFill="1" applyBorder="1" applyAlignment="1">
      <alignment horizontal="right" vertical="center" wrapText="1"/>
    </xf>
    <xf numFmtId="3" fontId="3" fillId="5" borderId="1" xfId="3" applyNumberFormat="1" applyFont="1" applyFill="1" applyAlignment="1">
      <alignment horizontal="right" vertical="center" wrapText="1"/>
    </xf>
    <xf numFmtId="3" fontId="3" fillId="5" borderId="11" xfId="3" applyNumberFormat="1" applyFont="1" applyFill="1" applyBorder="1" applyAlignment="1">
      <alignment horizontal="right" vertical="center" wrapText="1"/>
    </xf>
    <xf numFmtId="3" fontId="3" fillId="5" borderId="1" xfId="2" applyNumberFormat="1" applyFont="1" applyFill="1" applyAlignment="1">
      <alignment horizontal="right" vertical="center" wrapText="1"/>
    </xf>
    <xf numFmtId="10" fontId="3" fillId="5" borderId="1" xfId="5" applyNumberFormat="1" applyFont="1" applyFill="1" applyBorder="1" applyAlignment="1">
      <alignment horizontal="right" vertical="center" wrapText="1"/>
    </xf>
    <xf numFmtId="0" fontId="3" fillId="5" borderId="1" xfId="2" applyFont="1" applyFill="1" applyAlignment="1">
      <alignment horizontal="center" vertical="center" wrapText="1"/>
    </xf>
    <xf numFmtId="3" fontId="3" fillId="5" borderId="11" xfId="2" applyNumberFormat="1" applyFont="1" applyFill="1" applyBorder="1" applyAlignment="1">
      <alignment horizontal="center" vertical="center" wrapText="1"/>
    </xf>
    <xf numFmtId="3" fontId="3" fillId="5" borderId="10" xfId="2" applyNumberFormat="1" applyFont="1" applyFill="1" applyBorder="1" applyAlignment="1">
      <alignment horizontal="center" vertical="center" wrapText="1"/>
    </xf>
    <xf numFmtId="10" fontId="3" fillId="5" borderId="1" xfId="6" applyNumberFormat="1" applyFont="1" applyFill="1" applyBorder="1" applyAlignment="1">
      <alignment horizontal="center" vertical="center" wrapText="1"/>
    </xf>
    <xf numFmtId="3" fontId="3" fillId="5" borderId="1" xfId="2" applyNumberFormat="1" applyFont="1" applyFill="1" applyAlignment="1">
      <alignment horizontal="center" vertical="center" wrapText="1"/>
    </xf>
    <xf numFmtId="0" fontId="5" fillId="4" borderId="7" xfId="2" applyFont="1" applyFill="1" applyBorder="1" applyAlignment="1">
      <alignment horizontal="left" vertical="center" wrapText="1"/>
    </xf>
    <xf numFmtId="0" fontId="3" fillId="5" borderId="7" xfId="2" applyFont="1" applyFill="1" applyBorder="1" applyAlignment="1">
      <alignment horizontal="left" vertical="center" wrapText="1"/>
    </xf>
    <xf numFmtId="3" fontId="3" fillId="5" borderId="8" xfId="3" applyNumberFormat="1" applyFont="1" applyFill="1" applyBorder="1" applyAlignment="1">
      <alignment horizontal="right" vertical="center" wrapText="1"/>
    </xf>
    <xf numFmtId="3" fontId="3" fillId="5" borderId="9" xfId="3" applyNumberFormat="1" applyFont="1" applyFill="1" applyBorder="1" applyAlignment="1">
      <alignment horizontal="right" vertical="center" wrapText="1"/>
    </xf>
    <xf numFmtId="3" fontId="3" fillId="5" borderId="5" xfId="3" applyNumberFormat="1" applyFont="1" applyFill="1" applyBorder="1" applyAlignment="1">
      <alignment horizontal="right" vertical="center" wrapText="1"/>
    </xf>
    <xf numFmtId="3" fontId="3" fillId="5" borderId="9" xfId="2" applyNumberFormat="1" applyFont="1" applyFill="1" applyBorder="1" applyAlignment="1">
      <alignment horizontal="right" vertical="center" wrapText="1"/>
    </xf>
    <xf numFmtId="10" fontId="3" fillId="5" borderId="9" xfId="5" applyNumberFormat="1" applyFont="1" applyFill="1" applyBorder="1" applyAlignment="1">
      <alignment horizontal="right" vertical="center" wrapText="1"/>
    </xf>
    <xf numFmtId="0" fontId="3" fillId="5" borderId="9" xfId="2" applyFont="1" applyFill="1" applyBorder="1"/>
    <xf numFmtId="0" fontId="3" fillId="5" borderId="5" xfId="2" applyFont="1" applyFill="1" applyBorder="1"/>
    <xf numFmtId="3" fontId="3" fillId="5" borderId="8" xfId="2" applyNumberFormat="1" applyFont="1" applyFill="1" applyBorder="1" applyAlignment="1">
      <alignment horizontal="center" vertical="center" wrapText="1"/>
    </xf>
    <xf numFmtId="10" fontId="3" fillId="5" borderId="9" xfId="6" applyNumberFormat="1" applyFont="1" applyFill="1" applyBorder="1" applyAlignment="1">
      <alignment horizontal="center" vertical="center" wrapText="1"/>
    </xf>
    <xf numFmtId="3" fontId="3" fillId="5" borderId="9" xfId="2" applyNumberFormat="1" applyFont="1" applyFill="1" applyBorder="1" applyAlignment="1">
      <alignment horizontal="center" vertical="center" wrapText="1"/>
    </xf>
    <xf numFmtId="3" fontId="3" fillId="5" borderId="5" xfId="2" applyNumberFormat="1" applyFont="1" applyFill="1" applyBorder="1" applyAlignment="1">
      <alignment horizontal="center" vertical="center" wrapText="1"/>
    </xf>
    <xf numFmtId="0" fontId="5" fillId="4" borderId="1" xfId="2" applyFont="1" applyFill="1"/>
    <xf numFmtId="3" fontId="5" fillId="4" borderId="1" xfId="2" applyNumberFormat="1" applyFont="1" applyFill="1"/>
    <xf numFmtId="10" fontId="9" fillId="0" borderId="1" xfId="5" applyNumberFormat="1" applyFont="1"/>
    <xf numFmtId="10" fontId="5" fillId="0" borderId="1" xfId="6" applyNumberFormat="1" applyFont="1" applyBorder="1"/>
    <xf numFmtId="0" fontId="5" fillId="0" borderId="1" xfId="6" applyNumberFormat="1" applyFont="1" applyBorder="1"/>
    <xf numFmtId="3" fontId="5" fillId="0" borderId="1" xfId="6" applyNumberFormat="1" applyFont="1" applyBorder="1"/>
    <xf numFmtId="3" fontId="5" fillId="0" borderId="1" xfId="2" applyNumberFormat="1" applyFont="1"/>
  </cellXfs>
  <cellStyles count="7">
    <cellStyle name="Normal" xfId="0" builtinId="0"/>
    <cellStyle name="Normal 2" xfId="1" xr:uid="{00000000-0005-0000-0000-000001000000}"/>
    <cellStyle name="Normal 2 2" xfId="2" xr:uid="{00000000-0005-0000-0000-000002000000}"/>
    <cellStyle name="Normal 2 2 2" xfId="3" xr:uid="{00000000-0005-0000-0000-000003000000}"/>
    <cellStyle name="Normal 7" xfId="4" xr:uid="{00000000-0005-0000-0000-000004000000}"/>
    <cellStyle name="Porcentaje" xfId="6" builtinId="5"/>
    <cellStyle name="Porcentaje 2"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49"/>
  <sheetViews>
    <sheetView showGridLines="0" tabSelected="1" zoomScaleNormal="100" workbookViewId="0">
      <selection activeCell="B12" sqref="B12"/>
    </sheetView>
  </sheetViews>
  <sheetFormatPr baseColWidth="10" defaultColWidth="9.109375" defaultRowHeight="10.199999999999999" x14ac:dyDescent="0.2"/>
  <cols>
    <col min="1" max="1" width="16.6640625" style="7" customWidth="1"/>
    <col min="2" max="2" width="8" style="7" bestFit="1" customWidth="1"/>
    <col min="3" max="3" width="7.109375" style="7" bestFit="1" customWidth="1"/>
    <col min="4" max="4" width="8" style="7" bestFit="1" customWidth="1"/>
    <col min="5" max="6" width="7.109375" style="7" bestFit="1" customWidth="1"/>
    <col min="7" max="8" width="9.21875" style="7" customWidth="1"/>
    <col min="9" max="10" width="16.109375" style="7" customWidth="1"/>
    <col min="11" max="12" width="8.44140625" style="7" customWidth="1"/>
    <col min="13" max="14" width="15.77734375" style="7" customWidth="1"/>
    <col min="15" max="16" width="8.33203125" style="7" customWidth="1"/>
    <col min="17" max="18" width="16" style="7" customWidth="1"/>
    <col min="19" max="16384" width="9.109375" style="7"/>
  </cols>
  <sheetData>
    <row r="1" spans="1:18" ht="12" x14ac:dyDescent="0.25">
      <c r="A1" s="4" t="s">
        <v>0</v>
      </c>
      <c r="B1" s="5"/>
      <c r="C1" s="5"/>
      <c r="D1" s="5"/>
      <c r="E1" s="5"/>
      <c r="F1" s="5"/>
      <c r="G1" s="5"/>
      <c r="H1" s="5"/>
      <c r="I1" s="5"/>
      <c r="J1" s="1"/>
      <c r="K1" s="1"/>
      <c r="L1" s="1"/>
      <c r="M1" s="1"/>
      <c r="N1" s="1"/>
      <c r="O1" s="1"/>
      <c r="P1" s="1"/>
      <c r="Q1" s="1"/>
      <c r="R1" s="1"/>
    </row>
    <row r="2" spans="1:18" ht="12" x14ac:dyDescent="0.25">
      <c r="A2" s="6" t="s">
        <v>44</v>
      </c>
      <c r="B2" s="5"/>
      <c r="C2" s="5"/>
      <c r="D2" s="5"/>
      <c r="E2" s="5"/>
      <c r="F2" s="5"/>
      <c r="G2" s="5"/>
      <c r="H2" s="5"/>
      <c r="I2" s="5"/>
      <c r="J2" s="1"/>
      <c r="K2" s="1"/>
      <c r="L2" s="1"/>
      <c r="M2" s="1"/>
      <c r="N2" s="1"/>
      <c r="O2" s="1"/>
      <c r="P2" s="1"/>
      <c r="Q2" s="1"/>
      <c r="R2" s="1"/>
    </row>
    <row r="3" spans="1:18" x14ac:dyDescent="0.2">
      <c r="A3" s="8"/>
      <c r="B3" s="8"/>
      <c r="C3" s="8"/>
      <c r="D3" s="8"/>
      <c r="E3" s="8"/>
      <c r="F3" s="8"/>
      <c r="G3" s="8"/>
      <c r="H3" s="8"/>
      <c r="I3" s="8"/>
      <c r="J3" s="8"/>
      <c r="K3" s="8"/>
      <c r="L3" s="8"/>
      <c r="M3" s="8"/>
      <c r="N3" s="8"/>
      <c r="O3" s="8"/>
      <c r="P3" s="8"/>
      <c r="Q3" s="8"/>
      <c r="R3" s="8"/>
    </row>
    <row r="4" spans="1:18" ht="13.2" customHeight="1" x14ac:dyDescent="0.2">
      <c r="A4" s="9" t="s">
        <v>1</v>
      </c>
      <c r="B4" s="10" t="s">
        <v>41</v>
      </c>
      <c r="C4" s="11" t="s">
        <v>46</v>
      </c>
      <c r="D4" s="11" t="s">
        <v>42</v>
      </c>
      <c r="E4" s="11" t="s">
        <v>43</v>
      </c>
      <c r="F4" s="12" t="s">
        <v>45</v>
      </c>
      <c r="G4" s="13" t="s">
        <v>47</v>
      </c>
      <c r="H4" s="14"/>
      <c r="I4" s="14"/>
      <c r="J4" s="14"/>
      <c r="K4" s="13" t="s">
        <v>48</v>
      </c>
      <c r="L4" s="14"/>
      <c r="M4" s="14"/>
      <c r="N4" s="14"/>
      <c r="O4" s="14" t="s">
        <v>49</v>
      </c>
      <c r="P4" s="14"/>
      <c r="Q4" s="14"/>
      <c r="R4" s="14"/>
    </row>
    <row r="5" spans="1:18" ht="26.4" customHeight="1" x14ac:dyDescent="0.2">
      <c r="A5" s="15"/>
      <c r="B5" s="16"/>
      <c r="C5" s="17"/>
      <c r="D5" s="17"/>
      <c r="E5" s="17"/>
      <c r="F5" s="18"/>
      <c r="G5" s="19" t="s">
        <v>2</v>
      </c>
      <c r="H5" s="19" t="s">
        <v>3</v>
      </c>
      <c r="I5" s="19" t="s">
        <v>4</v>
      </c>
      <c r="J5" s="20" t="s">
        <v>5</v>
      </c>
      <c r="K5" s="19" t="s">
        <v>2</v>
      </c>
      <c r="L5" s="19" t="s">
        <v>3</v>
      </c>
      <c r="M5" s="19" t="s">
        <v>4</v>
      </c>
      <c r="N5" s="20" t="s">
        <v>5</v>
      </c>
      <c r="O5" s="21" t="s">
        <v>2</v>
      </c>
      <c r="P5" s="19" t="s">
        <v>3</v>
      </c>
      <c r="Q5" s="19" t="s">
        <v>4</v>
      </c>
      <c r="R5" s="20" t="s">
        <v>5</v>
      </c>
    </row>
    <row r="6" spans="1:18" ht="13.95" customHeight="1" x14ac:dyDescent="0.2">
      <c r="A6" s="22" t="s">
        <v>6</v>
      </c>
      <c r="B6" s="23">
        <v>16707</v>
      </c>
      <c r="C6" s="24">
        <v>16687</v>
      </c>
      <c r="D6" s="24">
        <v>16644</v>
      </c>
      <c r="E6" s="24">
        <v>16608</v>
      </c>
      <c r="F6" s="25">
        <v>16650</v>
      </c>
      <c r="G6" s="26">
        <f>F6-E6</f>
        <v>42</v>
      </c>
      <c r="H6" s="27">
        <f>F6/E6-1</f>
        <v>2.5289017341041387E-3</v>
      </c>
      <c r="I6" s="28">
        <f>_xlfn.RANK.EQ(G6,$G$6:$G$37)</f>
        <v>27</v>
      </c>
      <c r="J6" s="29">
        <f>_xlfn.RANK.EQ(H6,$H$6:$H$37)</f>
        <v>21</v>
      </c>
      <c r="K6" s="26">
        <f>F6-D6</f>
        <v>6</v>
      </c>
      <c r="L6" s="27">
        <f>F6/D6-1</f>
        <v>3.6049026676288065E-4</v>
      </c>
      <c r="M6" s="28">
        <f>_xlfn.RANK.EQ(K6,$K$6:$K$37)</f>
        <v>19</v>
      </c>
      <c r="N6" s="29">
        <f>_xlfn.RANK.EQ(M6,$M$6:$M$37)</f>
        <v>14</v>
      </c>
      <c r="O6" s="30">
        <f>F6-C6</f>
        <v>-37</v>
      </c>
      <c r="P6" s="31">
        <f>F6/C6-1</f>
        <v>-2.2172949002217113E-3</v>
      </c>
      <c r="Q6" s="32">
        <f>_xlfn.RANK.EQ(O6,$O$6:$O$37)</f>
        <v>24</v>
      </c>
      <c r="R6" s="29">
        <f>_xlfn.RANK.EQ(P6,$P$6:$P$37)</f>
        <v>25</v>
      </c>
    </row>
    <row r="7" spans="1:18" ht="13.95" customHeight="1" x14ac:dyDescent="0.2">
      <c r="A7" s="22" t="s">
        <v>7</v>
      </c>
      <c r="B7" s="23">
        <v>44653</v>
      </c>
      <c r="C7" s="24">
        <v>44283</v>
      </c>
      <c r="D7" s="24">
        <v>44466</v>
      </c>
      <c r="E7" s="24">
        <v>44355</v>
      </c>
      <c r="F7" s="25">
        <v>44433</v>
      </c>
      <c r="G7" s="26">
        <f t="shared" ref="G7:G38" si="0">F7-E7</f>
        <v>78</v>
      </c>
      <c r="H7" s="27">
        <f t="shared" ref="H7:H38" si="1">F7/E7-1</f>
        <v>1.7585390598580108E-3</v>
      </c>
      <c r="I7" s="28">
        <f t="shared" ref="I7:I37" si="2">_xlfn.RANK.EQ(G7,$G$6:$G$37)</f>
        <v>19</v>
      </c>
      <c r="J7" s="29">
        <f t="shared" ref="J7:J37" si="3">_xlfn.RANK.EQ(H7,$H$6:$H$37)</f>
        <v>24</v>
      </c>
      <c r="K7" s="26">
        <f t="shared" ref="K7:K37" si="4">F7-D7</f>
        <v>-33</v>
      </c>
      <c r="L7" s="27">
        <f t="shared" ref="L7:L38" si="5">F7/D7-1</f>
        <v>-7.421400620698515E-4</v>
      </c>
      <c r="M7" s="28">
        <f t="shared" ref="M7:M37" si="6">_xlfn.RANK.EQ(K7,$K$6:$K$37)</f>
        <v>22</v>
      </c>
      <c r="N7" s="29">
        <f t="shared" ref="N7:N37" si="7">_xlfn.RANK.EQ(M7,$M$6:$M$37)</f>
        <v>11</v>
      </c>
      <c r="O7" s="30">
        <f t="shared" ref="O7:O38" si="8">F7-C7</f>
        <v>150</v>
      </c>
      <c r="P7" s="31">
        <f t="shared" ref="P7:P38" si="9">F7/C7-1</f>
        <v>3.3873043831718075E-3</v>
      </c>
      <c r="Q7" s="32">
        <f t="shared" ref="Q7:Q37" si="10">_xlfn.RANK.EQ(O7,$O$6:$O$37)</f>
        <v>17</v>
      </c>
      <c r="R7" s="29">
        <f t="shared" ref="R7:R37" si="11">_xlfn.RANK.EQ(P7,$P$6:$P$37)</f>
        <v>22</v>
      </c>
    </row>
    <row r="8" spans="1:18" ht="13.95" customHeight="1" x14ac:dyDescent="0.2">
      <c r="A8" s="22" t="s">
        <v>8</v>
      </c>
      <c r="B8" s="23">
        <v>14759</v>
      </c>
      <c r="C8" s="24">
        <v>14823</v>
      </c>
      <c r="D8" s="24">
        <v>15096</v>
      </c>
      <c r="E8" s="24">
        <v>15119</v>
      </c>
      <c r="F8" s="25">
        <v>15252</v>
      </c>
      <c r="G8" s="26">
        <f t="shared" si="0"/>
        <v>133</v>
      </c>
      <c r="H8" s="27">
        <f t="shared" si="1"/>
        <v>8.7968781004035268E-3</v>
      </c>
      <c r="I8" s="28">
        <f t="shared" si="2"/>
        <v>6</v>
      </c>
      <c r="J8" s="29">
        <f t="shared" si="3"/>
        <v>2</v>
      </c>
      <c r="K8" s="26">
        <f t="shared" si="4"/>
        <v>156</v>
      </c>
      <c r="L8" s="27">
        <f t="shared" si="5"/>
        <v>1.0333863275039823E-2</v>
      </c>
      <c r="M8" s="28">
        <f t="shared" si="6"/>
        <v>4</v>
      </c>
      <c r="N8" s="29">
        <f t="shared" si="7"/>
        <v>29</v>
      </c>
      <c r="O8" s="30">
        <f t="shared" si="8"/>
        <v>429</v>
      </c>
      <c r="P8" s="31">
        <f t="shared" si="9"/>
        <v>2.8941509815826771E-2</v>
      </c>
      <c r="Q8" s="32">
        <f t="shared" si="10"/>
        <v>11</v>
      </c>
      <c r="R8" s="29">
        <f t="shared" si="11"/>
        <v>5</v>
      </c>
    </row>
    <row r="9" spans="1:18" ht="13.95" customHeight="1" x14ac:dyDescent="0.2">
      <c r="A9" s="22" t="s">
        <v>9</v>
      </c>
      <c r="B9" s="23">
        <v>6418</v>
      </c>
      <c r="C9" s="24">
        <v>6385</v>
      </c>
      <c r="D9" s="24">
        <v>6451</v>
      </c>
      <c r="E9" s="24">
        <v>6415</v>
      </c>
      <c r="F9" s="25">
        <v>6460</v>
      </c>
      <c r="G9" s="26">
        <f t="shared" si="0"/>
        <v>45</v>
      </c>
      <c r="H9" s="27">
        <f t="shared" si="1"/>
        <v>7.0148090413093556E-3</v>
      </c>
      <c r="I9" s="28">
        <f t="shared" si="2"/>
        <v>24</v>
      </c>
      <c r="J9" s="29">
        <f t="shared" si="3"/>
        <v>5</v>
      </c>
      <c r="K9" s="26">
        <f t="shared" si="4"/>
        <v>9</v>
      </c>
      <c r="L9" s="27">
        <f t="shared" si="5"/>
        <v>1.3951325375911594E-3</v>
      </c>
      <c r="M9" s="28">
        <f t="shared" si="6"/>
        <v>18</v>
      </c>
      <c r="N9" s="29">
        <f t="shared" si="7"/>
        <v>15</v>
      </c>
      <c r="O9" s="30">
        <f t="shared" si="8"/>
        <v>75</v>
      </c>
      <c r="P9" s="31">
        <f t="shared" si="9"/>
        <v>1.1746280344557603E-2</v>
      </c>
      <c r="Q9" s="32">
        <f t="shared" si="10"/>
        <v>20</v>
      </c>
      <c r="R9" s="29">
        <f t="shared" si="11"/>
        <v>11</v>
      </c>
    </row>
    <row r="10" spans="1:18" ht="13.95" customHeight="1" x14ac:dyDescent="0.2">
      <c r="A10" s="22" t="s">
        <v>10</v>
      </c>
      <c r="B10" s="23">
        <v>14786</v>
      </c>
      <c r="C10" s="24">
        <v>14828</v>
      </c>
      <c r="D10" s="24">
        <v>14805</v>
      </c>
      <c r="E10" s="24">
        <v>14801</v>
      </c>
      <c r="F10" s="25">
        <v>14883</v>
      </c>
      <c r="G10" s="26">
        <f t="shared" si="0"/>
        <v>82</v>
      </c>
      <c r="H10" s="27">
        <f t="shared" si="1"/>
        <v>5.5401662049860967E-3</v>
      </c>
      <c r="I10" s="28">
        <f t="shared" si="2"/>
        <v>17</v>
      </c>
      <c r="J10" s="29">
        <f t="shared" si="3"/>
        <v>10</v>
      </c>
      <c r="K10" s="26">
        <f t="shared" si="4"/>
        <v>78</v>
      </c>
      <c r="L10" s="27">
        <f t="shared" si="5"/>
        <v>5.2684903748734246E-3</v>
      </c>
      <c r="M10" s="28">
        <f t="shared" si="6"/>
        <v>11</v>
      </c>
      <c r="N10" s="29">
        <f t="shared" si="7"/>
        <v>22</v>
      </c>
      <c r="O10" s="30">
        <f t="shared" si="8"/>
        <v>55</v>
      </c>
      <c r="P10" s="31">
        <f t="shared" si="9"/>
        <v>3.7091988130564246E-3</v>
      </c>
      <c r="Q10" s="32">
        <f t="shared" si="10"/>
        <v>21</v>
      </c>
      <c r="R10" s="29">
        <f t="shared" si="11"/>
        <v>20</v>
      </c>
    </row>
    <row r="11" spans="1:18" ht="13.95" customHeight="1" x14ac:dyDescent="0.2">
      <c r="A11" s="22" t="s">
        <v>11</v>
      </c>
      <c r="B11" s="23">
        <v>42300</v>
      </c>
      <c r="C11" s="24">
        <v>42372</v>
      </c>
      <c r="D11" s="24">
        <v>42637</v>
      </c>
      <c r="E11" s="24">
        <v>42521</v>
      </c>
      <c r="F11" s="25">
        <v>42654</v>
      </c>
      <c r="G11" s="26">
        <f t="shared" si="0"/>
        <v>133</v>
      </c>
      <c r="H11" s="27">
        <f t="shared" si="1"/>
        <v>3.1278662308036331E-3</v>
      </c>
      <c r="I11" s="28">
        <f t="shared" si="2"/>
        <v>6</v>
      </c>
      <c r="J11" s="29">
        <f t="shared" si="3"/>
        <v>17</v>
      </c>
      <c r="K11" s="26">
        <f t="shared" si="4"/>
        <v>17</v>
      </c>
      <c r="L11" s="27">
        <f t="shared" si="5"/>
        <v>3.9871473133668012E-4</v>
      </c>
      <c r="M11" s="28">
        <f t="shared" si="6"/>
        <v>16</v>
      </c>
      <c r="N11" s="29">
        <f t="shared" si="7"/>
        <v>17</v>
      </c>
      <c r="O11" s="30">
        <f t="shared" si="8"/>
        <v>282</v>
      </c>
      <c r="P11" s="31">
        <f t="shared" si="9"/>
        <v>6.6553384310392705E-3</v>
      </c>
      <c r="Q11" s="32">
        <f t="shared" si="10"/>
        <v>13</v>
      </c>
      <c r="R11" s="29">
        <f t="shared" si="11"/>
        <v>15</v>
      </c>
    </row>
    <row r="12" spans="1:18" ht="13.95" customHeight="1" x14ac:dyDescent="0.2">
      <c r="A12" s="22" t="s">
        <v>12</v>
      </c>
      <c r="B12" s="23">
        <v>126560</v>
      </c>
      <c r="C12" s="24">
        <v>126731</v>
      </c>
      <c r="D12" s="24">
        <v>127407</v>
      </c>
      <c r="E12" s="24">
        <v>127163</v>
      </c>
      <c r="F12" s="25">
        <v>127368</v>
      </c>
      <c r="G12" s="26">
        <f t="shared" si="0"/>
        <v>205</v>
      </c>
      <c r="H12" s="27">
        <f t="shared" si="1"/>
        <v>1.6121041497920707E-3</v>
      </c>
      <c r="I12" s="28">
        <f t="shared" si="2"/>
        <v>2</v>
      </c>
      <c r="J12" s="29">
        <f t="shared" si="3"/>
        <v>26</v>
      </c>
      <c r="K12" s="26">
        <f t="shared" si="4"/>
        <v>-39</v>
      </c>
      <c r="L12" s="27">
        <f t="shared" si="5"/>
        <v>-3.0610562998889534E-4</v>
      </c>
      <c r="M12" s="28">
        <f t="shared" si="6"/>
        <v>24</v>
      </c>
      <c r="N12" s="29">
        <f t="shared" si="7"/>
        <v>9</v>
      </c>
      <c r="O12" s="30">
        <f t="shared" si="8"/>
        <v>637</v>
      </c>
      <c r="P12" s="31">
        <f t="shared" si="9"/>
        <v>5.0263944891146828E-3</v>
      </c>
      <c r="Q12" s="32">
        <f t="shared" si="10"/>
        <v>5</v>
      </c>
      <c r="R12" s="29">
        <f t="shared" si="11"/>
        <v>19</v>
      </c>
    </row>
    <row r="13" spans="1:18" ht="13.95" customHeight="1" x14ac:dyDescent="0.2">
      <c r="A13" s="22" t="s">
        <v>13</v>
      </c>
      <c r="B13" s="23">
        <v>35695</v>
      </c>
      <c r="C13" s="24">
        <v>35736</v>
      </c>
      <c r="D13" s="24">
        <v>35738</v>
      </c>
      <c r="E13" s="24">
        <v>35680</v>
      </c>
      <c r="F13" s="25">
        <v>35860</v>
      </c>
      <c r="G13" s="26">
        <f t="shared" si="0"/>
        <v>180</v>
      </c>
      <c r="H13" s="27">
        <f t="shared" si="1"/>
        <v>5.0448430493272856E-3</v>
      </c>
      <c r="I13" s="28">
        <f t="shared" si="2"/>
        <v>4</v>
      </c>
      <c r="J13" s="29">
        <f t="shared" si="3"/>
        <v>11</v>
      </c>
      <c r="K13" s="26">
        <f t="shared" si="4"/>
        <v>122</v>
      </c>
      <c r="L13" s="27">
        <f t="shared" si="5"/>
        <v>3.4137332811012833E-3</v>
      </c>
      <c r="M13" s="28">
        <f t="shared" si="6"/>
        <v>6</v>
      </c>
      <c r="N13" s="29">
        <f t="shared" si="7"/>
        <v>27</v>
      </c>
      <c r="O13" s="30">
        <f t="shared" si="8"/>
        <v>124</v>
      </c>
      <c r="P13" s="31">
        <f t="shared" si="9"/>
        <v>3.4698903066934239E-3</v>
      </c>
      <c r="Q13" s="32">
        <f t="shared" si="10"/>
        <v>18</v>
      </c>
      <c r="R13" s="29">
        <f t="shared" si="11"/>
        <v>21</v>
      </c>
    </row>
    <row r="14" spans="1:18" ht="13.95" customHeight="1" x14ac:dyDescent="0.2">
      <c r="A14" s="22" t="s">
        <v>14</v>
      </c>
      <c r="B14" s="23">
        <v>11673</v>
      </c>
      <c r="C14" s="24">
        <v>11658</v>
      </c>
      <c r="D14" s="24">
        <v>11855</v>
      </c>
      <c r="E14" s="24">
        <v>11806</v>
      </c>
      <c r="F14" s="25">
        <v>11850</v>
      </c>
      <c r="G14" s="26">
        <f t="shared" si="0"/>
        <v>44</v>
      </c>
      <c r="H14" s="27">
        <f t="shared" si="1"/>
        <v>3.7269185160087037E-3</v>
      </c>
      <c r="I14" s="28">
        <f t="shared" si="2"/>
        <v>26</v>
      </c>
      <c r="J14" s="29">
        <f t="shared" si="3"/>
        <v>16</v>
      </c>
      <c r="K14" s="26">
        <f t="shared" si="4"/>
        <v>-5</v>
      </c>
      <c r="L14" s="27">
        <f t="shared" si="5"/>
        <v>-4.21762969211259E-4</v>
      </c>
      <c r="M14" s="28">
        <f t="shared" si="6"/>
        <v>20</v>
      </c>
      <c r="N14" s="29">
        <f t="shared" si="7"/>
        <v>13</v>
      </c>
      <c r="O14" s="30">
        <f t="shared" si="8"/>
        <v>192</v>
      </c>
      <c r="P14" s="31">
        <f t="shared" si="9"/>
        <v>1.6469377251672634E-2</v>
      </c>
      <c r="Q14" s="32">
        <f t="shared" si="10"/>
        <v>15</v>
      </c>
      <c r="R14" s="29">
        <f t="shared" si="11"/>
        <v>9</v>
      </c>
    </row>
    <row r="15" spans="1:18" ht="13.95" customHeight="1" x14ac:dyDescent="0.2">
      <c r="A15" s="22" t="s">
        <v>15</v>
      </c>
      <c r="B15" s="23">
        <v>14532</v>
      </c>
      <c r="C15" s="24">
        <v>14538</v>
      </c>
      <c r="D15" s="24">
        <v>14504</v>
      </c>
      <c r="E15" s="24">
        <v>14508</v>
      </c>
      <c r="F15" s="25">
        <v>14553</v>
      </c>
      <c r="G15" s="26">
        <f t="shared" si="0"/>
        <v>45</v>
      </c>
      <c r="H15" s="27">
        <f t="shared" si="1"/>
        <v>3.1017369727046606E-3</v>
      </c>
      <c r="I15" s="28">
        <f t="shared" si="2"/>
        <v>24</v>
      </c>
      <c r="J15" s="29">
        <f t="shared" si="3"/>
        <v>18</v>
      </c>
      <c r="K15" s="26">
        <f t="shared" si="4"/>
        <v>49</v>
      </c>
      <c r="L15" s="27">
        <f t="shared" si="5"/>
        <v>3.3783783783782884E-3</v>
      </c>
      <c r="M15" s="28">
        <f t="shared" si="6"/>
        <v>14</v>
      </c>
      <c r="N15" s="29">
        <f t="shared" si="7"/>
        <v>19</v>
      </c>
      <c r="O15" s="30">
        <f t="shared" si="8"/>
        <v>15</v>
      </c>
      <c r="P15" s="31">
        <f t="shared" si="9"/>
        <v>1.0317787866280792E-3</v>
      </c>
      <c r="Q15" s="32">
        <f t="shared" si="10"/>
        <v>23</v>
      </c>
      <c r="R15" s="29">
        <f t="shared" si="11"/>
        <v>23</v>
      </c>
    </row>
    <row r="16" spans="1:18" ht="13.95" customHeight="1" x14ac:dyDescent="0.2">
      <c r="A16" s="22" t="s">
        <v>16</v>
      </c>
      <c r="B16" s="23">
        <v>78074</v>
      </c>
      <c r="C16" s="24">
        <v>78225</v>
      </c>
      <c r="D16" s="24">
        <v>78536</v>
      </c>
      <c r="E16" s="24">
        <v>78583</v>
      </c>
      <c r="F16" s="25">
        <v>78661</v>
      </c>
      <c r="G16" s="26">
        <f t="shared" si="0"/>
        <v>78</v>
      </c>
      <c r="H16" s="27">
        <f t="shared" si="1"/>
        <v>9.9258109260280669E-4</v>
      </c>
      <c r="I16" s="28">
        <f t="shared" si="2"/>
        <v>19</v>
      </c>
      <c r="J16" s="29">
        <f t="shared" si="3"/>
        <v>29</v>
      </c>
      <c r="K16" s="26">
        <f t="shared" si="4"/>
        <v>125</v>
      </c>
      <c r="L16" s="27">
        <f t="shared" si="5"/>
        <v>1.5916267698889985E-3</v>
      </c>
      <c r="M16" s="28">
        <f t="shared" si="6"/>
        <v>5</v>
      </c>
      <c r="N16" s="29">
        <f t="shared" si="7"/>
        <v>28</v>
      </c>
      <c r="O16" s="30">
        <f t="shared" si="8"/>
        <v>436</v>
      </c>
      <c r="P16" s="31">
        <f t="shared" si="9"/>
        <v>5.5736657078939711E-3</v>
      </c>
      <c r="Q16" s="32">
        <f t="shared" si="10"/>
        <v>8</v>
      </c>
      <c r="R16" s="29">
        <f t="shared" si="11"/>
        <v>16</v>
      </c>
    </row>
    <row r="17" spans="1:18" ht="13.95" customHeight="1" x14ac:dyDescent="0.2">
      <c r="A17" s="22" t="s">
        <v>17</v>
      </c>
      <c r="B17" s="23">
        <v>49507</v>
      </c>
      <c r="C17" s="24">
        <v>49590</v>
      </c>
      <c r="D17" s="24">
        <v>49902</v>
      </c>
      <c r="E17" s="24">
        <v>49758</v>
      </c>
      <c r="F17" s="25">
        <v>49844</v>
      </c>
      <c r="G17" s="26">
        <f t="shared" si="0"/>
        <v>86</v>
      </c>
      <c r="H17" s="27">
        <f t="shared" si="1"/>
        <v>1.728365287993805E-3</v>
      </c>
      <c r="I17" s="28">
        <f t="shared" si="2"/>
        <v>15</v>
      </c>
      <c r="J17" s="29">
        <f t="shared" si="3"/>
        <v>25</v>
      </c>
      <c r="K17" s="26">
        <f t="shared" si="4"/>
        <v>-58</v>
      </c>
      <c r="L17" s="27">
        <f t="shared" si="5"/>
        <v>-1.1622780650074604E-3</v>
      </c>
      <c r="M17" s="28">
        <f t="shared" si="6"/>
        <v>25</v>
      </c>
      <c r="N17" s="29">
        <f t="shared" si="7"/>
        <v>8</v>
      </c>
      <c r="O17" s="30">
        <f t="shared" si="8"/>
        <v>254</v>
      </c>
      <c r="P17" s="31">
        <f t="shared" si="9"/>
        <v>5.1220004033070143E-3</v>
      </c>
      <c r="Q17" s="32">
        <f t="shared" si="10"/>
        <v>14</v>
      </c>
      <c r="R17" s="29">
        <f t="shared" si="11"/>
        <v>17</v>
      </c>
    </row>
    <row r="18" spans="1:18" ht="13.95" customHeight="1" x14ac:dyDescent="0.2">
      <c r="A18" s="22" t="s">
        <v>18</v>
      </c>
      <c r="B18" s="23">
        <v>13719</v>
      </c>
      <c r="C18" s="24">
        <v>13616</v>
      </c>
      <c r="D18" s="24">
        <v>13188</v>
      </c>
      <c r="E18" s="24">
        <v>13188</v>
      </c>
      <c r="F18" s="25">
        <v>13276</v>
      </c>
      <c r="G18" s="26">
        <f t="shared" si="0"/>
        <v>88</v>
      </c>
      <c r="H18" s="27">
        <f t="shared" si="1"/>
        <v>6.6727327873825626E-3</v>
      </c>
      <c r="I18" s="28">
        <f t="shared" si="2"/>
        <v>14</v>
      </c>
      <c r="J18" s="29">
        <f t="shared" si="3"/>
        <v>6</v>
      </c>
      <c r="K18" s="26">
        <f t="shared" si="4"/>
        <v>88</v>
      </c>
      <c r="L18" s="27">
        <f t="shared" si="5"/>
        <v>6.6727327873825626E-3</v>
      </c>
      <c r="M18" s="28">
        <f t="shared" si="6"/>
        <v>9</v>
      </c>
      <c r="N18" s="29">
        <f t="shared" si="7"/>
        <v>24</v>
      </c>
      <c r="O18" s="30">
        <f t="shared" si="8"/>
        <v>-340</v>
      </c>
      <c r="P18" s="31">
        <f t="shared" si="9"/>
        <v>-2.4970622796709807E-2</v>
      </c>
      <c r="Q18" s="32">
        <f t="shared" si="10"/>
        <v>29</v>
      </c>
      <c r="R18" s="29">
        <f t="shared" si="11"/>
        <v>32</v>
      </c>
    </row>
    <row r="19" spans="1:18" ht="13.95" customHeight="1" x14ac:dyDescent="0.2">
      <c r="A19" s="22" t="s">
        <v>19</v>
      </c>
      <c r="B19" s="23">
        <v>16245</v>
      </c>
      <c r="C19" s="24">
        <v>16263</v>
      </c>
      <c r="D19" s="24">
        <v>16732</v>
      </c>
      <c r="E19" s="24">
        <v>16728</v>
      </c>
      <c r="F19" s="25">
        <v>16849</v>
      </c>
      <c r="G19" s="26">
        <f t="shared" si="0"/>
        <v>121</v>
      </c>
      <c r="H19" s="27">
        <f t="shared" si="1"/>
        <v>7.2333811573410678E-3</v>
      </c>
      <c r="I19" s="28">
        <f t="shared" si="2"/>
        <v>10</v>
      </c>
      <c r="J19" s="29">
        <f t="shared" si="3"/>
        <v>4</v>
      </c>
      <c r="K19" s="26">
        <f t="shared" si="4"/>
        <v>117</v>
      </c>
      <c r="L19" s="27">
        <f t="shared" si="5"/>
        <v>6.9925890509203725E-3</v>
      </c>
      <c r="M19" s="28">
        <f t="shared" si="6"/>
        <v>7</v>
      </c>
      <c r="N19" s="29">
        <f t="shared" si="7"/>
        <v>26</v>
      </c>
      <c r="O19" s="30">
        <f t="shared" si="8"/>
        <v>586</v>
      </c>
      <c r="P19" s="31">
        <f t="shared" si="9"/>
        <v>3.6032712291705016E-2</v>
      </c>
      <c r="Q19" s="32">
        <f t="shared" si="10"/>
        <v>6</v>
      </c>
      <c r="R19" s="29">
        <f t="shared" si="11"/>
        <v>3</v>
      </c>
    </row>
    <row r="20" spans="1:18" ht="13.95" customHeight="1" x14ac:dyDescent="0.2">
      <c r="A20" s="33" t="s">
        <v>20</v>
      </c>
      <c r="B20" s="34">
        <v>105675</v>
      </c>
      <c r="C20" s="35">
        <v>105971</v>
      </c>
      <c r="D20" s="35">
        <v>107522</v>
      </c>
      <c r="E20" s="35">
        <v>107219</v>
      </c>
      <c r="F20" s="36">
        <v>107342</v>
      </c>
      <c r="G20" s="37">
        <f t="shared" si="0"/>
        <v>123</v>
      </c>
      <c r="H20" s="38">
        <f t="shared" si="1"/>
        <v>1.147184734048956E-3</v>
      </c>
      <c r="I20" s="39">
        <f>_xlfn.RANK.EQ(G20,$G$6:$G$37)</f>
        <v>9</v>
      </c>
      <c r="J20" s="40">
        <f>_xlfn.RANK.EQ(H20,$H$6:$H$37)</f>
        <v>28</v>
      </c>
      <c r="K20" s="37">
        <f>F20-D20</f>
        <v>-180</v>
      </c>
      <c r="L20" s="38">
        <f>F20/D20-1</f>
        <v>-1.6740760030505841E-3</v>
      </c>
      <c r="M20" s="39">
        <f>_xlfn.RANK.EQ(K20,$K$6:$K$37)</f>
        <v>30</v>
      </c>
      <c r="N20" s="40">
        <f>_xlfn.RANK.EQ(M20,$M$6:$M$37)</f>
        <v>3</v>
      </c>
      <c r="O20" s="41">
        <f>F20-C20</f>
        <v>1371</v>
      </c>
      <c r="P20" s="42">
        <f>F20/C20-1</f>
        <v>1.2937501769352044E-2</v>
      </c>
      <c r="Q20" s="43">
        <f>_xlfn.RANK.EQ(O20,$O$6:$O$37)</f>
        <v>1</v>
      </c>
      <c r="R20" s="40">
        <f>_xlfn.RANK.EQ(P20,$P$6:$P$37)</f>
        <v>10</v>
      </c>
    </row>
    <row r="21" spans="1:18" ht="13.95" customHeight="1" x14ac:dyDescent="0.2">
      <c r="A21" s="22" t="s">
        <v>21</v>
      </c>
      <c r="B21" s="23">
        <v>37170</v>
      </c>
      <c r="C21" s="24">
        <v>37100</v>
      </c>
      <c r="D21" s="24">
        <v>36696</v>
      </c>
      <c r="E21" s="24">
        <v>36528</v>
      </c>
      <c r="F21" s="25">
        <v>36550</v>
      </c>
      <c r="G21" s="26">
        <f t="shared" si="0"/>
        <v>22</v>
      </c>
      <c r="H21" s="27">
        <f t="shared" si="1"/>
        <v>6.0227770477450093E-4</v>
      </c>
      <c r="I21" s="28">
        <f t="shared" si="2"/>
        <v>30</v>
      </c>
      <c r="J21" s="29">
        <f t="shared" si="3"/>
        <v>30</v>
      </c>
      <c r="K21" s="26">
        <f t="shared" si="4"/>
        <v>-146</v>
      </c>
      <c r="L21" s="27">
        <f t="shared" si="5"/>
        <v>-3.978635273599318E-3</v>
      </c>
      <c r="M21" s="28">
        <f t="shared" si="6"/>
        <v>28</v>
      </c>
      <c r="N21" s="29">
        <f t="shared" si="7"/>
        <v>5</v>
      </c>
      <c r="O21" s="30">
        <f t="shared" si="8"/>
        <v>-550</v>
      </c>
      <c r="P21" s="31">
        <f t="shared" si="9"/>
        <v>-1.4824797843665749E-2</v>
      </c>
      <c r="Q21" s="32">
        <f t="shared" si="10"/>
        <v>32</v>
      </c>
      <c r="R21" s="29">
        <f t="shared" si="11"/>
        <v>30</v>
      </c>
    </row>
    <row r="22" spans="1:18" ht="13.95" customHeight="1" x14ac:dyDescent="0.2">
      <c r="A22" s="22" t="s">
        <v>22</v>
      </c>
      <c r="B22" s="23">
        <v>12596</v>
      </c>
      <c r="C22" s="24">
        <v>12563</v>
      </c>
      <c r="D22" s="24">
        <v>12534</v>
      </c>
      <c r="E22" s="24">
        <v>12482</v>
      </c>
      <c r="F22" s="25">
        <v>12470</v>
      </c>
      <c r="G22" s="26">
        <f t="shared" si="0"/>
        <v>-12</v>
      </c>
      <c r="H22" s="27">
        <f t="shared" si="1"/>
        <v>-9.6138439352666527E-4</v>
      </c>
      <c r="I22" s="28">
        <f t="shared" si="2"/>
        <v>32</v>
      </c>
      <c r="J22" s="29">
        <f t="shared" si="3"/>
        <v>32</v>
      </c>
      <c r="K22" s="26">
        <f t="shared" si="4"/>
        <v>-64</v>
      </c>
      <c r="L22" s="27">
        <f t="shared" si="5"/>
        <v>-5.106111377054412E-3</v>
      </c>
      <c r="M22" s="28">
        <f t="shared" si="6"/>
        <v>26</v>
      </c>
      <c r="N22" s="29">
        <f t="shared" si="7"/>
        <v>7</v>
      </c>
      <c r="O22" s="30">
        <f t="shared" si="8"/>
        <v>-93</v>
      </c>
      <c r="P22" s="31">
        <f t="shared" si="9"/>
        <v>-7.4026904401814919E-3</v>
      </c>
      <c r="Q22" s="32">
        <f t="shared" si="10"/>
        <v>26</v>
      </c>
      <c r="R22" s="29">
        <f t="shared" si="11"/>
        <v>27</v>
      </c>
    </row>
    <row r="23" spans="1:18" ht="13.95" customHeight="1" x14ac:dyDescent="0.2">
      <c r="A23" s="22" t="s">
        <v>23</v>
      </c>
      <c r="B23" s="23">
        <v>13869</v>
      </c>
      <c r="C23" s="24">
        <v>13881</v>
      </c>
      <c r="D23" s="24">
        <v>13931</v>
      </c>
      <c r="E23" s="24">
        <v>13880</v>
      </c>
      <c r="F23" s="25">
        <v>13992</v>
      </c>
      <c r="G23" s="26">
        <f t="shared" si="0"/>
        <v>112</v>
      </c>
      <c r="H23" s="27">
        <f t="shared" si="1"/>
        <v>8.0691642651296025E-3</v>
      </c>
      <c r="I23" s="28">
        <f t="shared" si="2"/>
        <v>11</v>
      </c>
      <c r="J23" s="29">
        <f t="shared" si="3"/>
        <v>3</v>
      </c>
      <c r="K23" s="26">
        <f t="shared" si="4"/>
        <v>61</v>
      </c>
      <c r="L23" s="27">
        <f t="shared" si="5"/>
        <v>4.3787237097121512E-3</v>
      </c>
      <c r="M23" s="28">
        <f t="shared" si="6"/>
        <v>13</v>
      </c>
      <c r="N23" s="29">
        <f t="shared" si="7"/>
        <v>20</v>
      </c>
      <c r="O23" s="30">
        <f t="shared" si="8"/>
        <v>111</v>
      </c>
      <c r="P23" s="31">
        <f t="shared" si="9"/>
        <v>7.9965420358762973E-3</v>
      </c>
      <c r="Q23" s="32">
        <f t="shared" si="10"/>
        <v>19</v>
      </c>
      <c r="R23" s="29">
        <f t="shared" si="11"/>
        <v>13</v>
      </c>
    </row>
    <row r="24" spans="1:18" ht="13.95" customHeight="1" x14ac:dyDescent="0.2">
      <c r="A24" s="22" t="s">
        <v>24</v>
      </c>
      <c r="B24" s="23">
        <v>76087</v>
      </c>
      <c r="C24" s="24">
        <v>76346</v>
      </c>
      <c r="D24" s="24">
        <v>77235</v>
      </c>
      <c r="E24" s="24">
        <v>77230</v>
      </c>
      <c r="F24" s="25">
        <v>77670</v>
      </c>
      <c r="G24" s="26">
        <f t="shared" si="0"/>
        <v>440</v>
      </c>
      <c r="H24" s="27">
        <f t="shared" si="1"/>
        <v>5.6972679010747207E-3</v>
      </c>
      <c r="I24" s="28">
        <f t="shared" si="2"/>
        <v>1</v>
      </c>
      <c r="J24" s="29">
        <f t="shared" si="3"/>
        <v>7</v>
      </c>
      <c r="K24" s="26">
        <f t="shared" si="4"/>
        <v>435</v>
      </c>
      <c r="L24" s="27">
        <f t="shared" si="5"/>
        <v>5.6321615847736428E-3</v>
      </c>
      <c r="M24" s="28">
        <f t="shared" si="6"/>
        <v>1</v>
      </c>
      <c r="N24" s="29">
        <f t="shared" si="7"/>
        <v>32</v>
      </c>
      <c r="O24" s="30">
        <f t="shared" si="8"/>
        <v>1324</v>
      </c>
      <c r="P24" s="31">
        <f t="shared" si="9"/>
        <v>1.7342100437482078E-2</v>
      </c>
      <c r="Q24" s="32">
        <f t="shared" si="10"/>
        <v>2</v>
      </c>
      <c r="R24" s="29">
        <f t="shared" si="11"/>
        <v>8</v>
      </c>
    </row>
    <row r="25" spans="1:18" ht="13.95" customHeight="1" x14ac:dyDescent="0.2">
      <c r="A25" s="22" t="s">
        <v>25</v>
      </c>
      <c r="B25" s="23">
        <v>14448</v>
      </c>
      <c r="C25" s="24">
        <v>14377</v>
      </c>
      <c r="D25" s="24">
        <v>14878</v>
      </c>
      <c r="E25" s="24">
        <v>14776</v>
      </c>
      <c r="F25" s="25">
        <v>14808</v>
      </c>
      <c r="G25" s="26">
        <f t="shared" si="0"/>
        <v>32</v>
      </c>
      <c r="H25" s="27">
        <f t="shared" si="1"/>
        <v>2.1656740660531693E-3</v>
      </c>
      <c r="I25" s="28">
        <f t="shared" si="2"/>
        <v>28</v>
      </c>
      <c r="J25" s="29">
        <f t="shared" si="3"/>
        <v>22</v>
      </c>
      <c r="K25" s="26">
        <f t="shared" si="4"/>
        <v>-70</v>
      </c>
      <c r="L25" s="27">
        <f t="shared" si="5"/>
        <v>-4.7049334587981884E-3</v>
      </c>
      <c r="M25" s="28">
        <f t="shared" si="6"/>
        <v>27</v>
      </c>
      <c r="N25" s="29">
        <f t="shared" si="7"/>
        <v>6</v>
      </c>
      <c r="O25" s="30">
        <f t="shared" si="8"/>
        <v>431</v>
      </c>
      <c r="P25" s="31">
        <f t="shared" si="9"/>
        <v>2.9978437782569367E-2</v>
      </c>
      <c r="Q25" s="32">
        <f t="shared" si="10"/>
        <v>10</v>
      </c>
      <c r="R25" s="29">
        <f t="shared" si="11"/>
        <v>4</v>
      </c>
    </row>
    <row r="26" spans="1:18" ht="13.95" customHeight="1" x14ac:dyDescent="0.2">
      <c r="A26" s="22" t="s">
        <v>26</v>
      </c>
      <c r="B26" s="23">
        <v>35020</v>
      </c>
      <c r="C26" s="24">
        <v>35135</v>
      </c>
      <c r="D26" s="24">
        <v>35457</v>
      </c>
      <c r="E26" s="24">
        <v>35382</v>
      </c>
      <c r="F26" s="25">
        <v>35473</v>
      </c>
      <c r="G26" s="26">
        <f t="shared" si="0"/>
        <v>91</v>
      </c>
      <c r="H26" s="27">
        <f t="shared" si="1"/>
        <v>2.5719292295518503E-3</v>
      </c>
      <c r="I26" s="28">
        <f t="shared" si="2"/>
        <v>13</v>
      </c>
      <c r="J26" s="29">
        <f t="shared" si="3"/>
        <v>20</v>
      </c>
      <c r="K26" s="26">
        <f t="shared" si="4"/>
        <v>16</v>
      </c>
      <c r="L26" s="27">
        <f t="shared" si="5"/>
        <v>4.5125081084140817E-4</v>
      </c>
      <c r="M26" s="28">
        <f t="shared" si="6"/>
        <v>17</v>
      </c>
      <c r="N26" s="29">
        <f t="shared" si="7"/>
        <v>16</v>
      </c>
      <c r="O26" s="30">
        <f t="shared" si="8"/>
        <v>338</v>
      </c>
      <c r="P26" s="31">
        <f t="shared" si="9"/>
        <v>9.6200370001422453E-3</v>
      </c>
      <c r="Q26" s="32">
        <f t="shared" si="10"/>
        <v>12</v>
      </c>
      <c r="R26" s="29">
        <f t="shared" si="11"/>
        <v>12</v>
      </c>
    </row>
    <row r="27" spans="1:18" ht="13.95" customHeight="1" x14ac:dyDescent="0.2">
      <c r="A27" s="22" t="s">
        <v>27</v>
      </c>
      <c r="B27" s="23">
        <v>29588</v>
      </c>
      <c r="C27" s="24">
        <v>29719</v>
      </c>
      <c r="D27" s="24">
        <v>30355</v>
      </c>
      <c r="E27" s="24">
        <v>30422</v>
      </c>
      <c r="F27" s="25">
        <v>30561</v>
      </c>
      <c r="G27" s="26">
        <f t="shared" si="0"/>
        <v>139</v>
      </c>
      <c r="H27" s="27">
        <f t="shared" si="1"/>
        <v>4.5690618631253344E-3</v>
      </c>
      <c r="I27" s="28">
        <f t="shared" si="2"/>
        <v>5</v>
      </c>
      <c r="J27" s="29">
        <f t="shared" si="3"/>
        <v>13</v>
      </c>
      <c r="K27" s="26">
        <f t="shared" si="4"/>
        <v>206</v>
      </c>
      <c r="L27" s="27">
        <f t="shared" si="5"/>
        <v>6.7863613902157116E-3</v>
      </c>
      <c r="M27" s="28">
        <f t="shared" si="6"/>
        <v>3</v>
      </c>
      <c r="N27" s="29">
        <f t="shared" si="7"/>
        <v>30</v>
      </c>
      <c r="O27" s="30">
        <f t="shared" si="8"/>
        <v>842</v>
      </c>
      <c r="P27" s="31">
        <f t="shared" si="9"/>
        <v>2.833204347387186E-2</v>
      </c>
      <c r="Q27" s="32">
        <f t="shared" si="10"/>
        <v>4</v>
      </c>
      <c r="R27" s="29">
        <f t="shared" si="11"/>
        <v>6</v>
      </c>
    </row>
    <row r="28" spans="1:18" ht="13.95" customHeight="1" x14ac:dyDescent="0.2">
      <c r="A28" s="22" t="s">
        <v>28</v>
      </c>
      <c r="B28" s="23">
        <v>20714</v>
      </c>
      <c r="C28" s="24">
        <v>20787</v>
      </c>
      <c r="D28" s="24">
        <v>21745</v>
      </c>
      <c r="E28" s="24">
        <v>21765</v>
      </c>
      <c r="F28" s="25">
        <v>21959</v>
      </c>
      <c r="G28" s="26">
        <f t="shared" si="0"/>
        <v>194</v>
      </c>
      <c r="H28" s="27">
        <f t="shared" si="1"/>
        <v>8.9133930622560253E-3</v>
      </c>
      <c r="I28" s="28">
        <f t="shared" si="2"/>
        <v>3</v>
      </c>
      <c r="J28" s="29">
        <f t="shared" si="3"/>
        <v>1</v>
      </c>
      <c r="K28" s="26">
        <f t="shared" si="4"/>
        <v>214</v>
      </c>
      <c r="L28" s="27">
        <f t="shared" si="5"/>
        <v>9.8413428374339862E-3</v>
      </c>
      <c r="M28" s="28">
        <f t="shared" si="6"/>
        <v>2</v>
      </c>
      <c r="N28" s="29">
        <f t="shared" si="7"/>
        <v>31</v>
      </c>
      <c r="O28" s="30">
        <f t="shared" si="8"/>
        <v>1172</v>
      </c>
      <c r="P28" s="31">
        <f t="shared" si="9"/>
        <v>5.6381392216289017E-2</v>
      </c>
      <c r="Q28" s="32">
        <f t="shared" si="10"/>
        <v>3</v>
      </c>
      <c r="R28" s="29">
        <f t="shared" si="11"/>
        <v>1</v>
      </c>
    </row>
    <row r="29" spans="1:18" ht="13.95" customHeight="1" x14ac:dyDescent="0.2">
      <c r="A29" s="22" t="s">
        <v>29</v>
      </c>
      <c r="B29" s="23">
        <v>23802</v>
      </c>
      <c r="C29" s="24">
        <v>23839</v>
      </c>
      <c r="D29" s="24">
        <v>23934</v>
      </c>
      <c r="E29" s="24">
        <v>23910</v>
      </c>
      <c r="F29" s="25">
        <v>24019</v>
      </c>
      <c r="G29" s="26">
        <f t="shared" si="0"/>
        <v>109</v>
      </c>
      <c r="H29" s="27">
        <f t="shared" si="1"/>
        <v>4.5587620242575344E-3</v>
      </c>
      <c r="I29" s="28">
        <f t="shared" si="2"/>
        <v>12</v>
      </c>
      <c r="J29" s="29">
        <f t="shared" si="3"/>
        <v>14</v>
      </c>
      <c r="K29" s="26">
        <f t="shared" si="4"/>
        <v>85</v>
      </c>
      <c r="L29" s="27">
        <f t="shared" si="5"/>
        <v>3.5514331077128869E-3</v>
      </c>
      <c r="M29" s="28">
        <f t="shared" si="6"/>
        <v>10</v>
      </c>
      <c r="N29" s="29">
        <f t="shared" si="7"/>
        <v>23</v>
      </c>
      <c r="O29" s="30">
        <f t="shared" si="8"/>
        <v>180</v>
      </c>
      <c r="P29" s="31">
        <f t="shared" si="9"/>
        <v>7.5506522924619901E-3</v>
      </c>
      <c r="Q29" s="32">
        <f t="shared" si="10"/>
        <v>16</v>
      </c>
      <c r="R29" s="29">
        <f t="shared" si="11"/>
        <v>14</v>
      </c>
    </row>
    <row r="30" spans="1:18" ht="13.95" customHeight="1" x14ac:dyDescent="0.2">
      <c r="A30" s="22" t="s">
        <v>30</v>
      </c>
      <c r="B30" s="23">
        <v>43507</v>
      </c>
      <c r="C30" s="24">
        <v>43552</v>
      </c>
      <c r="D30" s="24">
        <v>43458</v>
      </c>
      <c r="E30" s="24">
        <v>43357</v>
      </c>
      <c r="F30" s="25">
        <v>43488</v>
      </c>
      <c r="G30" s="26">
        <f t="shared" si="0"/>
        <v>131</v>
      </c>
      <c r="H30" s="27">
        <f t="shared" si="1"/>
        <v>3.0214267592314492E-3</v>
      </c>
      <c r="I30" s="28">
        <f t="shared" si="2"/>
        <v>8</v>
      </c>
      <c r="J30" s="29">
        <f t="shared" si="3"/>
        <v>19</v>
      </c>
      <c r="K30" s="26">
        <f t="shared" si="4"/>
        <v>30</v>
      </c>
      <c r="L30" s="27">
        <f t="shared" si="5"/>
        <v>6.9032168990745824E-4</v>
      </c>
      <c r="M30" s="28">
        <f t="shared" si="6"/>
        <v>15</v>
      </c>
      <c r="N30" s="29">
        <f t="shared" si="7"/>
        <v>18</v>
      </c>
      <c r="O30" s="30">
        <f t="shared" si="8"/>
        <v>-64</v>
      </c>
      <c r="P30" s="31">
        <f t="shared" si="9"/>
        <v>-1.4695077149154967E-3</v>
      </c>
      <c r="Q30" s="32">
        <f t="shared" si="10"/>
        <v>25</v>
      </c>
      <c r="R30" s="29">
        <f t="shared" si="11"/>
        <v>24</v>
      </c>
    </row>
    <row r="31" spans="1:18" ht="13.95" customHeight="1" x14ac:dyDescent="0.2">
      <c r="A31" s="22" t="s">
        <v>31</v>
      </c>
      <c r="B31" s="23">
        <v>39024</v>
      </c>
      <c r="C31" s="24">
        <v>38848</v>
      </c>
      <c r="D31" s="24">
        <v>38766</v>
      </c>
      <c r="E31" s="24">
        <v>38519</v>
      </c>
      <c r="F31" s="25">
        <v>38578</v>
      </c>
      <c r="G31" s="26">
        <f t="shared" si="0"/>
        <v>59</v>
      </c>
      <c r="H31" s="27">
        <f t="shared" si="1"/>
        <v>1.5317116228354966E-3</v>
      </c>
      <c r="I31" s="28">
        <f t="shared" si="2"/>
        <v>22</v>
      </c>
      <c r="J31" s="29">
        <f t="shared" si="3"/>
        <v>27</v>
      </c>
      <c r="K31" s="26">
        <f t="shared" si="4"/>
        <v>-188</v>
      </c>
      <c r="L31" s="27">
        <f t="shared" si="5"/>
        <v>-4.8496104834132581E-3</v>
      </c>
      <c r="M31" s="28">
        <f t="shared" si="6"/>
        <v>31</v>
      </c>
      <c r="N31" s="29">
        <f t="shared" si="7"/>
        <v>2</v>
      </c>
      <c r="O31" s="30">
        <f t="shared" si="8"/>
        <v>-270</v>
      </c>
      <c r="P31" s="31">
        <f t="shared" si="9"/>
        <v>-6.9501647446458259E-3</v>
      </c>
      <c r="Q31" s="32">
        <f t="shared" si="10"/>
        <v>27</v>
      </c>
      <c r="R31" s="29">
        <f t="shared" si="11"/>
        <v>26</v>
      </c>
    </row>
    <row r="32" spans="1:18" ht="13.95" customHeight="1" x14ac:dyDescent="0.2">
      <c r="A32" s="22" t="s">
        <v>32</v>
      </c>
      <c r="B32" s="23">
        <v>11763</v>
      </c>
      <c r="C32" s="24">
        <v>11778</v>
      </c>
      <c r="D32" s="24">
        <v>12143</v>
      </c>
      <c r="E32" s="24">
        <v>12144</v>
      </c>
      <c r="F32" s="25">
        <v>12213</v>
      </c>
      <c r="G32" s="26">
        <f t="shared" si="0"/>
        <v>69</v>
      </c>
      <c r="H32" s="27">
        <f t="shared" si="1"/>
        <v>5.6818181818181213E-3</v>
      </c>
      <c r="I32" s="28">
        <f t="shared" si="2"/>
        <v>21</v>
      </c>
      <c r="J32" s="29">
        <f t="shared" si="3"/>
        <v>8</v>
      </c>
      <c r="K32" s="26">
        <f t="shared" si="4"/>
        <v>70</v>
      </c>
      <c r="L32" s="27">
        <f t="shared" si="5"/>
        <v>5.7646380630815841E-3</v>
      </c>
      <c r="M32" s="28">
        <f t="shared" si="6"/>
        <v>12</v>
      </c>
      <c r="N32" s="29">
        <f t="shared" si="7"/>
        <v>21</v>
      </c>
      <c r="O32" s="30">
        <f t="shared" si="8"/>
        <v>435</v>
      </c>
      <c r="P32" s="31">
        <f t="shared" si="9"/>
        <v>3.693326541008668E-2</v>
      </c>
      <c r="Q32" s="32">
        <f t="shared" si="10"/>
        <v>9</v>
      </c>
      <c r="R32" s="29">
        <f t="shared" si="11"/>
        <v>2</v>
      </c>
    </row>
    <row r="33" spans="1:18" ht="13.95" customHeight="1" x14ac:dyDescent="0.2">
      <c r="A33" s="22" t="s">
        <v>33</v>
      </c>
      <c r="B33" s="23">
        <v>34174</v>
      </c>
      <c r="C33" s="24">
        <v>34105</v>
      </c>
      <c r="D33" s="24">
        <v>33757</v>
      </c>
      <c r="E33" s="24">
        <v>33608</v>
      </c>
      <c r="F33" s="25">
        <v>33608</v>
      </c>
      <c r="G33" s="26">
        <f t="shared" si="0"/>
        <v>0</v>
      </c>
      <c r="H33" s="27">
        <f t="shared" si="1"/>
        <v>0</v>
      </c>
      <c r="I33" s="28">
        <f t="shared" si="2"/>
        <v>31</v>
      </c>
      <c r="J33" s="29">
        <f t="shared" si="3"/>
        <v>31</v>
      </c>
      <c r="K33" s="26">
        <f t="shared" si="4"/>
        <v>-149</v>
      </c>
      <c r="L33" s="27">
        <f t="shared" si="5"/>
        <v>-4.4138993393962878E-3</v>
      </c>
      <c r="M33" s="28">
        <f t="shared" si="6"/>
        <v>29</v>
      </c>
      <c r="N33" s="29">
        <f t="shared" si="7"/>
        <v>4</v>
      </c>
      <c r="O33" s="30">
        <f t="shared" si="8"/>
        <v>-497</v>
      </c>
      <c r="P33" s="31">
        <f t="shared" si="9"/>
        <v>-1.4572643307432909E-2</v>
      </c>
      <c r="Q33" s="32">
        <f t="shared" si="10"/>
        <v>31</v>
      </c>
      <c r="R33" s="29">
        <f t="shared" si="11"/>
        <v>29</v>
      </c>
    </row>
    <row r="34" spans="1:18" ht="13.95" customHeight="1" x14ac:dyDescent="0.2">
      <c r="A34" s="22" t="s">
        <v>34</v>
      </c>
      <c r="B34" s="23">
        <v>5549</v>
      </c>
      <c r="C34" s="24">
        <v>5530</v>
      </c>
      <c r="D34" s="24">
        <v>5576</v>
      </c>
      <c r="E34" s="24">
        <v>5527</v>
      </c>
      <c r="F34" s="25">
        <v>5558</v>
      </c>
      <c r="G34" s="26">
        <f t="shared" si="0"/>
        <v>31</v>
      </c>
      <c r="H34" s="27">
        <f t="shared" si="1"/>
        <v>5.6088293830287572E-3</v>
      </c>
      <c r="I34" s="28">
        <f t="shared" si="2"/>
        <v>29</v>
      </c>
      <c r="J34" s="29">
        <f t="shared" si="3"/>
        <v>9</v>
      </c>
      <c r="K34" s="26">
        <f t="shared" si="4"/>
        <v>-18</v>
      </c>
      <c r="L34" s="27">
        <f t="shared" si="5"/>
        <v>-3.2281205164992333E-3</v>
      </c>
      <c r="M34" s="28">
        <f t="shared" si="6"/>
        <v>21</v>
      </c>
      <c r="N34" s="29">
        <f t="shared" si="7"/>
        <v>12</v>
      </c>
      <c r="O34" s="30">
        <f t="shared" si="8"/>
        <v>28</v>
      </c>
      <c r="P34" s="31">
        <f t="shared" si="9"/>
        <v>5.0632911392405333E-3</v>
      </c>
      <c r="Q34" s="32">
        <f t="shared" si="10"/>
        <v>22</v>
      </c>
      <c r="R34" s="29">
        <f t="shared" si="11"/>
        <v>18</v>
      </c>
    </row>
    <row r="35" spans="1:18" ht="13.95" customHeight="1" x14ac:dyDescent="0.2">
      <c r="A35" s="22" t="s">
        <v>35</v>
      </c>
      <c r="B35" s="23">
        <v>43533</v>
      </c>
      <c r="C35" s="24">
        <v>43400</v>
      </c>
      <c r="D35" s="24">
        <v>43143</v>
      </c>
      <c r="E35" s="24">
        <v>42830</v>
      </c>
      <c r="F35" s="25">
        <v>42910</v>
      </c>
      <c r="G35" s="26">
        <f t="shared" si="0"/>
        <v>80</v>
      </c>
      <c r="H35" s="27">
        <f t="shared" si="1"/>
        <v>1.8678496381041576E-3</v>
      </c>
      <c r="I35" s="28">
        <f t="shared" si="2"/>
        <v>18</v>
      </c>
      <c r="J35" s="29">
        <f t="shared" si="3"/>
        <v>23</v>
      </c>
      <c r="K35" s="26">
        <f t="shared" si="4"/>
        <v>-233</v>
      </c>
      <c r="L35" s="27">
        <f t="shared" si="5"/>
        <v>-5.4006443687272254E-3</v>
      </c>
      <c r="M35" s="28">
        <f t="shared" si="6"/>
        <v>32</v>
      </c>
      <c r="N35" s="29">
        <f t="shared" si="7"/>
        <v>1</v>
      </c>
      <c r="O35" s="30">
        <f t="shared" si="8"/>
        <v>-490</v>
      </c>
      <c r="P35" s="31">
        <f t="shared" si="9"/>
        <v>-1.1290322580645107E-2</v>
      </c>
      <c r="Q35" s="32">
        <f t="shared" si="10"/>
        <v>30</v>
      </c>
      <c r="R35" s="29">
        <f t="shared" si="11"/>
        <v>28</v>
      </c>
    </row>
    <row r="36" spans="1:18" ht="13.95" customHeight="1" x14ac:dyDescent="0.2">
      <c r="A36" s="22" t="s">
        <v>36</v>
      </c>
      <c r="B36" s="23">
        <v>21443</v>
      </c>
      <c r="C36" s="24">
        <v>21655</v>
      </c>
      <c r="D36" s="24">
        <v>22003</v>
      </c>
      <c r="E36" s="24">
        <v>22029</v>
      </c>
      <c r="F36" s="25">
        <v>22115</v>
      </c>
      <c r="G36" s="26">
        <f t="shared" si="0"/>
        <v>86</v>
      </c>
      <c r="H36" s="27">
        <f t="shared" si="1"/>
        <v>3.9039448000364185E-3</v>
      </c>
      <c r="I36" s="28">
        <f t="shared" si="2"/>
        <v>15</v>
      </c>
      <c r="J36" s="29">
        <f t="shared" si="3"/>
        <v>15</v>
      </c>
      <c r="K36" s="26">
        <f t="shared" si="4"/>
        <v>112</v>
      </c>
      <c r="L36" s="27">
        <f t="shared" si="5"/>
        <v>5.0902149706857358E-3</v>
      </c>
      <c r="M36" s="28">
        <f t="shared" si="6"/>
        <v>8</v>
      </c>
      <c r="N36" s="29">
        <f t="shared" si="7"/>
        <v>25</v>
      </c>
      <c r="O36" s="30">
        <f t="shared" si="8"/>
        <v>460</v>
      </c>
      <c r="P36" s="31">
        <f t="shared" si="9"/>
        <v>2.124220734241522E-2</v>
      </c>
      <c r="Q36" s="32">
        <f t="shared" si="10"/>
        <v>7</v>
      </c>
      <c r="R36" s="29">
        <f t="shared" si="11"/>
        <v>7</v>
      </c>
    </row>
    <row r="37" spans="1:18" ht="13.95" customHeight="1" x14ac:dyDescent="0.2">
      <c r="A37" s="44" t="s">
        <v>37</v>
      </c>
      <c r="B37" s="23">
        <v>11966</v>
      </c>
      <c r="C37" s="24">
        <v>12017</v>
      </c>
      <c r="D37" s="24">
        <v>11764</v>
      </c>
      <c r="E37" s="24">
        <v>11670</v>
      </c>
      <c r="F37" s="25">
        <v>11727</v>
      </c>
      <c r="G37" s="26">
        <f t="shared" si="0"/>
        <v>57</v>
      </c>
      <c r="H37" s="27">
        <f t="shared" si="1"/>
        <v>4.8843187660667642E-3</v>
      </c>
      <c r="I37" s="28">
        <f t="shared" si="2"/>
        <v>23</v>
      </c>
      <c r="J37" s="29">
        <f t="shared" si="3"/>
        <v>12</v>
      </c>
      <c r="K37" s="26">
        <f t="shared" si="4"/>
        <v>-37</v>
      </c>
      <c r="L37" s="27">
        <f t="shared" si="5"/>
        <v>-3.1451887113226329E-3</v>
      </c>
      <c r="M37" s="28">
        <f t="shared" si="6"/>
        <v>23</v>
      </c>
      <c r="N37" s="29">
        <f t="shared" si="7"/>
        <v>10</v>
      </c>
      <c r="O37" s="30">
        <f t="shared" si="8"/>
        <v>-290</v>
      </c>
      <c r="P37" s="31">
        <f t="shared" si="9"/>
        <v>-2.4132478988100226E-2</v>
      </c>
      <c r="Q37" s="32">
        <f t="shared" si="10"/>
        <v>28</v>
      </c>
      <c r="R37" s="29">
        <f t="shared" si="11"/>
        <v>31</v>
      </c>
    </row>
    <row r="38" spans="1:18" s="2" customFormat="1" ht="13.95" customHeight="1" x14ac:dyDescent="0.2">
      <c r="A38" s="45" t="s">
        <v>38</v>
      </c>
      <c r="B38" s="46">
        <f t="shared" ref="B38:C38" si="12">SUM(B6:B37)</f>
        <v>1065556</v>
      </c>
      <c r="C38" s="47">
        <f t="shared" si="12"/>
        <v>1066338</v>
      </c>
      <c r="D38" s="47">
        <f>SUM(D6:D37)</f>
        <v>1072858</v>
      </c>
      <c r="E38" s="47">
        <f>SUM(E6:E37)</f>
        <v>1070511</v>
      </c>
      <c r="F38" s="48">
        <f>SUM(F6:F37)</f>
        <v>1073634</v>
      </c>
      <c r="G38" s="49">
        <f t="shared" si="0"/>
        <v>3123</v>
      </c>
      <c r="H38" s="50">
        <f t="shared" si="1"/>
        <v>2.9172983743277481E-3</v>
      </c>
      <c r="I38" s="51"/>
      <c r="J38" s="52"/>
      <c r="K38" s="49">
        <f>F38-D38</f>
        <v>776</v>
      </c>
      <c r="L38" s="50">
        <f t="shared" si="5"/>
        <v>7.2330168577772191E-4</v>
      </c>
      <c r="M38" s="51"/>
      <c r="N38" s="52"/>
      <c r="O38" s="53">
        <f t="shared" si="8"/>
        <v>7296</v>
      </c>
      <c r="P38" s="54">
        <f t="shared" si="9"/>
        <v>6.8421082245966325E-3</v>
      </c>
      <c r="Q38" s="55"/>
      <c r="R38" s="56"/>
    </row>
    <row r="39" spans="1:18" s="57" customFormat="1" ht="12.15" customHeight="1" x14ac:dyDescent="0.2">
      <c r="B39" s="58"/>
      <c r="G39" s="58"/>
      <c r="K39" s="58"/>
    </row>
    <row r="40" spans="1:18" ht="23.25" customHeight="1" x14ac:dyDescent="0.2">
      <c r="A40" s="3" t="s">
        <v>39</v>
      </c>
      <c r="B40" s="3"/>
      <c r="C40" s="3"/>
      <c r="D40" s="3"/>
      <c r="E40" s="3"/>
      <c r="F40" s="3"/>
      <c r="G40" s="3"/>
      <c r="H40" s="3"/>
      <c r="I40" s="3"/>
      <c r="J40" s="3"/>
      <c r="K40" s="3"/>
      <c r="L40" s="3"/>
      <c r="M40" s="3"/>
      <c r="N40" s="3"/>
      <c r="O40" s="3"/>
      <c r="P40" s="3"/>
      <c r="Q40" s="3"/>
      <c r="R40" s="3"/>
    </row>
    <row r="41" spans="1:18" x14ac:dyDescent="0.2">
      <c r="A41" s="2" t="s">
        <v>40</v>
      </c>
      <c r="J41" s="59"/>
      <c r="N41" s="59"/>
      <c r="O41" s="59"/>
      <c r="P41" s="59"/>
      <c r="Q41" s="59"/>
      <c r="R41" s="59"/>
    </row>
    <row r="44" spans="1:18" x14ac:dyDescent="0.2">
      <c r="C44" s="60"/>
      <c r="D44" s="60"/>
      <c r="E44" s="60"/>
      <c r="F44" s="60"/>
    </row>
    <row r="46" spans="1:18" x14ac:dyDescent="0.2">
      <c r="C46" s="61"/>
      <c r="D46" s="61"/>
      <c r="E46" s="62"/>
      <c r="F46" s="62"/>
      <c r="G46" s="62"/>
      <c r="H46" s="63"/>
      <c r="I46" s="60"/>
      <c r="J46" s="60"/>
      <c r="K46" s="60"/>
      <c r="M46" s="60"/>
      <c r="N46" s="60"/>
      <c r="O46" s="60"/>
    </row>
    <row r="47" spans="1:18" x14ac:dyDescent="0.2">
      <c r="C47" s="60"/>
      <c r="D47" s="60"/>
      <c r="F47" s="60"/>
      <c r="G47" s="60"/>
      <c r="H47" s="60"/>
    </row>
    <row r="48" spans="1:18" x14ac:dyDescent="0.2">
      <c r="E48" s="63"/>
      <c r="F48" s="63"/>
      <c r="G48" s="63"/>
      <c r="H48" s="63"/>
      <c r="I48" s="60"/>
      <c r="J48" s="60"/>
      <c r="M48" s="60"/>
      <c r="N48" s="60"/>
      <c r="O48" s="60"/>
    </row>
    <row r="49" spans="3:8" x14ac:dyDescent="0.2">
      <c r="C49" s="60"/>
      <c r="D49" s="60"/>
      <c r="E49" s="60"/>
      <c r="F49" s="60"/>
      <c r="G49" s="60"/>
      <c r="H49" s="60"/>
    </row>
  </sheetData>
  <mergeCells count="12">
    <mergeCell ref="A40:R40"/>
    <mergeCell ref="A1:I1"/>
    <mergeCell ref="A2:I2"/>
    <mergeCell ref="A4:A5"/>
    <mergeCell ref="D4:D5"/>
    <mergeCell ref="G4:J4"/>
    <mergeCell ref="B4:B5"/>
    <mergeCell ref="C4:C5"/>
    <mergeCell ref="E4:E5"/>
    <mergeCell ref="O4:R4"/>
    <mergeCell ref="F4:F5"/>
    <mergeCell ref="K4:N4"/>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Susana Galindo</cp:lastModifiedBy>
  <dcterms:created xsi:type="dcterms:W3CDTF">2019-11-20T16:27:04Z</dcterms:created>
  <dcterms:modified xsi:type="dcterms:W3CDTF">2024-03-14T15:25:19Z</dcterms:modified>
</cp:coreProperties>
</file>