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marz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E38" i="2" l="1"/>
  <c r="F38" i="2"/>
  <c r="G38" i="2"/>
  <c r="H38" i="2" s="1"/>
  <c r="Q6" i="2" l="1"/>
  <c r="P6" i="2"/>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O16" i="2" s="1"/>
  <c r="L16" i="2"/>
  <c r="M15" i="2"/>
  <c r="L15" i="2"/>
  <c r="M14" i="2"/>
  <c r="L14" i="2"/>
  <c r="M13" i="2"/>
  <c r="L13" i="2"/>
  <c r="M12" i="2"/>
  <c r="O12" i="2" s="1"/>
  <c r="L12" i="2"/>
  <c r="M11" i="2"/>
  <c r="L11" i="2"/>
  <c r="M10" i="2"/>
  <c r="L10" i="2"/>
  <c r="M9" i="2"/>
  <c r="L9" i="2"/>
  <c r="M8" i="2"/>
  <c r="O8" i="2" s="1"/>
  <c r="L8" i="2"/>
  <c r="M7" i="2"/>
  <c r="O6" i="2" s="1"/>
  <c r="L7" i="2"/>
  <c r="N11" i="2" l="1"/>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<sst xmlns="http://schemas.openxmlformats.org/spreadsheetml/2006/main" count="59" uniqueCount="51">
  <si>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</si>
  <si>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</si>
  <si>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</si>
  <si>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</si>
  <si>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</si>
  <si>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</si>
  <si>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</si>
  <si>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</si>
  <si>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</si>
  <si>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</si>
  <si>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</si>
  <si>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</si>
  <si>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</si>
  <si>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</si>
  <si>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</si>
  <si>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</si>
  <si>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</si>
  <si>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</si>
  <si>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</si>
  <si>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</si>
  <si>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</si>
  <si>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</si>
  <si>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</si>
  <si>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</si>
  <si>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</si>
  <si>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</si>
  <si>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</si>
  <si>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</si>
  <si>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</si>
  <si>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</si>
  <si>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</si>
  <si>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</si>
  <si>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</si>
  <si>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</si>
  <si>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</si>
  <si>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</si>
  <si>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</si>
  <si>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</si>
  <si>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</si>
  <si>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</si>
  <si>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</si>
  <si>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</si>
  <si>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</si>
  <si>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</si>
  <si>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Febrero</t>
  </si>
  <si>
    <t>2022
Marzo</t>
  </si>
  <si>
    <t>2021
Marzo</t>
  </si>
  <si>
    <t>Marzo 2022 respecto a Febrero 2022</t>
  </si>
  <si>
    <t>Marzo 2022 respecto a Diciembre 2021</t>
  </si>
  <si>
    <t>Marzo 2022 respecto a Marzo 2021</t>
  </si>
  <si>
    <t>2020-marzo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</si>
</sst>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7">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xf numFmtId="9" fontId="9" fillId="0" borderId="0" applyFont="0" applyFill="0" applyBorder="0" applyAlignment="0" applyProtection="0"/>
  </cellStyleXfs>
  <cellXfs count="79">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0" fontId="3" fillId="0" borderId="1" xfId="2" applyFill="1"/>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0" fontId="3" fillId="4" borderId="1" xfId="2" applyFill="1"/>
    <xf numFmtId="3" fontId="3" fillId="4" borderId="1" xfId="2" applyNumberFormat="1" applyFill="1"/>
    <xf numFmtId="0" fontId="5" fillId="0" borderId="1" xfId="2" applyFont="1"/>
    <xf numFmtId="10" fontId="0" fillId="0" borderId="1" xfId="5" applyNumberFormat="1" applyFont="1"/>
    <xf numFmtId="0" fontId="4" fillId="3" borderId="3" xfId="2" applyFont="1" applyFill="1" applyBorder="1" applyAlignment="1">
      <alignment horizontal="center" vertical="center" wrapText="1"/>
    </xf>
    <xf numFmtId="0" fontId="4" fillId="3" borderId="4" xfId="2" applyFont="1" applyFill="1" applyBorder="1" applyAlignment="1">
      <alignment horizontal="center" vertical="center" wrapText="1"/>
    </xf>
    <xf numFmtId="3" fontId="7" fillId="4" borderId="3" xfId="2" applyNumberFormat="1" applyFont="1" applyFill="1" applyBorder="1" applyAlignment="1">
      <alignment horizontal="center" vertical="center" wrapText="1"/>
    </xf>
    <xf numFmtId="10" fontId="7" fillId="4" borderId="3" xfId="5" applyNumberFormat="1" applyFont="1" applyFill="1" applyBorder="1" applyAlignment="1">
      <alignment horizontal="center" vertical="center" wrapText="1"/>
    </xf>
    <xf numFmtId="0" fontId="7" fillId="4" borderId="4" xfId="2" applyNumberFormat="1" applyFont="1" applyFill="1" applyBorder="1" applyAlignment="1">
      <alignment horizontal="center" vertical="center" wrapText="1"/>
    </xf>
    <xf numFmtId="10" fontId="7" fillId="4" borderId="1" xfId="6" applyNumberFormat="1" applyFont="1" applyFill="1" applyBorder="1" applyAlignment="1">
      <alignment horizontal="center" vertical="center" wrapText="1"/>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10" fontId="5" fillId="5" borderId="1" xfId="6" applyNumberFormat="1" applyFont="1" applyFill="1" applyBorder="1" applyAlignment="1">
      <alignment horizontal="center" vertical="center" wrapText="1"/>
    </xf>
    <xf numFmtId="10" fontId="5" fillId="6" borderId="10" xfId="5" applyNumberFormat="1" applyFont="1" applyFill="1" applyBorder="1" applyAlignment="1">
      <alignment horizontal="right" vertical="center" wrapText="1"/>
    </xf>
    <xf numFmtId="0" fontId="8" fillId="6" borderId="10" xfId="2" applyFont="1" applyFill="1" applyBorder="1"/>
    <xf numFmtId="3" fontId="5" fillId="6" borderId="10" xfId="2" applyNumberFormat="1" applyFont="1" applyFill="1" applyBorder="1" applyAlignment="1">
      <alignment horizontal="center" vertical="center" wrapText="1"/>
    </xf>
    <xf numFmtId="10" fontId="5" fillId="6" borderId="10" xfId="5" applyNumberFormat="1" applyFont="1" applyFill="1" applyBorder="1" applyAlignment="1">
      <alignment horizontal="center" vertical="center" wrapText="1"/>
    </xf>
    <xf numFmtId="0" fontId="8" fillId="6" borderId="5" xfId="2" applyFont="1" applyFill="1" applyBorder="1"/>
    <xf numFmtId="10" fontId="5" fillId="6" borderId="10" xfId="6" applyNumberFormat="1" applyFont="1" applyFill="1" applyBorder="1" applyAlignment="1">
      <alignment horizontal="center" vertical="center" wrapText="1"/>
    </xf>
    <xf numFmtId="0" fontId="8" fillId="0" borderId="1" xfId="2" applyFont="1"/>
    <xf numFmtId="0" fontId="5" fillId="6" borderId="6" xfId="2" applyFont="1" applyFill="1" applyBorder="1" applyAlignment="1">
      <alignment horizontal="left" vertical="center" wrapText="1"/>
    </xf>
    <xf numFmtId="3" fontId="7" fillId="4" borderId="11" xfId="3" applyNumberFormat="1" applyFont="1" applyFill="1" applyBorder="1" applyAlignment="1">
      <alignment horizontal="right" vertical="center" wrapText="1"/>
    </xf>
    <xf numFmtId="3" fontId="7" fillId="4" borderId="12" xfId="3" applyNumberFormat="1" applyFont="1" applyFill="1" applyBorder="1" applyAlignment="1">
      <alignment horizontal="right" vertical="center" wrapText="1"/>
    </xf>
    <xf numFmtId="3" fontId="5" fillId="5" borderId="11" xfId="3" applyNumberFormat="1" applyFont="1" applyFill="1" applyBorder="1" applyAlignment="1">
      <alignment horizontal="right" vertical="center" wrapText="1"/>
    </xf>
    <xf numFmtId="3" fontId="5" fillId="5" borderId="12" xfId="3" applyNumberFormat="1" applyFont="1" applyFill="1" applyBorder="1" applyAlignment="1">
      <alignment horizontal="right" vertical="center" wrapText="1"/>
    </xf>
    <xf numFmtId="3" fontId="7" fillId="4" borderId="12"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6" borderId="9" xfId="2" applyNumberFormat="1" applyFont="1" applyFill="1" applyBorder="1" applyAlignment="1">
      <alignment horizontal="right" vertical="center" wrapText="1"/>
    </xf>
    <xf numFmtId="3" fontId="7" fillId="4" borderId="11"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3" fontId="5" fillId="6" borderId="9" xfId="2" applyNumberFormat="1" applyFont="1" applyFill="1" applyBorder="1" applyAlignment="1">
      <alignment horizontal="center"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3"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1" xfId="3" applyFont="1" applyFill="1" applyBorder="1" applyAlignment="1">
      <alignment horizontal="center" vertical="center" wrapText="1"/>
    </xf>
    <xf numFmtId="0" fontId="7" fillId="4" borderId="11" xfId="2" applyFont="1" applyFill="1" applyBorder="1" applyAlignment="1">
      <alignment horizontal="left" vertical="center" wrapText="1"/>
    </xf>
    <xf numFmtId="0" fontId="5" fillId="5" borderId="11" xfId="2" applyFont="1" applyFill="1" applyBorder="1" applyAlignment="1">
      <alignment horizontal="left" vertical="center" wrapText="1"/>
    </xf>
    <xf numFmtId="0" fontId="5" fillId="2" borderId="11" xfId="3" applyFont="1" applyFill="1" applyBorder="1" applyAlignment="1">
      <alignment horizontal="center" vertical="center" wrapText="1"/>
    </xf>
    <xf numFmtId="0" fontId="5" fillId="2" borderId="12" xfId="3" applyFont="1" applyFill="1" applyBorder="1" applyAlignment="1">
      <alignment horizontal="center" vertical="center" wrapText="1"/>
    </xf>
    <xf numFmtId="3" fontId="5" fillId="6" borderId="7" xfId="3" applyNumberFormat="1" applyFont="1" applyFill="1" applyBorder="1" applyAlignment="1">
      <alignment horizontal="right" vertical="center" wrapText="1"/>
    </xf>
    <xf numFmtId="3" fontId="5" fillId="6" borderId="8" xfId="2" applyNumberFormat="1" applyFont="1" applyFill="1" applyBorder="1" applyAlignment="1">
      <alignment horizontal="right" vertical="center" wrapText="1"/>
    </xf>
    <xf numFmtId="3" fontId="5" fillId="6" borderId="8" xfId="3" applyNumberFormat="1" applyFont="1" applyFill="1" applyBorder="1" applyAlignment="1">
      <alignment horizontal="right" vertical="center" wrapText="1"/>
    </xf>
    <xf numFmtId="3" fontId="5" fillId="6" borderId="13" xfId="3" applyNumberFormat="1" applyFont="1" applyFill="1" applyBorder="1" applyAlignment="1">
      <alignment horizontal="right" vertical="center" wrapText="1"/>
    </xf>
    <xf numFmtId="3" fontId="7" fillId="4" borderId="2" xfId="3" applyNumberFormat="1" applyFont="1" applyFill="1" applyBorder="1" applyAlignment="1">
      <alignment horizontal="right" vertical="center" wrapText="1"/>
    </xf>
    <xf numFmtId="3" fontId="7" fillId="4" borderId="3" xfId="2" applyNumberFormat="1" applyFont="1" applyFill="1" applyBorder="1" applyAlignment="1">
      <alignment horizontal="right" vertical="center" wrapText="1"/>
    </xf>
    <xf numFmtId="3" fontId="7" fillId="4" borderId="3" xfId="3" applyNumberFormat="1" applyFont="1" applyFill="1" applyBorder="1" applyAlignment="1">
      <alignment horizontal="right" vertical="center" wrapText="1"/>
    </xf>
    <xf numFmtId="3" fontId="7" fillId="4" borderId="4" xfId="3" applyNumberFormat="1" applyFont="1" applyFill="1" applyBorder="1" applyAlignment="1">
      <alignment horizontal="right" vertical="center" wrapText="1"/>
    </xf>
    <xf numFmtId="3" fontId="7" fillId="4" borderId="7" xfId="3" applyNumberFormat="1" applyFont="1" applyFill="1" applyBorder="1" applyAlignment="1">
      <alignment horizontal="right" vertical="center" wrapText="1"/>
    </xf>
    <xf numFmtId="3" fontId="7" fillId="4" borderId="8" xfId="2" applyNumberFormat="1" applyFont="1" applyFill="1" applyBorder="1" applyAlignment="1">
      <alignment horizontal="right" vertical="center" wrapText="1"/>
    </xf>
    <xf numFmtId="3" fontId="7" fillId="4" borderId="8" xfId="3" applyNumberFormat="1" applyFont="1" applyFill="1" applyBorder="1" applyAlignment="1">
      <alignment horizontal="right" vertical="center" wrapText="1"/>
    </xf>
    <xf numFmtId="3" fontId="7" fillId="4" borderId="13" xfId="3" applyNumberFormat="1" applyFont="1" applyFill="1" applyBorder="1" applyAlignment="1">
      <alignment horizontal="right"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U24" sqref="U23:U24"/>
    </sheetView>
  </sheetViews>
  <sheetFormatPr baseColWidth="10" defaultColWidth="9.140625" defaultRowHeight="12.75" x14ac:dyDescent="0.2"/>
  <cols>
    <col min="1" max="1" width="24" style="2" customWidth="1"/>
    <col min="2" max="2" width="8.85546875" style="2" customWidth="1"/>
    <col min="3" max="4" width="10.140625" style="2" customWidth="1"/>
    <col min="5" max="6" width="11.42578125" style="2" customWidth="1"/>
    <col min="7" max="7" width="11" style="2" customWidth="1"/>
    <col min="8" max="15" width="9.42578125" style="2" customWidth="1"/>
    <col min="16" max="16" width="8.28515625" style="2" customWidth="1"/>
    <col min="17" max="17" width="8.5703125" style="2" customWidth="1"/>
    <col min="18" max="19" width="9.5703125" style="2" customWidth="1"/>
    <col min="20" max="16384" width="9.140625" style="2"/>
  </cols>
  <sheetData>
    <row r="1" spans="1:19" x14ac:dyDescent="0.2">
      <c r="A1" s="54" t="s">
        <v>0</v>
      </c>
      <c r="B1" s="55"/>
      <c r="C1" s="55"/>
      <c r="D1" s="55"/>
      <c r="E1" s="55"/>
      <c r="F1" s="55"/>
      <c r="G1" s="55"/>
      <c r="H1" s="55"/>
      <c r="I1" s="55"/>
      <c r="J1" s="55"/>
      <c r="K1" s="1"/>
      <c r="L1" s="1"/>
      <c r="M1" s="1"/>
      <c r="N1" s="1"/>
      <c r="O1" s="1"/>
      <c r="P1" s="1"/>
      <c r="Q1" s="1"/>
      <c r="R1" s="1"/>
      <c r="S1" s="1"/>
    </row>
    <row r="2" spans="1:19" x14ac:dyDescent="0.2">
      <c r="A2" s="56" t="s">
        <v>50</v>
      </c>
      <c r="B2" s="55"/>
      <c r="C2" s="55"/>
      <c r="D2" s="55"/>
      <c r="E2" s="55"/>
      <c r="F2" s="55"/>
      <c r="G2" s="55"/>
      <c r="H2" s="55"/>
      <c r="I2" s="55"/>
      <c r="J2" s="55"/>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60" t="s">
        <v>1</v>
      </c>
      <c r="B4" s="57" t="s">
        <v>2</v>
      </c>
      <c r="C4" s="58" t="s">
        <v>42</v>
      </c>
      <c r="D4" s="58" t="s">
        <v>43</v>
      </c>
      <c r="E4" s="58" t="s">
        <v>46</v>
      </c>
      <c r="F4" s="58" t="s">
        <v>44</v>
      </c>
      <c r="G4" s="59" t="s">
        <v>45</v>
      </c>
      <c r="H4" s="51" t="s">
        <v>47</v>
      </c>
      <c r="I4" s="52"/>
      <c r="J4" s="52"/>
      <c r="K4" s="52"/>
      <c r="L4" s="52" t="s">
        <v>48</v>
      </c>
      <c r="M4" s="52"/>
      <c r="N4" s="52"/>
      <c r="O4" s="52"/>
      <c r="P4" s="51" t="s">
        <v>49</v>
      </c>
      <c r="Q4" s="52"/>
      <c r="R4" s="52"/>
      <c r="S4" s="52"/>
    </row>
    <row r="5" spans="1:19" ht="46.5" customHeight="1" x14ac:dyDescent="0.2">
      <c r="A5" s="61"/>
      <c r="B5" s="65"/>
      <c r="C5" s="62"/>
      <c r="D5" s="62"/>
      <c r="E5" s="62"/>
      <c r="F5" s="62"/>
      <c r="G5" s="66"/>
      <c r="H5" s="30" t="s">
        <v>3</v>
      </c>
      <c r="I5" s="30" t="s">
        <v>4</v>
      </c>
      <c r="J5" s="30" t="s">
        <v>5</v>
      </c>
      <c r="K5" s="31" t="s">
        <v>6</v>
      </c>
      <c r="L5" s="29" t="s">
        <v>3</v>
      </c>
      <c r="M5" s="30" t="s">
        <v>4</v>
      </c>
      <c r="N5" s="30" t="s">
        <v>5</v>
      </c>
      <c r="O5" s="31" t="s">
        <v>6</v>
      </c>
      <c r="P5" s="23" t="s">
        <v>3</v>
      </c>
      <c r="Q5" s="23" t="s">
        <v>4</v>
      </c>
      <c r="R5" s="23" t="s">
        <v>5</v>
      </c>
      <c r="S5" s="24" t="s">
        <v>6</v>
      </c>
    </row>
    <row r="6" spans="1:19" ht="12.75" customHeight="1" x14ac:dyDescent="0.2">
      <c r="A6" s="63" t="s">
        <v>7</v>
      </c>
      <c r="B6" s="71">
        <v>16017</v>
      </c>
      <c r="C6" s="72">
        <v>16063</v>
      </c>
      <c r="D6" s="73">
        <v>16746</v>
      </c>
      <c r="E6" s="73">
        <v>16126</v>
      </c>
      <c r="F6" s="73">
        <v>16759</v>
      </c>
      <c r="G6" s="74">
        <v>16740</v>
      </c>
      <c r="H6" s="5">
        <f>G6-F6</f>
        <v>-19</v>
      </c>
      <c r="I6" s="9">
        <f>G6/F6-1</f>
        <v>-1.1337191956560799E-3</v>
      </c>
      <c r="J6" s="10">
        <f>_xlfn.RANK.EQ(H6,$H$6:$H$37)</f>
        <v>27</v>
      </c>
      <c r="K6" s="45">
        <f>_xlfn.RANK.EQ(I6,$I$6:$I$37)</f>
        <v>28</v>
      </c>
      <c r="L6" s="48">
        <f>G6-D6</f>
        <v>-6</v>
      </c>
      <c r="M6" s="28">
        <f>G6/D6-1</f>
        <v>-3.5829451809388235E-4</v>
      </c>
      <c r="N6" s="7">
        <f>_xlfn.RANK.EQ(L6,$L$6:$L$37)</f>
        <v>25</v>
      </c>
      <c r="O6" s="45">
        <f>_xlfn.RANK.EQ(M6,$M$6:$M$37)</f>
        <v>24</v>
      </c>
      <c r="P6" s="25">
        <f>G6-E6</f>
        <v>614</v>
      </c>
      <c r="Q6" s="26">
        <f>G6/E6-1</f>
        <v>3.8075158129728282E-2</v>
      </c>
      <c r="R6" s="25">
        <f>_xlfn.RANK.EQ(P6,$P$6:$P$37)</f>
        <v>22</v>
      </c>
      <c r="S6" s="27">
        <f>_xlfn.RANK.EQ(Q6,$Q$6:$Q$37)</f>
        <v>22</v>
      </c>
    </row>
    <row r="7" spans="1:19" x14ac:dyDescent="0.2">
      <c r="A7" s="63" t="s">
        <v>8</v>
      </c>
      <c r="B7" s="41">
        <v>41338</v>
      </c>
      <c r="C7" s="5">
        <v>41307</v>
      </c>
      <c r="D7" s="4">
        <v>44540</v>
      </c>
      <c r="E7" s="4">
        <v>41658</v>
      </c>
      <c r="F7" s="4">
        <v>44231</v>
      </c>
      <c r="G7" s="42">
        <v>44201</v>
      </c>
      <c r="H7" s="5">
        <f t="shared" ref="H7:H38" si="0">G7-F7</f>
        <v>-30</v>
      </c>
      <c r="I7" s="9">
        <f t="shared" ref="I7:I38" si="1">G7/F7-1</f>
        <v>-6.7825733083126671E-4</v>
      </c>
      <c r="J7" s="10">
        <f t="shared" ref="J7:J37" si="2">_xlfn.RANK.EQ(H7,$H$6:$H$37)</f>
        <v>29</v>
      </c>
      <c r="K7" s="45">
        <f t="shared" ref="K7:K37" si="3">_xlfn.RANK.EQ(I7,$I$6:$I$37)</f>
        <v>25</v>
      </c>
      <c r="L7" s="48">
        <f t="shared" ref="L7:L38" si="4">G7-D7</f>
        <v>-339</v>
      </c>
      <c r="M7" s="28">
        <f t="shared" ref="M7:M38" si="5">G7/D7-1</f>
        <v>-7.6111360574764308E-3</v>
      </c>
      <c r="N7" s="7">
        <f t="shared" ref="N7:N37" si="6">_xlfn.RANK.EQ(L7,$L$6:$L$37)</f>
        <v>32</v>
      </c>
      <c r="O7" s="45">
        <f t="shared" ref="O7:O37" si="7">_xlfn.RANK.EQ(M7,$M$6:$M$37)</f>
        <v>32</v>
      </c>
      <c r="P7" s="7">
        <f t="shared" ref="P7:P38" si="8">G7-E7</f>
        <v>2543</v>
      </c>
      <c r="Q7" s="6">
        <f t="shared" ref="Q7:Q38" si="9">G7/E7-1</f>
        <v>6.1044697297037764E-2</v>
      </c>
      <c r="R7" s="7">
        <f t="shared" ref="R7:R37" si="10">_xlfn.RANK.EQ(P7,$P$6:$P$37)</f>
        <v>6</v>
      </c>
      <c r="S7" s="8">
        <f t="shared" ref="S7:S37" si="11">_xlfn.RANK.EQ(Q7,$Q$6:$Q$37)</f>
        <v>10</v>
      </c>
    </row>
    <row r="8" spans="1:19" x14ac:dyDescent="0.2">
      <c r="A8" s="63" t="s">
        <v>9</v>
      </c>
      <c r="B8" s="41">
        <v>12767</v>
      </c>
      <c r="C8" s="5">
        <v>12798</v>
      </c>
      <c r="D8" s="4">
        <v>13964</v>
      </c>
      <c r="E8" s="4">
        <v>12933</v>
      </c>
      <c r="F8" s="4">
        <v>14112</v>
      </c>
      <c r="G8" s="42">
        <v>14186</v>
      </c>
      <c r="H8" s="5">
        <f t="shared" si="0"/>
        <v>74</v>
      </c>
      <c r="I8" s="9">
        <f t="shared" si="1"/>
        <v>5.2437641723355188E-3</v>
      </c>
      <c r="J8" s="10">
        <f t="shared" si="2"/>
        <v>8</v>
      </c>
      <c r="K8" s="45">
        <f t="shared" si="3"/>
        <v>3</v>
      </c>
      <c r="L8" s="48">
        <f t="shared" si="4"/>
        <v>222</v>
      </c>
      <c r="M8" s="28">
        <f t="shared" si="5"/>
        <v>1.5898023488971624E-2</v>
      </c>
      <c r="N8" s="7">
        <f t="shared" si="6"/>
        <v>6</v>
      </c>
      <c r="O8" s="45">
        <f t="shared" si="7"/>
        <v>2</v>
      </c>
      <c r="P8" s="7">
        <f t="shared" si="8"/>
        <v>1253</v>
      </c>
      <c r="Q8" s="6">
        <f t="shared" si="9"/>
        <v>9.6883940307739946E-2</v>
      </c>
      <c r="R8" s="7">
        <f t="shared" si="10"/>
        <v>15</v>
      </c>
      <c r="S8" s="8">
        <f t="shared" si="11"/>
        <v>3</v>
      </c>
    </row>
    <row r="9" spans="1:19" x14ac:dyDescent="0.2">
      <c r="A9" s="63" t="s">
        <v>10</v>
      </c>
      <c r="B9" s="41">
        <v>5807</v>
      </c>
      <c r="C9" s="5">
        <v>5803</v>
      </c>
      <c r="D9" s="4">
        <v>6254</v>
      </c>
      <c r="E9" s="4">
        <v>5831</v>
      </c>
      <c r="F9" s="4">
        <v>6311</v>
      </c>
      <c r="G9" s="42">
        <v>6282</v>
      </c>
      <c r="H9" s="5">
        <f t="shared" si="0"/>
        <v>-29</v>
      </c>
      <c r="I9" s="9">
        <f t="shared" si="1"/>
        <v>-4.5951513230866325E-3</v>
      </c>
      <c r="J9" s="10">
        <f t="shared" si="2"/>
        <v>28</v>
      </c>
      <c r="K9" s="45">
        <f t="shared" si="3"/>
        <v>31</v>
      </c>
      <c r="L9" s="48">
        <f t="shared" si="4"/>
        <v>28</v>
      </c>
      <c r="M9" s="28">
        <f t="shared" si="5"/>
        <v>4.4771346338343676E-3</v>
      </c>
      <c r="N9" s="7">
        <f t="shared" si="6"/>
        <v>18</v>
      </c>
      <c r="O9" s="45">
        <f t="shared" si="7"/>
        <v>12</v>
      </c>
      <c r="P9" s="7">
        <f t="shared" si="8"/>
        <v>451</v>
      </c>
      <c r="Q9" s="6">
        <f t="shared" si="9"/>
        <v>7.7345223803807261E-2</v>
      </c>
      <c r="R9" s="7">
        <f t="shared" si="10"/>
        <v>26</v>
      </c>
      <c r="S9" s="8">
        <f t="shared" si="11"/>
        <v>5</v>
      </c>
    </row>
    <row r="10" spans="1:19" x14ac:dyDescent="0.2">
      <c r="A10" s="63" t="s">
        <v>11</v>
      </c>
      <c r="B10" s="41">
        <v>14324</v>
      </c>
      <c r="C10" s="5">
        <v>14403</v>
      </c>
      <c r="D10" s="4">
        <v>14789</v>
      </c>
      <c r="E10" s="4">
        <v>14373</v>
      </c>
      <c r="F10" s="4">
        <v>14730</v>
      </c>
      <c r="G10" s="42">
        <v>14736</v>
      </c>
      <c r="H10" s="5">
        <f t="shared" si="0"/>
        <v>6</v>
      </c>
      <c r="I10" s="9">
        <f t="shared" si="1"/>
        <v>4.0733197555997691E-4</v>
      </c>
      <c r="J10" s="10">
        <f t="shared" si="2"/>
        <v>22</v>
      </c>
      <c r="K10" s="45">
        <f t="shared" si="3"/>
        <v>23</v>
      </c>
      <c r="L10" s="48">
        <f t="shared" si="4"/>
        <v>-53</v>
      </c>
      <c r="M10" s="28">
        <f t="shared" si="5"/>
        <v>-3.5837446750963675E-3</v>
      </c>
      <c r="N10" s="7">
        <f t="shared" si="6"/>
        <v>28</v>
      </c>
      <c r="O10" s="45">
        <f t="shared" si="7"/>
        <v>30</v>
      </c>
      <c r="P10" s="7">
        <f t="shared" si="8"/>
        <v>363</v>
      </c>
      <c r="Q10" s="6">
        <f t="shared" si="9"/>
        <v>2.5255687747860467E-2</v>
      </c>
      <c r="R10" s="7">
        <f t="shared" si="10"/>
        <v>28</v>
      </c>
      <c r="S10" s="8">
        <f t="shared" si="11"/>
        <v>29</v>
      </c>
    </row>
    <row r="11" spans="1:19" x14ac:dyDescent="0.2">
      <c r="A11" s="63" t="s">
        <v>12</v>
      </c>
      <c r="B11" s="41">
        <v>39670</v>
      </c>
      <c r="C11" s="5">
        <v>39839</v>
      </c>
      <c r="D11" s="4">
        <v>42167</v>
      </c>
      <c r="E11" s="4">
        <v>39950</v>
      </c>
      <c r="F11" s="4">
        <v>42291</v>
      </c>
      <c r="G11" s="42">
        <v>42340</v>
      </c>
      <c r="H11" s="5">
        <f t="shared" si="0"/>
        <v>49</v>
      </c>
      <c r="I11" s="9">
        <f t="shared" si="1"/>
        <v>1.1586389539144371E-3</v>
      </c>
      <c r="J11" s="10">
        <f t="shared" si="2"/>
        <v>12</v>
      </c>
      <c r="K11" s="45">
        <f t="shared" si="3"/>
        <v>15</v>
      </c>
      <c r="L11" s="48">
        <f t="shared" si="4"/>
        <v>173</v>
      </c>
      <c r="M11" s="28">
        <f t="shared" si="5"/>
        <v>4.1027343657362714E-3</v>
      </c>
      <c r="N11" s="7">
        <f t="shared" si="6"/>
        <v>9</v>
      </c>
      <c r="O11" s="45">
        <f t="shared" si="7"/>
        <v>14</v>
      </c>
      <c r="P11" s="7">
        <f t="shared" si="8"/>
        <v>2390</v>
      </c>
      <c r="Q11" s="6">
        <f t="shared" si="9"/>
        <v>5.9824780976220238E-2</v>
      </c>
      <c r="R11" s="7">
        <f t="shared" si="10"/>
        <v>8</v>
      </c>
      <c r="S11" s="8">
        <f t="shared" si="11"/>
        <v>12</v>
      </c>
    </row>
    <row r="12" spans="1:19" x14ac:dyDescent="0.2">
      <c r="A12" s="63" t="s">
        <v>13</v>
      </c>
      <c r="B12" s="41">
        <v>118117</v>
      </c>
      <c r="C12" s="5">
        <v>118382</v>
      </c>
      <c r="D12" s="4">
        <v>125199</v>
      </c>
      <c r="E12" s="4">
        <v>117841</v>
      </c>
      <c r="F12" s="4">
        <v>125331</v>
      </c>
      <c r="G12" s="42">
        <v>125741</v>
      </c>
      <c r="H12" s="5">
        <f t="shared" si="0"/>
        <v>410</v>
      </c>
      <c r="I12" s="9">
        <f t="shared" si="1"/>
        <v>3.2713374983044385E-3</v>
      </c>
      <c r="J12" s="10">
        <f t="shared" si="2"/>
        <v>1</v>
      </c>
      <c r="K12" s="45">
        <f t="shared" si="3"/>
        <v>6</v>
      </c>
      <c r="L12" s="48">
        <f t="shared" si="4"/>
        <v>542</v>
      </c>
      <c r="M12" s="28">
        <f t="shared" si="5"/>
        <v>4.3291080599685561E-3</v>
      </c>
      <c r="N12" s="7">
        <f t="shared" si="6"/>
        <v>4</v>
      </c>
      <c r="O12" s="45">
        <f t="shared" si="7"/>
        <v>13</v>
      </c>
      <c r="P12" s="7">
        <f t="shared" si="8"/>
        <v>7900</v>
      </c>
      <c r="Q12" s="6">
        <f t="shared" si="9"/>
        <v>6.7039485408304511E-2</v>
      </c>
      <c r="R12" s="7">
        <f t="shared" si="10"/>
        <v>1</v>
      </c>
      <c r="S12" s="8">
        <f t="shared" si="11"/>
        <v>8</v>
      </c>
    </row>
    <row r="13" spans="1:19" x14ac:dyDescent="0.2">
      <c r="A13" s="63" t="s">
        <v>14</v>
      </c>
      <c r="B13" s="41">
        <v>34021</v>
      </c>
      <c r="C13" s="5">
        <v>34138</v>
      </c>
      <c r="D13" s="4">
        <v>35642</v>
      </c>
      <c r="E13" s="4">
        <v>34104</v>
      </c>
      <c r="F13" s="4">
        <v>35733</v>
      </c>
      <c r="G13" s="42">
        <v>35841</v>
      </c>
      <c r="H13" s="5">
        <f t="shared" si="0"/>
        <v>108</v>
      </c>
      <c r="I13" s="9">
        <f t="shared" si="1"/>
        <v>3.0224162538829979E-3</v>
      </c>
      <c r="J13" s="10">
        <f t="shared" si="2"/>
        <v>7</v>
      </c>
      <c r="K13" s="45">
        <f t="shared" si="3"/>
        <v>8</v>
      </c>
      <c r="L13" s="48">
        <f t="shared" si="4"/>
        <v>199</v>
      </c>
      <c r="M13" s="28">
        <f t="shared" si="5"/>
        <v>5.5833006004153418E-3</v>
      </c>
      <c r="N13" s="7">
        <f t="shared" si="6"/>
        <v>8</v>
      </c>
      <c r="O13" s="45">
        <f t="shared" si="7"/>
        <v>9</v>
      </c>
      <c r="P13" s="7">
        <f t="shared" si="8"/>
        <v>1737</v>
      </c>
      <c r="Q13" s="6">
        <f t="shared" si="9"/>
        <v>5.0932441942294071E-2</v>
      </c>
      <c r="R13" s="7">
        <f t="shared" si="10"/>
        <v>10</v>
      </c>
      <c r="S13" s="8">
        <f t="shared" si="11"/>
        <v>16</v>
      </c>
    </row>
    <row r="14" spans="1:19" x14ac:dyDescent="0.2">
      <c r="A14" s="63" t="s">
        <v>15</v>
      </c>
      <c r="B14" s="41">
        <v>10753</v>
      </c>
      <c r="C14" s="5">
        <v>10766</v>
      </c>
      <c r="D14" s="4">
        <v>11397</v>
      </c>
      <c r="E14" s="4">
        <v>10794</v>
      </c>
      <c r="F14" s="4">
        <v>11379</v>
      </c>
      <c r="G14" s="42">
        <v>11440</v>
      </c>
      <c r="H14" s="5">
        <f t="shared" si="0"/>
        <v>61</v>
      </c>
      <c r="I14" s="9">
        <f t="shared" si="1"/>
        <v>5.3607522629404158E-3</v>
      </c>
      <c r="J14" s="10">
        <f t="shared" si="2"/>
        <v>11</v>
      </c>
      <c r="K14" s="45">
        <f t="shared" si="3"/>
        <v>2</v>
      </c>
      <c r="L14" s="48">
        <f t="shared" si="4"/>
        <v>43</v>
      </c>
      <c r="M14" s="28">
        <f t="shared" si="5"/>
        <v>3.772922698955794E-3</v>
      </c>
      <c r="N14" s="7">
        <f t="shared" si="6"/>
        <v>17</v>
      </c>
      <c r="O14" s="45">
        <f t="shared" si="7"/>
        <v>17</v>
      </c>
      <c r="P14" s="7">
        <f t="shared" si="8"/>
        <v>646</v>
      </c>
      <c r="Q14" s="6">
        <f t="shared" si="9"/>
        <v>5.9848063739114332E-2</v>
      </c>
      <c r="R14" s="7">
        <f t="shared" si="10"/>
        <v>21</v>
      </c>
      <c r="S14" s="8">
        <f t="shared" si="11"/>
        <v>11</v>
      </c>
    </row>
    <row r="15" spans="1:19" x14ac:dyDescent="0.2">
      <c r="A15" s="63" t="s">
        <v>16</v>
      </c>
      <c r="B15" s="41">
        <v>14267</v>
      </c>
      <c r="C15" s="5">
        <v>14365</v>
      </c>
      <c r="D15" s="4">
        <v>14609</v>
      </c>
      <c r="E15" s="4">
        <v>14316</v>
      </c>
      <c r="F15" s="4">
        <v>14634</v>
      </c>
      <c r="G15" s="42">
        <v>14679</v>
      </c>
      <c r="H15" s="5">
        <f t="shared" si="0"/>
        <v>45</v>
      </c>
      <c r="I15" s="9">
        <f t="shared" si="1"/>
        <v>3.0750307503075724E-3</v>
      </c>
      <c r="J15" s="10">
        <f t="shared" si="2"/>
        <v>13</v>
      </c>
      <c r="K15" s="45">
        <f t="shared" si="3"/>
        <v>7</v>
      </c>
      <c r="L15" s="48">
        <f t="shared" si="4"/>
        <v>70</v>
      </c>
      <c r="M15" s="28">
        <f t="shared" si="5"/>
        <v>4.7915668423574864E-3</v>
      </c>
      <c r="N15" s="7">
        <f t="shared" si="6"/>
        <v>15</v>
      </c>
      <c r="O15" s="45">
        <f t="shared" si="7"/>
        <v>10</v>
      </c>
      <c r="P15" s="7">
        <f t="shared" si="8"/>
        <v>363</v>
      </c>
      <c r="Q15" s="6">
        <f t="shared" si="9"/>
        <v>2.5356244761106428E-2</v>
      </c>
      <c r="R15" s="7">
        <f t="shared" si="10"/>
        <v>28</v>
      </c>
      <c r="S15" s="8">
        <f t="shared" si="11"/>
        <v>28</v>
      </c>
    </row>
    <row r="16" spans="1:19" x14ac:dyDescent="0.2">
      <c r="A16" s="63" t="s">
        <v>17</v>
      </c>
      <c r="B16" s="41">
        <v>72960</v>
      </c>
      <c r="C16" s="5">
        <v>73185</v>
      </c>
      <c r="D16" s="4">
        <v>77044</v>
      </c>
      <c r="E16" s="4">
        <v>72421</v>
      </c>
      <c r="F16" s="4">
        <v>77507</v>
      </c>
      <c r="G16" s="42">
        <v>77647</v>
      </c>
      <c r="H16" s="5">
        <f t="shared" si="0"/>
        <v>140</v>
      </c>
      <c r="I16" s="9">
        <f t="shared" si="1"/>
        <v>1.8062884642677801E-3</v>
      </c>
      <c r="J16" s="10">
        <f t="shared" si="2"/>
        <v>4</v>
      </c>
      <c r="K16" s="45">
        <f t="shared" si="3"/>
        <v>13</v>
      </c>
      <c r="L16" s="48">
        <f t="shared" si="4"/>
        <v>603</v>
      </c>
      <c r="M16" s="28">
        <f t="shared" si="5"/>
        <v>7.8266964332069922E-3</v>
      </c>
      <c r="N16" s="7">
        <f t="shared" si="6"/>
        <v>2</v>
      </c>
      <c r="O16" s="45">
        <f t="shared" si="7"/>
        <v>5</v>
      </c>
      <c r="P16" s="7">
        <f t="shared" si="8"/>
        <v>5226</v>
      </c>
      <c r="Q16" s="6">
        <f t="shared" si="9"/>
        <v>7.2161389652172669E-2</v>
      </c>
      <c r="R16" s="7">
        <f t="shared" si="10"/>
        <v>4</v>
      </c>
      <c r="S16" s="8">
        <f t="shared" si="11"/>
        <v>6</v>
      </c>
    </row>
    <row r="17" spans="1:20" x14ac:dyDescent="0.2">
      <c r="A17" s="63" t="s">
        <v>18</v>
      </c>
      <c r="B17" s="41">
        <v>47776</v>
      </c>
      <c r="C17" s="5">
        <v>47933</v>
      </c>
      <c r="D17" s="4">
        <v>49358</v>
      </c>
      <c r="E17" s="4">
        <v>47663</v>
      </c>
      <c r="F17" s="4">
        <v>49257</v>
      </c>
      <c r="G17" s="42">
        <v>49366</v>
      </c>
      <c r="H17" s="5">
        <f t="shared" si="0"/>
        <v>109</v>
      </c>
      <c r="I17" s="9">
        <f t="shared" si="1"/>
        <v>2.2128834480379389E-3</v>
      </c>
      <c r="J17" s="10">
        <f t="shared" si="2"/>
        <v>6</v>
      </c>
      <c r="K17" s="45">
        <f t="shared" si="3"/>
        <v>11</v>
      </c>
      <c r="L17" s="48">
        <f t="shared" si="4"/>
        <v>8</v>
      </c>
      <c r="M17" s="28">
        <f t="shared" si="5"/>
        <v>1.6208112160143173E-4</v>
      </c>
      <c r="N17" s="7">
        <f t="shared" si="6"/>
        <v>20</v>
      </c>
      <c r="O17" s="45">
        <f t="shared" si="7"/>
        <v>22</v>
      </c>
      <c r="P17" s="7">
        <f t="shared" si="8"/>
        <v>1703</v>
      </c>
      <c r="Q17" s="6">
        <f t="shared" si="9"/>
        <v>3.5730021190441219E-2</v>
      </c>
      <c r="R17" s="7">
        <f t="shared" si="10"/>
        <v>11</v>
      </c>
      <c r="S17" s="8">
        <f t="shared" si="11"/>
        <v>23</v>
      </c>
    </row>
    <row r="18" spans="1:20" x14ac:dyDescent="0.2">
      <c r="A18" s="63" t="s">
        <v>19</v>
      </c>
      <c r="B18" s="41">
        <v>13652</v>
      </c>
      <c r="C18" s="5">
        <v>13757</v>
      </c>
      <c r="D18" s="4">
        <v>13674</v>
      </c>
      <c r="E18" s="4">
        <v>13558</v>
      </c>
      <c r="F18" s="4">
        <v>13648</v>
      </c>
      <c r="G18" s="42">
        <v>13642</v>
      </c>
      <c r="H18" s="5">
        <f t="shared" si="0"/>
        <v>-6</v>
      </c>
      <c r="I18" s="9">
        <f t="shared" si="1"/>
        <v>-4.3962485345838687E-4</v>
      </c>
      <c r="J18" s="10">
        <f t="shared" si="2"/>
        <v>24</v>
      </c>
      <c r="K18" s="45">
        <f t="shared" si="3"/>
        <v>24</v>
      </c>
      <c r="L18" s="48">
        <f t="shared" si="4"/>
        <v>-32</v>
      </c>
      <c r="M18" s="28">
        <f t="shared" si="5"/>
        <v>-2.3402076934327942E-3</v>
      </c>
      <c r="N18" s="7">
        <f t="shared" si="6"/>
        <v>27</v>
      </c>
      <c r="O18" s="45">
        <f t="shared" si="7"/>
        <v>29</v>
      </c>
      <c r="P18" s="7">
        <f t="shared" si="8"/>
        <v>84</v>
      </c>
      <c r="Q18" s="6">
        <f t="shared" si="9"/>
        <v>6.1956040713968541E-3</v>
      </c>
      <c r="R18" s="7">
        <f t="shared" si="10"/>
        <v>32</v>
      </c>
      <c r="S18" s="8">
        <f t="shared" si="11"/>
        <v>32</v>
      </c>
    </row>
    <row r="19" spans="1:20" s="11" customFormat="1" x14ac:dyDescent="0.2">
      <c r="A19" s="63" t="s">
        <v>20</v>
      </c>
      <c r="B19" s="41">
        <v>15458</v>
      </c>
      <c r="C19" s="5">
        <v>15526</v>
      </c>
      <c r="D19" s="4">
        <v>15980</v>
      </c>
      <c r="E19" s="4">
        <v>15440</v>
      </c>
      <c r="F19" s="4">
        <v>16003</v>
      </c>
      <c r="G19" s="42">
        <v>16042</v>
      </c>
      <c r="H19" s="5">
        <f t="shared" si="0"/>
        <v>39</v>
      </c>
      <c r="I19" s="9">
        <f t="shared" si="1"/>
        <v>2.4370430544273791E-3</v>
      </c>
      <c r="J19" s="10">
        <f t="shared" si="2"/>
        <v>14</v>
      </c>
      <c r="K19" s="45">
        <f t="shared" si="3"/>
        <v>10</v>
      </c>
      <c r="L19" s="48">
        <f t="shared" si="4"/>
        <v>62</v>
      </c>
      <c r="M19" s="28">
        <f t="shared" si="5"/>
        <v>3.8798498122654124E-3</v>
      </c>
      <c r="N19" s="7">
        <f t="shared" si="6"/>
        <v>16</v>
      </c>
      <c r="O19" s="45">
        <f t="shared" si="7"/>
        <v>15</v>
      </c>
      <c r="P19" s="7">
        <f t="shared" si="8"/>
        <v>602</v>
      </c>
      <c r="Q19" s="6">
        <f t="shared" si="9"/>
        <v>3.8989637305699487E-2</v>
      </c>
      <c r="R19" s="7">
        <f t="shared" si="10"/>
        <v>23</v>
      </c>
      <c r="S19" s="8">
        <f t="shared" si="11"/>
        <v>21</v>
      </c>
      <c r="T19" s="2"/>
    </row>
    <row r="20" spans="1:20" s="11" customFormat="1" x14ac:dyDescent="0.2">
      <c r="A20" s="64" t="s">
        <v>21</v>
      </c>
      <c r="B20" s="43">
        <v>98067</v>
      </c>
      <c r="C20" s="13">
        <v>98316</v>
      </c>
      <c r="D20" s="12">
        <v>103251</v>
      </c>
      <c r="E20" s="12">
        <v>98700</v>
      </c>
      <c r="F20" s="12">
        <v>103626</v>
      </c>
      <c r="G20" s="44">
        <v>103976</v>
      </c>
      <c r="H20" s="13">
        <f t="shared" si="0"/>
        <v>350</v>
      </c>
      <c r="I20" s="14">
        <f t="shared" si="1"/>
        <v>3.3775307355297102E-3</v>
      </c>
      <c r="J20" s="15">
        <f>_xlfn.RANK.EQ(H20,$H$6:$H$37)</f>
        <v>2</v>
      </c>
      <c r="K20" s="46">
        <f>_xlfn.RANK.EQ(I20,$I$6:$I$37)</f>
        <v>5</v>
      </c>
      <c r="L20" s="49">
        <f t="shared" si="4"/>
        <v>725</v>
      </c>
      <c r="M20" s="32">
        <f t="shared" si="5"/>
        <v>7.0217237605447735E-3</v>
      </c>
      <c r="N20" s="17">
        <f t="shared" si="6"/>
        <v>1</v>
      </c>
      <c r="O20" s="46">
        <f t="shared" si="7"/>
        <v>6</v>
      </c>
      <c r="P20" s="17">
        <f t="shared" si="8"/>
        <v>5276</v>
      </c>
      <c r="Q20" s="16">
        <f t="shared" si="9"/>
        <v>5.3454913880445876E-2</v>
      </c>
      <c r="R20" s="17">
        <f>_xlfn.RANK.EQ(P20,$P$6:$P$37)</f>
        <v>3</v>
      </c>
      <c r="S20" s="18">
        <f>_xlfn.RANK.EQ(Q20,$Q$6:$Q$37)</f>
        <v>13</v>
      </c>
      <c r="T20" s="2"/>
    </row>
    <row r="21" spans="1:20" x14ac:dyDescent="0.2">
      <c r="A21" s="63" t="s">
        <v>22</v>
      </c>
      <c r="B21" s="41">
        <v>36276</v>
      </c>
      <c r="C21" s="5">
        <v>36262</v>
      </c>
      <c r="D21" s="4">
        <v>37104</v>
      </c>
      <c r="E21" s="4">
        <v>36281</v>
      </c>
      <c r="F21" s="4">
        <v>37036</v>
      </c>
      <c r="G21" s="42">
        <v>37108</v>
      </c>
      <c r="H21" s="5">
        <f t="shared" si="0"/>
        <v>72</v>
      </c>
      <c r="I21" s="9">
        <f t="shared" si="1"/>
        <v>1.9440544335240784E-3</v>
      </c>
      <c r="J21" s="10">
        <f t="shared" si="2"/>
        <v>9</v>
      </c>
      <c r="K21" s="45">
        <f t="shared" si="3"/>
        <v>12</v>
      </c>
      <c r="L21" s="48">
        <f t="shared" si="4"/>
        <v>4</v>
      </c>
      <c r="M21" s="28">
        <f t="shared" si="5"/>
        <v>1.0780508840024794E-4</v>
      </c>
      <c r="N21" s="7">
        <f t="shared" si="6"/>
        <v>23</v>
      </c>
      <c r="O21" s="45">
        <f t="shared" si="7"/>
        <v>23</v>
      </c>
      <c r="P21" s="7">
        <f t="shared" si="8"/>
        <v>827</v>
      </c>
      <c r="Q21" s="6">
        <f t="shared" si="9"/>
        <v>2.2794300046856453E-2</v>
      </c>
      <c r="R21" s="7">
        <f t="shared" si="10"/>
        <v>18</v>
      </c>
      <c r="S21" s="8">
        <f t="shared" si="11"/>
        <v>30</v>
      </c>
    </row>
    <row r="22" spans="1:20" x14ac:dyDescent="0.2">
      <c r="A22" s="63" t="s">
        <v>23</v>
      </c>
      <c r="B22" s="41">
        <v>12099</v>
      </c>
      <c r="C22" s="5">
        <v>12097</v>
      </c>
      <c r="D22" s="4">
        <v>12579</v>
      </c>
      <c r="E22" s="4">
        <v>12102</v>
      </c>
      <c r="F22" s="4">
        <v>12597</v>
      </c>
      <c r="G22" s="42">
        <v>12585</v>
      </c>
      <c r="H22" s="5">
        <f t="shared" si="0"/>
        <v>-12</v>
      </c>
      <c r="I22" s="9">
        <f t="shared" si="1"/>
        <v>-9.5260776375327705E-4</v>
      </c>
      <c r="J22" s="10">
        <f t="shared" si="2"/>
        <v>26</v>
      </c>
      <c r="K22" s="45">
        <f t="shared" si="3"/>
        <v>27</v>
      </c>
      <c r="L22" s="48">
        <f t="shared" si="4"/>
        <v>6</v>
      </c>
      <c r="M22" s="28">
        <f t="shared" si="5"/>
        <v>4.7698545194374553E-4</v>
      </c>
      <c r="N22" s="7">
        <f t="shared" si="6"/>
        <v>21</v>
      </c>
      <c r="O22" s="45">
        <f t="shared" si="7"/>
        <v>20</v>
      </c>
      <c r="P22" s="7">
        <f t="shared" si="8"/>
        <v>483</v>
      </c>
      <c r="Q22" s="6">
        <f t="shared" si="9"/>
        <v>3.9910758552305303E-2</v>
      </c>
      <c r="R22" s="7">
        <f t="shared" si="10"/>
        <v>25</v>
      </c>
      <c r="S22" s="8">
        <f t="shared" si="11"/>
        <v>20</v>
      </c>
    </row>
    <row r="23" spans="1:20" x14ac:dyDescent="0.2">
      <c r="A23" s="63" t="s">
        <v>24</v>
      </c>
      <c r="B23" s="41">
        <v>12766</v>
      </c>
      <c r="C23" s="5">
        <v>12792</v>
      </c>
      <c r="D23" s="4">
        <v>13590</v>
      </c>
      <c r="E23" s="4">
        <v>12803</v>
      </c>
      <c r="F23" s="4">
        <v>13626</v>
      </c>
      <c r="G23" s="42">
        <v>13616</v>
      </c>
      <c r="H23" s="5">
        <f t="shared" si="0"/>
        <v>-10</v>
      </c>
      <c r="I23" s="9">
        <f t="shared" si="1"/>
        <v>-7.3389109056221091E-4</v>
      </c>
      <c r="J23" s="10">
        <f t="shared" si="2"/>
        <v>25</v>
      </c>
      <c r="K23" s="45">
        <f t="shared" si="3"/>
        <v>26</v>
      </c>
      <c r="L23" s="48">
        <f t="shared" si="4"/>
        <v>26</v>
      </c>
      <c r="M23" s="28">
        <f t="shared" si="5"/>
        <v>1.9131714495952412E-3</v>
      </c>
      <c r="N23" s="7">
        <f t="shared" si="6"/>
        <v>19</v>
      </c>
      <c r="O23" s="45">
        <f t="shared" si="7"/>
        <v>19</v>
      </c>
      <c r="P23" s="7">
        <f t="shared" si="8"/>
        <v>813</v>
      </c>
      <c r="Q23" s="6">
        <f t="shared" si="9"/>
        <v>6.3500742013590461E-2</v>
      </c>
      <c r="R23" s="7">
        <f t="shared" si="10"/>
        <v>19</v>
      </c>
      <c r="S23" s="8">
        <f t="shared" si="11"/>
        <v>9</v>
      </c>
    </row>
    <row r="24" spans="1:20" x14ac:dyDescent="0.2">
      <c r="A24" s="63" t="s">
        <v>25</v>
      </c>
      <c r="B24" s="41">
        <v>69698</v>
      </c>
      <c r="C24" s="5">
        <v>69980</v>
      </c>
      <c r="D24" s="4">
        <v>74823</v>
      </c>
      <c r="E24" s="4">
        <v>69882</v>
      </c>
      <c r="F24" s="4">
        <v>75221</v>
      </c>
      <c r="G24" s="42">
        <v>75415</v>
      </c>
      <c r="H24" s="5">
        <f t="shared" si="0"/>
        <v>194</v>
      </c>
      <c r="I24" s="9">
        <f t="shared" si="1"/>
        <v>2.5790670158598594E-3</v>
      </c>
      <c r="J24" s="10">
        <f t="shared" si="2"/>
        <v>3</v>
      </c>
      <c r="K24" s="45">
        <f t="shared" si="3"/>
        <v>9</v>
      </c>
      <c r="L24" s="48">
        <f t="shared" si="4"/>
        <v>592</v>
      </c>
      <c r="M24" s="28">
        <f t="shared" si="5"/>
        <v>7.9120056667068006E-3</v>
      </c>
      <c r="N24" s="7">
        <f t="shared" si="6"/>
        <v>3</v>
      </c>
      <c r="O24" s="45">
        <f t="shared" si="7"/>
        <v>4</v>
      </c>
      <c r="P24" s="7">
        <f t="shared" si="8"/>
        <v>5533</v>
      </c>
      <c r="Q24" s="6">
        <f t="shared" si="9"/>
        <v>7.917632580635936E-2</v>
      </c>
      <c r="R24" s="7">
        <f t="shared" si="10"/>
        <v>2</v>
      </c>
      <c r="S24" s="8">
        <f t="shared" si="11"/>
        <v>4</v>
      </c>
    </row>
    <row r="25" spans="1:20" x14ac:dyDescent="0.2">
      <c r="A25" s="63" t="s">
        <v>26</v>
      </c>
      <c r="B25" s="41">
        <v>13897</v>
      </c>
      <c r="C25" s="5">
        <v>13903</v>
      </c>
      <c r="D25" s="4">
        <v>14401</v>
      </c>
      <c r="E25" s="4">
        <v>13866</v>
      </c>
      <c r="F25" s="4">
        <v>14330</v>
      </c>
      <c r="G25" s="42">
        <v>14300</v>
      </c>
      <c r="H25" s="5">
        <f t="shared" si="0"/>
        <v>-30</v>
      </c>
      <c r="I25" s="9">
        <f t="shared" si="1"/>
        <v>-2.0935101186322358E-3</v>
      </c>
      <c r="J25" s="10">
        <f t="shared" si="2"/>
        <v>29</v>
      </c>
      <c r="K25" s="45">
        <f t="shared" si="3"/>
        <v>30</v>
      </c>
      <c r="L25" s="48">
        <f t="shared" si="4"/>
        <v>-101</v>
      </c>
      <c r="M25" s="28">
        <f t="shared" si="5"/>
        <v>-7.0134018470939807E-3</v>
      </c>
      <c r="N25" s="7">
        <f t="shared" si="6"/>
        <v>31</v>
      </c>
      <c r="O25" s="45">
        <f t="shared" si="7"/>
        <v>31</v>
      </c>
      <c r="P25" s="7">
        <f t="shared" si="8"/>
        <v>434</v>
      </c>
      <c r="Q25" s="6">
        <f t="shared" si="9"/>
        <v>3.1299581710659163E-2</v>
      </c>
      <c r="R25" s="7">
        <f t="shared" si="10"/>
        <v>27</v>
      </c>
      <c r="S25" s="8">
        <f t="shared" si="11"/>
        <v>25</v>
      </c>
    </row>
    <row r="26" spans="1:20" x14ac:dyDescent="0.2">
      <c r="A26" s="63" t="s">
        <v>27</v>
      </c>
      <c r="B26" s="41">
        <v>33169</v>
      </c>
      <c r="C26" s="5">
        <v>33314</v>
      </c>
      <c r="D26" s="4">
        <v>34423</v>
      </c>
      <c r="E26" s="4">
        <v>33102</v>
      </c>
      <c r="F26" s="4">
        <v>34612</v>
      </c>
      <c r="G26" s="42">
        <v>34645</v>
      </c>
      <c r="H26" s="5">
        <f t="shared" si="0"/>
        <v>33</v>
      </c>
      <c r="I26" s="9">
        <f t="shared" si="1"/>
        <v>9.5342655726327052E-4</v>
      </c>
      <c r="J26" s="10">
        <f t="shared" si="2"/>
        <v>15</v>
      </c>
      <c r="K26" s="45">
        <f t="shared" si="3"/>
        <v>17</v>
      </c>
      <c r="L26" s="48">
        <f t="shared" si="4"/>
        <v>222</v>
      </c>
      <c r="M26" s="28">
        <f t="shared" si="5"/>
        <v>6.4491764227405657E-3</v>
      </c>
      <c r="N26" s="7">
        <f t="shared" si="6"/>
        <v>6</v>
      </c>
      <c r="O26" s="45">
        <f t="shared" si="7"/>
        <v>8</v>
      </c>
      <c r="P26" s="7">
        <f t="shared" si="8"/>
        <v>1543</v>
      </c>
      <c r="Q26" s="6">
        <f t="shared" si="9"/>
        <v>4.6613497673856585E-2</v>
      </c>
      <c r="R26" s="7">
        <f t="shared" si="10"/>
        <v>13</v>
      </c>
      <c r="S26" s="8">
        <f t="shared" si="11"/>
        <v>18</v>
      </c>
    </row>
    <row r="27" spans="1:20" x14ac:dyDescent="0.2">
      <c r="A27" s="63" t="s">
        <v>28</v>
      </c>
      <c r="B27" s="41">
        <v>26076</v>
      </c>
      <c r="C27" s="5">
        <v>26110</v>
      </c>
      <c r="D27" s="4">
        <v>28507</v>
      </c>
      <c r="E27" s="4">
        <v>26255</v>
      </c>
      <c r="F27" s="4">
        <v>28845</v>
      </c>
      <c r="G27" s="42">
        <v>28982</v>
      </c>
      <c r="H27" s="5">
        <f t="shared" si="0"/>
        <v>137</v>
      </c>
      <c r="I27" s="9">
        <f t="shared" si="1"/>
        <v>4.7495233142658133E-3</v>
      </c>
      <c r="J27" s="10">
        <f t="shared" si="2"/>
        <v>5</v>
      </c>
      <c r="K27" s="45">
        <f t="shared" si="3"/>
        <v>4</v>
      </c>
      <c r="L27" s="48">
        <f t="shared" si="4"/>
        <v>475</v>
      </c>
      <c r="M27" s="28">
        <f t="shared" si="5"/>
        <v>1.666257410460581E-2</v>
      </c>
      <c r="N27" s="7">
        <f t="shared" si="6"/>
        <v>5</v>
      </c>
      <c r="O27" s="45">
        <f t="shared" si="7"/>
        <v>1</v>
      </c>
      <c r="P27" s="7">
        <f t="shared" si="8"/>
        <v>2727</v>
      </c>
      <c r="Q27" s="6">
        <f t="shared" si="9"/>
        <v>0.10386593029899061</v>
      </c>
      <c r="R27" s="7">
        <f t="shared" si="10"/>
        <v>5</v>
      </c>
      <c r="S27" s="8">
        <f t="shared" si="11"/>
        <v>2</v>
      </c>
    </row>
    <row r="28" spans="1:20" x14ac:dyDescent="0.2">
      <c r="A28" s="63" t="s">
        <v>29</v>
      </c>
      <c r="B28" s="41">
        <v>16569</v>
      </c>
      <c r="C28" s="5">
        <v>16716</v>
      </c>
      <c r="D28" s="4">
        <v>19275</v>
      </c>
      <c r="E28" s="4">
        <v>16865</v>
      </c>
      <c r="F28" s="4">
        <v>19640</v>
      </c>
      <c r="G28" s="42">
        <v>19364</v>
      </c>
      <c r="H28" s="5">
        <f t="shared" si="0"/>
        <v>-276</v>
      </c>
      <c r="I28" s="9">
        <f t="shared" si="1"/>
        <v>-1.4052953156822756E-2</v>
      </c>
      <c r="J28" s="10">
        <f t="shared" si="2"/>
        <v>32</v>
      </c>
      <c r="K28" s="45">
        <f t="shared" si="3"/>
        <v>32</v>
      </c>
      <c r="L28" s="48">
        <f t="shared" si="4"/>
        <v>89</v>
      </c>
      <c r="M28" s="28">
        <f t="shared" si="5"/>
        <v>4.6173800259403652E-3</v>
      </c>
      <c r="N28" s="7">
        <f t="shared" si="6"/>
        <v>14</v>
      </c>
      <c r="O28" s="45">
        <f t="shared" si="7"/>
        <v>11</v>
      </c>
      <c r="P28" s="7">
        <f t="shared" si="8"/>
        <v>2499</v>
      </c>
      <c r="Q28" s="6">
        <f t="shared" si="9"/>
        <v>0.14817669730210503</v>
      </c>
      <c r="R28" s="7">
        <f t="shared" si="10"/>
        <v>7</v>
      </c>
      <c r="S28" s="8">
        <f t="shared" si="11"/>
        <v>1</v>
      </c>
    </row>
    <row r="29" spans="1:20" x14ac:dyDescent="0.2">
      <c r="A29" s="63" t="s">
        <v>30</v>
      </c>
      <c r="B29" s="41">
        <v>22803</v>
      </c>
      <c r="C29" s="5">
        <v>22858</v>
      </c>
      <c r="D29" s="4">
        <v>23707</v>
      </c>
      <c r="E29" s="4">
        <v>22910</v>
      </c>
      <c r="F29" s="4">
        <v>23699</v>
      </c>
      <c r="G29" s="42">
        <v>23712</v>
      </c>
      <c r="H29" s="5">
        <f t="shared" si="0"/>
        <v>13</v>
      </c>
      <c r="I29" s="9">
        <f t="shared" si="1"/>
        <v>5.4854635216683434E-4</v>
      </c>
      <c r="J29" s="10">
        <f t="shared" si="2"/>
        <v>21</v>
      </c>
      <c r="K29" s="45">
        <f t="shared" si="3"/>
        <v>21</v>
      </c>
      <c r="L29" s="48">
        <f t="shared" si="4"/>
        <v>5</v>
      </c>
      <c r="M29" s="28">
        <f t="shared" si="5"/>
        <v>2.1090817058255773E-4</v>
      </c>
      <c r="N29" s="7">
        <f t="shared" si="6"/>
        <v>22</v>
      </c>
      <c r="O29" s="45">
        <f t="shared" si="7"/>
        <v>21</v>
      </c>
      <c r="P29" s="7">
        <f t="shared" si="8"/>
        <v>802</v>
      </c>
      <c r="Q29" s="6">
        <f t="shared" si="9"/>
        <v>3.500654735923181E-2</v>
      </c>
      <c r="R29" s="7">
        <f t="shared" si="10"/>
        <v>20</v>
      </c>
      <c r="S29" s="8">
        <f t="shared" si="11"/>
        <v>24</v>
      </c>
    </row>
    <row r="30" spans="1:20" x14ac:dyDescent="0.2">
      <c r="A30" s="63" t="s">
        <v>31</v>
      </c>
      <c r="B30" s="41">
        <v>40632</v>
      </c>
      <c r="C30" s="5">
        <v>40582</v>
      </c>
      <c r="D30" s="4">
        <v>42868</v>
      </c>
      <c r="E30" s="4">
        <v>40970</v>
      </c>
      <c r="F30" s="4">
        <v>42995</v>
      </c>
      <c r="G30" s="42">
        <v>43021</v>
      </c>
      <c r="H30" s="5">
        <f t="shared" si="0"/>
        <v>26</v>
      </c>
      <c r="I30" s="9">
        <f t="shared" si="1"/>
        <v>6.0472147924173214E-4</v>
      </c>
      <c r="J30" s="10">
        <f t="shared" si="2"/>
        <v>17</v>
      </c>
      <c r="K30" s="45">
        <f t="shared" si="3"/>
        <v>20</v>
      </c>
      <c r="L30" s="48">
        <f t="shared" si="4"/>
        <v>153</v>
      </c>
      <c r="M30" s="28">
        <f t="shared" si="5"/>
        <v>3.5690958290566233E-3</v>
      </c>
      <c r="N30" s="7">
        <f t="shared" si="6"/>
        <v>10</v>
      </c>
      <c r="O30" s="45">
        <f t="shared" si="7"/>
        <v>18</v>
      </c>
      <c r="P30" s="7">
        <f t="shared" si="8"/>
        <v>2051</v>
      </c>
      <c r="Q30" s="6">
        <f t="shared" si="9"/>
        <v>5.0061020258725941E-2</v>
      </c>
      <c r="R30" s="7">
        <f t="shared" si="10"/>
        <v>9</v>
      </c>
      <c r="S30" s="8">
        <f t="shared" si="11"/>
        <v>17</v>
      </c>
    </row>
    <row r="31" spans="1:20" x14ac:dyDescent="0.2">
      <c r="A31" s="63" t="s">
        <v>32</v>
      </c>
      <c r="B31" s="41">
        <v>37552</v>
      </c>
      <c r="C31" s="5">
        <v>37597</v>
      </c>
      <c r="D31" s="4">
        <v>39139</v>
      </c>
      <c r="E31" s="4">
        <v>37594</v>
      </c>
      <c r="F31" s="4">
        <v>39261</v>
      </c>
      <c r="G31" s="42">
        <v>39290</v>
      </c>
      <c r="H31" s="5">
        <f t="shared" si="0"/>
        <v>29</v>
      </c>
      <c r="I31" s="9">
        <f t="shared" si="1"/>
        <v>7.3864649397625826E-4</v>
      </c>
      <c r="J31" s="10">
        <f t="shared" si="2"/>
        <v>16</v>
      </c>
      <c r="K31" s="45">
        <f t="shared" si="3"/>
        <v>18</v>
      </c>
      <c r="L31" s="48">
        <f t="shared" si="4"/>
        <v>151</v>
      </c>
      <c r="M31" s="28">
        <f t="shared" si="5"/>
        <v>3.8580444058355923E-3</v>
      </c>
      <c r="N31" s="7">
        <f t="shared" si="6"/>
        <v>11</v>
      </c>
      <c r="O31" s="45">
        <f t="shared" si="7"/>
        <v>16</v>
      </c>
      <c r="P31" s="7">
        <f t="shared" si="8"/>
        <v>1696</v>
      </c>
      <c r="Q31" s="6">
        <f t="shared" si="9"/>
        <v>4.5113581954567161E-2</v>
      </c>
      <c r="R31" s="7">
        <f t="shared" si="10"/>
        <v>12</v>
      </c>
      <c r="S31" s="8">
        <f t="shared" si="11"/>
        <v>19</v>
      </c>
    </row>
    <row r="32" spans="1:20" x14ac:dyDescent="0.2">
      <c r="A32" s="63" t="s">
        <v>33</v>
      </c>
      <c r="B32" s="41">
        <v>10735</v>
      </c>
      <c r="C32" s="5">
        <v>10814</v>
      </c>
      <c r="D32" s="4">
        <v>11432</v>
      </c>
      <c r="E32" s="4">
        <v>10952</v>
      </c>
      <c r="F32" s="4">
        <v>11468</v>
      </c>
      <c r="G32" s="42">
        <v>11534</v>
      </c>
      <c r="H32" s="5">
        <f t="shared" si="0"/>
        <v>66</v>
      </c>
      <c r="I32" s="9">
        <f t="shared" si="1"/>
        <v>5.7551447506103415E-3</v>
      </c>
      <c r="J32" s="10">
        <f t="shared" si="2"/>
        <v>10</v>
      </c>
      <c r="K32" s="45">
        <f t="shared" si="3"/>
        <v>1</v>
      </c>
      <c r="L32" s="48">
        <f t="shared" si="4"/>
        <v>102</v>
      </c>
      <c r="M32" s="28">
        <f t="shared" si="5"/>
        <v>8.9223233030091276E-3</v>
      </c>
      <c r="N32" s="7">
        <f t="shared" si="6"/>
        <v>13</v>
      </c>
      <c r="O32" s="45">
        <f t="shared" si="7"/>
        <v>3</v>
      </c>
      <c r="P32" s="7">
        <f t="shared" si="8"/>
        <v>582</v>
      </c>
      <c r="Q32" s="6">
        <f t="shared" si="9"/>
        <v>5.3140978816654583E-2</v>
      </c>
      <c r="R32" s="7">
        <f t="shared" si="10"/>
        <v>24</v>
      </c>
      <c r="S32" s="8">
        <f t="shared" si="11"/>
        <v>14</v>
      </c>
    </row>
    <row r="33" spans="1:19" x14ac:dyDescent="0.2">
      <c r="A33" s="63" t="s">
        <v>34</v>
      </c>
      <c r="B33" s="41">
        <v>33799</v>
      </c>
      <c r="C33" s="5">
        <v>33968</v>
      </c>
      <c r="D33" s="4">
        <v>34785</v>
      </c>
      <c r="E33" s="4">
        <v>33776</v>
      </c>
      <c r="F33" s="4">
        <v>34767</v>
      </c>
      <c r="G33" s="42">
        <v>34725</v>
      </c>
      <c r="H33" s="5">
        <f t="shared" si="0"/>
        <v>-42</v>
      </c>
      <c r="I33" s="9">
        <f t="shared" si="1"/>
        <v>-1.2080421088963567E-3</v>
      </c>
      <c r="J33" s="10">
        <f t="shared" si="2"/>
        <v>31</v>
      </c>
      <c r="K33" s="45">
        <f t="shared" si="3"/>
        <v>29</v>
      </c>
      <c r="L33" s="48">
        <f t="shared" si="4"/>
        <v>-60</v>
      </c>
      <c r="M33" s="28">
        <f t="shared" si="5"/>
        <v>-1.7248814144027458E-3</v>
      </c>
      <c r="N33" s="7">
        <f t="shared" si="6"/>
        <v>29</v>
      </c>
      <c r="O33" s="45">
        <f t="shared" si="7"/>
        <v>27</v>
      </c>
      <c r="P33" s="7">
        <f t="shared" si="8"/>
        <v>949</v>
      </c>
      <c r="Q33" s="6">
        <f t="shared" si="9"/>
        <v>2.8096873519658949E-2</v>
      </c>
      <c r="R33" s="7">
        <f t="shared" si="10"/>
        <v>17</v>
      </c>
      <c r="S33" s="8">
        <f t="shared" si="11"/>
        <v>26</v>
      </c>
    </row>
    <row r="34" spans="1:19" x14ac:dyDescent="0.2">
      <c r="A34" s="63" t="s">
        <v>35</v>
      </c>
      <c r="B34" s="41">
        <v>5146</v>
      </c>
      <c r="C34" s="5">
        <v>5194</v>
      </c>
      <c r="D34" s="4">
        <v>5466</v>
      </c>
      <c r="E34" s="4">
        <v>5187</v>
      </c>
      <c r="F34" s="4">
        <v>5457</v>
      </c>
      <c r="G34" s="42">
        <v>5461</v>
      </c>
      <c r="H34" s="5">
        <f t="shared" si="0"/>
        <v>4</v>
      </c>
      <c r="I34" s="9">
        <f t="shared" si="1"/>
        <v>7.3300348176652541E-4</v>
      </c>
      <c r="J34" s="10">
        <f t="shared" si="2"/>
        <v>23</v>
      </c>
      <c r="K34" s="45">
        <f t="shared" si="3"/>
        <v>19</v>
      </c>
      <c r="L34" s="48">
        <f t="shared" si="4"/>
        <v>-5</v>
      </c>
      <c r="M34" s="28">
        <f t="shared" si="5"/>
        <v>-9.1474570069516314E-4</v>
      </c>
      <c r="N34" s="7">
        <f t="shared" si="6"/>
        <v>24</v>
      </c>
      <c r="O34" s="45">
        <f t="shared" si="7"/>
        <v>25</v>
      </c>
      <c r="P34" s="7">
        <f t="shared" si="8"/>
        <v>274</v>
      </c>
      <c r="Q34" s="6">
        <f t="shared" si="9"/>
        <v>5.2824368613842321E-2</v>
      </c>
      <c r="R34" s="7">
        <f t="shared" si="10"/>
        <v>30</v>
      </c>
      <c r="S34" s="8">
        <f t="shared" si="11"/>
        <v>15</v>
      </c>
    </row>
    <row r="35" spans="1:19" x14ac:dyDescent="0.2">
      <c r="A35" s="63" t="s">
        <v>36</v>
      </c>
      <c r="B35" s="41">
        <v>43019</v>
      </c>
      <c r="C35" s="5">
        <v>43183</v>
      </c>
      <c r="D35" s="4">
        <v>44116</v>
      </c>
      <c r="E35" s="4">
        <v>42925</v>
      </c>
      <c r="F35" s="4">
        <v>44020</v>
      </c>
      <c r="G35" s="42">
        <v>44039</v>
      </c>
      <c r="H35" s="5">
        <f t="shared" si="0"/>
        <v>19</v>
      </c>
      <c r="I35" s="9">
        <f t="shared" si="1"/>
        <v>4.3162199000446044E-4</v>
      </c>
      <c r="J35" s="10">
        <f t="shared" si="2"/>
        <v>19</v>
      </c>
      <c r="K35" s="45">
        <f t="shared" si="3"/>
        <v>22</v>
      </c>
      <c r="L35" s="48">
        <f t="shared" si="4"/>
        <v>-77</v>
      </c>
      <c r="M35" s="28">
        <f t="shared" si="5"/>
        <v>-1.7453984948770929E-3</v>
      </c>
      <c r="N35" s="7">
        <f t="shared" si="6"/>
        <v>30</v>
      </c>
      <c r="O35" s="45">
        <f t="shared" si="7"/>
        <v>28</v>
      </c>
      <c r="P35" s="7">
        <f t="shared" si="8"/>
        <v>1114</v>
      </c>
      <c r="Q35" s="6">
        <f t="shared" si="9"/>
        <v>2.5952242283051818E-2</v>
      </c>
      <c r="R35" s="7">
        <f t="shared" si="10"/>
        <v>16</v>
      </c>
      <c r="S35" s="8">
        <f t="shared" si="11"/>
        <v>27</v>
      </c>
    </row>
    <row r="36" spans="1:19" x14ac:dyDescent="0.2">
      <c r="A36" s="63" t="s">
        <v>37</v>
      </c>
      <c r="B36" s="41">
        <v>19413</v>
      </c>
      <c r="C36" s="5">
        <v>19514</v>
      </c>
      <c r="D36" s="4">
        <v>20773</v>
      </c>
      <c r="E36" s="4">
        <v>19565</v>
      </c>
      <c r="F36" s="4">
        <v>20892</v>
      </c>
      <c r="G36" s="42">
        <v>20914</v>
      </c>
      <c r="H36" s="5">
        <f t="shared" si="0"/>
        <v>22</v>
      </c>
      <c r="I36" s="9">
        <f t="shared" si="1"/>
        <v>1.0530346544130875E-3</v>
      </c>
      <c r="J36" s="10">
        <f t="shared" si="2"/>
        <v>18</v>
      </c>
      <c r="K36" s="45">
        <f t="shared" si="3"/>
        <v>16</v>
      </c>
      <c r="L36" s="48">
        <f t="shared" si="4"/>
        <v>141</v>
      </c>
      <c r="M36" s="28">
        <f t="shared" si="5"/>
        <v>6.7876570548308646E-3</v>
      </c>
      <c r="N36" s="7">
        <f t="shared" si="6"/>
        <v>12</v>
      </c>
      <c r="O36" s="45">
        <f t="shared" si="7"/>
        <v>7</v>
      </c>
      <c r="P36" s="7">
        <f t="shared" si="8"/>
        <v>1349</v>
      </c>
      <c r="Q36" s="6">
        <f t="shared" si="9"/>
        <v>6.8949654996166565E-2</v>
      </c>
      <c r="R36" s="7">
        <f t="shared" si="10"/>
        <v>14</v>
      </c>
      <c r="S36" s="8">
        <f t="shared" si="11"/>
        <v>7</v>
      </c>
    </row>
    <row r="37" spans="1:19" x14ac:dyDescent="0.2">
      <c r="A37" s="63" t="s">
        <v>38</v>
      </c>
      <c r="B37" s="75">
        <v>11771</v>
      </c>
      <c r="C37" s="76">
        <v>11796</v>
      </c>
      <c r="D37" s="77">
        <v>12068</v>
      </c>
      <c r="E37" s="77">
        <v>11794</v>
      </c>
      <c r="F37" s="77">
        <v>12038</v>
      </c>
      <c r="G37" s="78">
        <v>12054</v>
      </c>
      <c r="H37" s="5">
        <f t="shared" si="0"/>
        <v>16</v>
      </c>
      <c r="I37" s="9">
        <f t="shared" si="1"/>
        <v>1.3291244392756862E-3</v>
      </c>
      <c r="J37" s="10">
        <f t="shared" si="2"/>
        <v>20</v>
      </c>
      <c r="K37" s="45">
        <f t="shared" si="3"/>
        <v>14</v>
      </c>
      <c r="L37" s="48">
        <f t="shared" si="4"/>
        <v>-14</v>
      </c>
      <c r="M37" s="28">
        <f t="shared" si="5"/>
        <v>-1.1600928074245731E-3</v>
      </c>
      <c r="N37" s="7">
        <f t="shared" si="6"/>
        <v>26</v>
      </c>
      <c r="O37" s="45">
        <f t="shared" si="7"/>
        <v>26</v>
      </c>
      <c r="P37" s="7">
        <f t="shared" si="8"/>
        <v>260</v>
      </c>
      <c r="Q37" s="6">
        <f t="shared" si="9"/>
        <v>2.2045107681872178E-2</v>
      </c>
      <c r="R37" s="7">
        <f t="shared" si="10"/>
        <v>31</v>
      </c>
      <c r="S37" s="8">
        <f t="shared" si="11"/>
        <v>31</v>
      </c>
    </row>
    <row r="38" spans="1:19" s="39" customFormat="1" x14ac:dyDescent="0.2">
      <c r="A38" s="40" t="s">
        <v>39</v>
      </c>
      <c r="B38" s="67">
        <v>1000414</v>
      </c>
      <c r="C38" s="68">
        <v>1003261</v>
      </c>
      <c r="D38" s="69">
        <v>1053670</v>
      </c>
      <c r="E38" s="69">
        <f>SUM(E6:E37)</f>
        <v>1002537</v>
      </c>
      <c r="F38" s="69">
        <f>SUM(F6:F37)</f>
        <v>1056056</v>
      </c>
      <c r="G38" s="70">
        <f>SUM(G6:G37)</f>
        <v>1057624</v>
      </c>
      <c r="H38" s="47">
        <f>G38-F38</f>
        <v>1568</v>
      </c>
      <c r="I38" s="33">
        <f t="shared" si="1"/>
        <v>1.4847697470588006E-3</v>
      </c>
      <c r="J38" s="34"/>
      <c r="K38" s="37"/>
      <c r="L38" s="50">
        <f t="shared" si="4"/>
        <v>3954</v>
      </c>
      <c r="M38" s="38">
        <f t="shared" si="5"/>
        <v>3.7525980620118915E-3</v>
      </c>
      <c r="N38" s="34"/>
      <c r="O38" s="37"/>
      <c r="P38" s="35">
        <f t="shared" si="8"/>
        <v>55087</v>
      </c>
      <c r="Q38" s="36">
        <f t="shared" si="9"/>
        <v>5.4947597944015936E-2</v>
      </c>
      <c r="R38" s="34"/>
      <c r="S38" s="37"/>
    </row>
    <row r="39" spans="1:19" s="19" customFormat="1" ht="12" customHeight="1" x14ac:dyDescent="0.2">
      <c r="C39" s="20"/>
      <c r="D39" s="20"/>
      <c r="H39" s="20"/>
    </row>
    <row r="40" spans="1:19" ht="23.25" customHeight="1" x14ac:dyDescent="0.2">
      <c r="A40" s="53" t="s">
        <v>40</v>
      </c>
      <c r="B40" s="53"/>
      <c r="C40" s="53"/>
      <c r="D40" s="53"/>
      <c r="E40" s="53"/>
      <c r="F40" s="53"/>
      <c r="G40" s="53"/>
      <c r="H40" s="53"/>
      <c r="I40" s="53"/>
      <c r="J40" s="53"/>
      <c r="K40" s="53"/>
      <c r="L40" s="53"/>
      <c r="M40" s="53"/>
      <c r="N40" s="53"/>
      <c r="O40" s="53"/>
      <c r="P40" s="53"/>
      <c r="Q40" s="53"/>
      <c r="R40" s="53"/>
      <c r="S40" s="53"/>
    </row>
    <row r="41" spans="1:19" x14ac:dyDescent="0.2">
      <c r="A41" s="21" t="s">
        <v>41</v>
      </c>
      <c r="K41" s="22"/>
      <c r="L41" s="22"/>
      <c r="M41" s="22"/>
      <c r="N41" s="22"/>
      <c r="O41" s="22"/>
      <c r="P41" s="22"/>
      <c r="Q41" s="22"/>
      <c r="R41" s="22"/>
      <c r="S41" s="22"/>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marzo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2022-04-08T21:31:47Z</dcterms:modified>
</cp:coreProperties>
</file>