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susan\OneDrive\Documentos\IIEG\Actualizaciones pagina\Tabulados\"/>
    </mc:Choice>
  </mc:AlternateContent>
  <xr:revisionPtr revIDLastSave="0" documentId="13_ncr:1_{7264CC6B-E1C8-43B8-976C-D8F29A0119A9}" xr6:coauthVersionLast="47" xr6:coauthVersionMax="47" xr10:uidLastSave="{00000000-0000-0000-0000-000000000000}"/>
  <bookViews>
    <workbookView xWindow="-108" yWindow="-108" windowWidth="23256" windowHeight="13896" xr2:uid="{00000000-000D-0000-FFFF-FFFF00000000}"/>
  </bookViews>
  <sheets>
    <sheet name="2023"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R20" i="2" l="1"/>
  <c r="Q20" i="2"/>
  <c r="R37" i="2"/>
  <c r="Q37" i="2"/>
  <c r="R36" i="2"/>
  <c r="Q36" i="2"/>
  <c r="R35" i="2"/>
  <c r="Q35" i="2"/>
  <c r="R34" i="2"/>
  <c r="Q34" i="2"/>
  <c r="R33" i="2"/>
  <c r="Q33" i="2"/>
  <c r="R32" i="2"/>
  <c r="Q32" i="2"/>
  <c r="R31" i="2"/>
  <c r="Q31" i="2"/>
  <c r="R30" i="2"/>
  <c r="Q30" i="2"/>
  <c r="R29" i="2"/>
  <c r="Q29" i="2"/>
  <c r="R28" i="2"/>
  <c r="Q28" i="2"/>
  <c r="R27" i="2"/>
  <c r="Q27" i="2"/>
  <c r="R26" i="2"/>
  <c r="Q26" i="2"/>
  <c r="R25" i="2"/>
  <c r="Q25" i="2"/>
  <c r="R24" i="2"/>
  <c r="Q24" i="2"/>
  <c r="R23" i="2"/>
  <c r="Q23" i="2"/>
  <c r="R22" i="2"/>
  <c r="Q22" i="2"/>
  <c r="R21" i="2"/>
  <c r="Q21" i="2"/>
  <c r="R19" i="2"/>
  <c r="Q19" i="2"/>
  <c r="R18" i="2"/>
  <c r="Q18" i="2"/>
  <c r="R17" i="2"/>
  <c r="Q17" i="2"/>
  <c r="R16" i="2"/>
  <c r="Q16" i="2"/>
  <c r="R15" i="2"/>
  <c r="Q15" i="2"/>
  <c r="R14" i="2"/>
  <c r="Q14" i="2"/>
  <c r="R13" i="2"/>
  <c r="Q13" i="2"/>
  <c r="R12" i="2"/>
  <c r="Q12" i="2"/>
  <c r="R11" i="2"/>
  <c r="Q11" i="2"/>
  <c r="R10" i="2"/>
  <c r="Q10" i="2"/>
  <c r="R9" i="2"/>
  <c r="Q9" i="2"/>
  <c r="R8" i="2"/>
  <c r="Q8" i="2"/>
  <c r="R7" i="2"/>
  <c r="Q7" i="2"/>
  <c r="R6" i="2"/>
  <c r="Q6" i="2"/>
  <c r="N37" i="2"/>
  <c r="M37" i="2"/>
  <c r="N36" i="2"/>
  <c r="M36" i="2"/>
  <c r="N35" i="2"/>
  <c r="M35" i="2"/>
  <c r="N34" i="2"/>
  <c r="M34" i="2"/>
  <c r="N33" i="2"/>
  <c r="M33" i="2"/>
  <c r="N32" i="2"/>
  <c r="M32" i="2"/>
  <c r="N31" i="2"/>
  <c r="M31" i="2"/>
  <c r="N30" i="2"/>
  <c r="M30" i="2"/>
  <c r="N29" i="2"/>
  <c r="M29" i="2"/>
  <c r="N28" i="2"/>
  <c r="M28" i="2"/>
  <c r="N27" i="2"/>
  <c r="M27" i="2"/>
  <c r="N26" i="2"/>
  <c r="M26" i="2"/>
  <c r="N25" i="2"/>
  <c r="M25" i="2"/>
  <c r="N24" i="2"/>
  <c r="M24" i="2"/>
  <c r="N23" i="2"/>
  <c r="M23" i="2"/>
  <c r="N22" i="2"/>
  <c r="M22" i="2"/>
  <c r="N21" i="2"/>
  <c r="M21" i="2"/>
  <c r="N20" i="2"/>
  <c r="M20" i="2"/>
  <c r="N19" i="2"/>
  <c r="M19" i="2"/>
  <c r="N18" i="2"/>
  <c r="M18" i="2"/>
  <c r="N17" i="2"/>
  <c r="M17" i="2"/>
  <c r="N16" i="2"/>
  <c r="M16" i="2"/>
  <c r="N15" i="2"/>
  <c r="M15" i="2"/>
  <c r="N14" i="2"/>
  <c r="M14" i="2"/>
  <c r="N13" i="2"/>
  <c r="M13" i="2"/>
  <c r="N12" i="2"/>
  <c r="M12" i="2"/>
  <c r="N11" i="2"/>
  <c r="M11" i="2"/>
  <c r="N10" i="2"/>
  <c r="M10" i="2"/>
  <c r="N9" i="2"/>
  <c r="M9" i="2"/>
  <c r="N8" i="2"/>
  <c r="M8" i="2"/>
  <c r="N7" i="2"/>
  <c r="M7" i="2"/>
  <c r="N6" i="2"/>
  <c r="M6"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4" i="2"/>
  <c r="I14" i="2"/>
  <c r="J13" i="2"/>
  <c r="I13" i="2"/>
  <c r="J12" i="2"/>
  <c r="I12" i="2"/>
  <c r="J11" i="2"/>
  <c r="I11" i="2"/>
  <c r="J10" i="2"/>
  <c r="I10" i="2"/>
  <c r="J9" i="2"/>
  <c r="I9" i="2"/>
  <c r="J8" i="2"/>
  <c r="I8" i="2"/>
  <c r="J7" i="2"/>
  <c r="I7" i="2"/>
  <c r="J6" i="2"/>
  <c r="I6" i="2"/>
  <c r="H38" i="2"/>
  <c r="O6" i="2" l="1"/>
  <c r="T6" i="2"/>
  <c r="T10" i="2"/>
  <c r="T14" i="2"/>
  <c r="T7" i="2"/>
  <c r="T11" i="2"/>
  <c r="T15" i="2"/>
  <c r="T28" i="2"/>
  <c r="T36" i="2"/>
  <c r="T21" i="2"/>
  <c r="T25" i="2"/>
  <c r="L9" i="2"/>
  <c r="L13" i="2"/>
  <c r="L17" i="2"/>
  <c r="L25" i="2"/>
  <c r="L37" i="2"/>
  <c r="K15" i="2"/>
  <c r="L10" i="2"/>
  <c r="L18" i="2"/>
  <c r="L22" i="2"/>
  <c r="L26" i="2"/>
  <c r="L30" i="2"/>
  <c r="L34" i="2"/>
  <c r="K7" i="2"/>
  <c r="K11" i="2"/>
  <c r="L33" i="2"/>
  <c r="L14" i="2"/>
  <c r="L7" i="2"/>
  <c r="L11" i="2"/>
  <c r="L15" i="2"/>
  <c r="L19" i="2"/>
  <c r="L23" i="2"/>
  <c r="L27" i="2"/>
  <c r="L31" i="2"/>
  <c r="L35" i="2"/>
  <c r="L21" i="2"/>
  <c r="L29" i="2"/>
  <c r="L8" i="2"/>
  <c r="L12" i="2"/>
  <c r="L16" i="2"/>
  <c r="L20" i="2"/>
  <c r="L24" i="2"/>
  <c r="L28" i="2"/>
  <c r="L32" i="2"/>
  <c r="L36" i="2"/>
  <c r="K9" i="2"/>
  <c r="K13" i="2"/>
  <c r="K17" i="2"/>
  <c r="T17" i="2"/>
  <c r="T32" i="2"/>
  <c r="T35" i="2"/>
  <c r="T18" i="2"/>
  <c r="T22" i="2"/>
  <c r="T31" i="2"/>
  <c r="T8" i="2"/>
  <c r="T26" i="2"/>
  <c r="T29" i="2"/>
  <c r="T33" i="2"/>
  <c r="T12" i="2"/>
  <c r="T19" i="2"/>
  <c r="T23" i="2"/>
  <c r="T37" i="2"/>
  <c r="T9" i="2"/>
  <c r="T20" i="2"/>
  <c r="T27" i="2"/>
  <c r="T30" i="2"/>
  <c r="T34" i="2"/>
  <c r="T13" i="2"/>
  <c r="T16" i="2"/>
  <c r="T24" i="2"/>
  <c r="K16" i="2"/>
  <c r="S20" i="2"/>
  <c r="K28" i="2"/>
  <c r="K36" i="2"/>
  <c r="O16" i="2"/>
  <c r="O28" i="2"/>
  <c r="P37" i="2"/>
  <c r="P12" i="2"/>
  <c r="P16" i="2"/>
  <c r="P20" i="2"/>
  <c r="P24" i="2"/>
  <c r="P28" i="2"/>
  <c r="P32" i="2"/>
  <c r="P36" i="2"/>
  <c r="K10" i="2"/>
  <c r="K32" i="2"/>
  <c r="O12" i="2"/>
  <c r="O32" i="2"/>
  <c r="K14" i="2"/>
  <c r="K20" i="2"/>
  <c r="O24" i="2"/>
  <c r="K37" i="2"/>
  <c r="K24" i="2"/>
  <c r="O37" i="2"/>
  <c r="O20" i="2"/>
  <c r="O36" i="2"/>
  <c r="K18" i="2"/>
  <c r="K22" i="2"/>
  <c r="K26" i="2"/>
  <c r="K30" i="2"/>
  <c r="K34" i="2"/>
  <c r="O9" i="2"/>
  <c r="O14" i="2"/>
  <c r="O18" i="2"/>
  <c r="O22" i="2"/>
  <c r="O26" i="2"/>
  <c r="O30" i="2"/>
  <c r="O34" i="2"/>
  <c r="K6" i="2"/>
  <c r="K12" i="2"/>
  <c r="P10" i="2"/>
  <c r="P14" i="2"/>
  <c r="P18" i="2"/>
  <c r="P22" i="2"/>
  <c r="P26" i="2"/>
  <c r="P30" i="2"/>
  <c r="P34" i="2"/>
  <c r="S37" i="2"/>
  <c r="S15" i="2"/>
  <c r="S21" i="2"/>
  <c r="S29" i="2"/>
  <c r="S13" i="2"/>
  <c r="S19" i="2"/>
  <c r="S25" i="2"/>
  <c r="S33" i="2"/>
  <c r="S27" i="2"/>
  <c r="S11" i="2"/>
  <c r="S35" i="2"/>
  <c r="S9" i="2"/>
  <c r="S17" i="2"/>
  <c r="S23" i="2"/>
  <c r="S31" i="2"/>
  <c r="S7" i="2"/>
  <c r="S6" i="2"/>
  <c r="S8" i="2"/>
  <c r="S10" i="2"/>
  <c r="S12" i="2"/>
  <c r="S14" i="2"/>
  <c r="S16" i="2"/>
  <c r="S18" i="2"/>
  <c r="S22" i="2"/>
  <c r="S24" i="2"/>
  <c r="S26" i="2"/>
  <c r="S28" i="2"/>
  <c r="S30" i="2"/>
  <c r="S32" i="2"/>
  <c r="S34" i="2"/>
  <c r="S36" i="2"/>
  <c r="O8" i="2"/>
  <c r="O10" i="2"/>
  <c r="P6" i="2"/>
  <c r="P8" i="2"/>
  <c r="O11" i="2"/>
  <c r="O7" i="2"/>
  <c r="O13" i="2"/>
  <c r="O15" i="2"/>
  <c r="O17" i="2"/>
  <c r="O19" i="2"/>
  <c r="O21" i="2"/>
  <c r="O23" i="2"/>
  <c r="O25" i="2"/>
  <c r="O27" i="2"/>
  <c r="O29" i="2"/>
  <c r="O31" i="2"/>
  <c r="O33" i="2"/>
  <c r="O35" i="2"/>
  <c r="P7" i="2"/>
  <c r="P9" i="2"/>
  <c r="P11" i="2"/>
  <c r="P13" i="2"/>
  <c r="P15" i="2"/>
  <c r="P17" i="2"/>
  <c r="P19" i="2"/>
  <c r="P21" i="2"/>
  <c r="P23" i="2"/>
  <c r="P25" i="2"/>
  <c r="P27" i="2"/>
  <c r="P29" i="2"/>
  <c r="P31" i="2"/>
  <c r="P33" i="2"/>
  <c r="P35" i="2"/>
  <c r="K8" i="2"/>
  <c r="L6" i="2"/>
  <c r="K19" i="2"/>
  <c r="K21" i="2"/>
  <c r="K23" i="2"/>
  <c r="K25" i="2"/>
  <c r="K27" i="2"/>
  <c r="K29" i="2"/>
  <c r="K31" i="2"/>
  <c r="K33" i="2"/>
  <c r="K35" i="2"/>
  <c r="G38" i="2" l="1"/>
  <c r="J38" i="2" l="1"/>
  <c r="I38" i="2"/>
  <c r="B38" i="2"/>
  <c r="C38" i="2"/>
  <c r="D38" i="2"/>
  <c r="E38" i="2"/>
  <c r="F38" i="2"/>
  <c r="M38" i="2" l="1"/>
  <c r="N38" i="2"/>
  <c r="Q38" i="2"/>
  <c r="R38" i="2"/>
</calcChain>
</file>

<file path=xl/sharedStrings.xml><?xml version="1.0" encoding="utf-8"?>
<sst xmlns="http://schemas.openxmlformats.org/spreadsheetml/2006/main" count="60" uniqueCount="52">
  <si>
    <t>Patrones registrados al IMSS por entidad federativa</t>
  </si>
  <si>
    <t>Entidad federativa</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</si>
  <si>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</si>
  <si>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</si>
  <si>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</si>
  <si>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</si>
  <si>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</si>
  <si>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</si>
  <si>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</si>
  <si>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</si>
  <si>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</si>
  <si>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</si>
  <si>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</si>
  <si>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</si>
  <si>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</si>
  <si>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</si>
  <si>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</si>
  <si>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</si>
  <si>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</si>
  <si>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</si>
  <si>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</si>
  <si>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</si>
  <si>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</si>
  <si>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</si>
  <si>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</si>
  <si>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</si>
  <si>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</si>
  <si>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</si>
  <si>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</si>
  <si>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</si>
  <si>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</si>
  <si>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</si>
  <si>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</si>
  <si>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</si>
  <si>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</si>
  <si>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</si>
  <si>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</si>
  <si>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</si>
  <si>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</si>
  <si>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</si>
  <si>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</si>
  <si>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</si>
  <si>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</si>
  <si>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2021
Diciembre</t>
  </si>
  <si>
    <t>2022
Diciembre</t>
  </si>
  <si>
    <t>2023
Mayo</t>
  </si>
  <si>
    <t>Diciembre 2020 - junio 2023</t>
  </si>
  <si>
    <t>Junio 2023 respecto a Mayo 2023</t>
  </si>
  <si>
    <t>Junio 2023 respecto a Diciembre 2022</t>
  </si>
  <si>
    <t>Junio 2023 respecto a Junio 2022</t>
  </si>
  <si>
    <t>2022
Junio</t>
  </si>
  <si>
    <t>2023
Junio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</si>
</sst>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1"/>
      <color theme="1"/>
      <name val="Calibri"/>
      <family val="2"/>
      <scheme val="minor"/>
    </font>
    <font>
      <sz val="1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amily val="2"/>
    </font>
    <font>
      <b/>
      <sz val="10"/>
      <color theme="1"/>
      <name val="Arial"/>
      <family val="2"/>
    </font>
    <font>
      <b/>
      <sz val="9"/>
      <name val="Arial"/>
      <family val="2"/>
    </font>
    <font>
      <b/>
      <sz val="9"/>
      <color theme="0"/>
      <name val="Arial"/>
      <family val="2"/>
    </font>
    <font>
      <sz val="9"/>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4" fillId="0" borderId="1"/>
    <xf numFmtId="0" fontId="2" fillId="0" borderId="1"/>
    <xf numFmtId="0" fontId="1" fillId="0" borderId="1"/>
    <xf numFmtId="0" fontId="1" fillId="0" borderId="1"/>
    <xf numFmtId="9" fontId="2" fillId="0" borderId="1" applyFont="0" applyFill="0" applyBorder="0" applyAlignment="0" applyProtection="0"/>
    <xf numFmtId="9" fontId="7" fillId="0" borderId="0" applyFont="0" applyFill="0" applyBorder="0" applyAlignment="0" applyProtection="0"/>
  </cellStyleXfs>
  <cellXfs count="61">
    <xf numFmtId="0" fontId="0" fillId="0" borderId="0" xfId="0"/>
    <xf numFmtId="0" fontId="3" fillId="0" borderId="1" xfId="2" applyFont="1" applyAlignment="1">
      <alignment horizontal="left"/>
    </xf>
    <xf numFmtId="0" fontId="2" fillId="0" borderId="1" xfId="2"/>
    <xf numFmtId="0" fontId="2" fillId="0" borderId="1" xfId="2" applyAlignment="1">
      <alignment horizontal="left"/>
    </xf>
    <xf numFmtId="0" fontId="2" fillId="4" borderId="1" xfId="2" applyFill="1"/>
    <xf numFmtId="3" fontId="2" fillId="4" borderId="1" xfId="2" applyNumberFormat="1" applyFill="1"/>
    <xf numFmtId="0" fontId="3" fillId="0" borderId="1" xfId="2" applyFont="1"/>
    <xf numFmtId="10" fontId="0" fillId="0" borderId="1" xfId="5" applyNumberFormat="1" applyFont="1"/>
    <xf numFmtId="0" fontId="6" fillId="0" borderId="1" xfId="2" applyFont="1"/>
    <xf numFmtId="0" fontId="10" fillId="3" borderId="9"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10" fillId="3" borderId="8" xfId="2" applyFont="1" applyFill="1" applyBorder="1" applyAlignment="1">
      <alignment horizontal="center" vertical="center" wrapText="1"/>
    </xf>
    <xf numFmtId="0" fontId="11" fillId="4" borderId="10" xfId="2" applyFont="1" applyFill="1" applyBorder="1" applyAlignment="1">
      <alignment horizontal="left" vertical="center" wrapText="1"/>
    </xf>
    <xf numFmtId="3" fontId="11" fillId="4" borderId="10" xfId="3" applyNumberFormat="1" applyFont="1" applyFill="1" applyBorder="1" applyAlignment="1">
      <alignment horizontal="right" vertical="center" wrapText="1"/>
    </xf>
    <xf numFmtId="3" fontId="11" fillId="4" borderId="1" xfId="2" applyNumberFormat="1" applyFont="1" applyFill="1" applyAlignment="1">
      <alignment horizontal="right" vertical="center" wrapText="1"/>
    </xf>
    <xf numFmtId="3" fontId="11" fillId="4" borderId="11" xfId="3" applyNumberFormat="1" applyFont="1" applyFill="1" applyBorder="1" applyAlignment="1">
      <alignment horizontal="right" vertical="center" wrapText="1"/>
    </xf>
    <xf numFmtId="10" fontId="11" fillId="4" borderId="1" xfId="5" applyNumberFormat="1" applyFont="1" applyFill="1" applyBorder="1" applyAlignment="1">
      <alignment horizontal="right" vertical="center" wrapText="1"/>
    </xf>
    <xf numFmtId="0" fontId="11" fillId="4" borderId="1" xfId="2" applyFont="1" applyFill="1" applyAlignment="1">
      <alignment horizontal="center" vertical="center" wrapText="1"/>
    </xf>
    <xf numFmtId="3" fontId="11" fillId="4" borderId="11" xfId="2" applyNumberFormat="1" applyFont="1" applyFill="1" applyBorder="1" applyAlignment="1">
      <alignment horizontal="center" vertical="center" wrapText="1"/>
    </xf>
    <xf numFmtId="3" fontId="11" fillId="4" borderId="10" xfId="2" applyNumberFormat="1" applyFont="1" applyFill="1" applyBorder="1" applyAlignment="1">
      <alignment horizontal="center" vertical="center" wrapText="1"/>
    </xf>
    <xf numFmtId="10" fontId="11" fillId="4" borderId="1" xfId="6" applyNumberFormat="1" applyFont="1" applyFill="1" applyBorder="1" applyAlignment="1">
      <alignment horizontal="center" vertical="center" wrapText="1"/>
    </xf>
    <xf numFmtId="3" fontId="11" fillId="4" borderId="1" xfId="2" applyNumberFormat="1" applyFont="1" applyFill="1" applyAlignment="1">
      <alignment horizontal="center" vertical="center" wrapText="1"/>
    </xf>
    <xf numFmtId="0" fontId="9" fillId="5" borderId="10" xfId="2" applyFont="1" applyFill="1" applyBorder="1" applyAlignment="1">
      <alignment horizontal="left" vertical="center" wrapText="1"/>
    </xf>
    <xf numFmtId="3" fontId="9" fillId="5" borderId="10" xfId="3" applyNumberFormat="1" applyFont="1" applyFill="1" applyBorder="1" applyAlignment="1">
      <alignment horizontal="right" vertical="center" wrapText="1"/>
    </xf>
    <xf numFmtId="3" fontId="9" fillId="5" borderId="1" xfId="2" applyNumberFormat="1" applyFont="1" applyFill="1" applyAlignment="1">
      <alignment horizontal="right" vertical="center" wrapText="1"/>
    </xf>
    <xf numFmtId="3" fontId="9" fillId="5" borderId="11" xfId="3" applyNumberFormat="1" applyFont="1" applyFill="1" applyBorder="1" applyAlignment="1">
      <alignment horizontal="right" vertical="center" wrapText="1"/>
    </xf>
    <xf numFmtId="10" fontId="9" fillId="5" borderId="1" xfId="5" applyNumberFormat="1" applyFont="1" applyFill="1" applyBorder="1" applyAlignment="1">
      <alignment horizontal="right" vertical="center" wrapText="1"/>
    </xf>
    <xf numFmtId="0" fontId="9" fillId="5" borderId="1" xfId="2" applyFont="1" applyFill="1" applyAlignment="1">
      <alignment horizontal="center" vertical="center" wrapText="1"/>
    </xf>
    <xf numFmtId="3" fontId="9" fillId="5" borderId="11" xfId="2" applyNumberFormat="1" applyFont="1" applyFill="1" applyBorder="1" applyAlignment="1">
      <alignment horizontal="center" vertical="center" wrapText="1"/>
    </xf>
    <xf numFmtId="3" fontId="9" fillId="5" borderId="10" xfId="2" applyNumberFormat="1" applyFont="1" applyFill="1" applyBorder="1" applyAlignment="1">
      <alignment horizontal="center" vertical="center" wrapText="1"/>
    </xf>
    <xf numFmtId="10" fontId="9" fillId="5" borderId="1" xfId="6" applyNumberFormat="1" applyFont="1" applyFill="1" applyBorder="1" applyAlignment="1">
      <alignment horizontal="center" vertical="center" wrapText="1"/>
    </xf>
    <xf numFmtId="3" fontId="9" fillId="5" borderId="1" xfId="2" applyNumberFormat="1" applyFont="1" applyFill="1" applyAlignment="1">
      <alignment horizontal="center" vertical="center" wrapText="1"/>
    </xf>
    <xf numFmtId="0" fontId="9" fillId="5" borderId="8" xfId="2" applyFont="1" applyFill="1" applyBorder="1" applyAlignment="1">
      <alignment horizontal="left" vertical="center" wrapText="1"/>
    </xf>
    <xf numFmtId="3" fontId="9" fillId="5" borderId="9" xfId="2" applyNumberFormat="1" applyFont="1" applyFill="1" applyBorder="1" applyAlignment="1">
      <alignment horizontal="right" vertical="center" wrapText="1"/>
    </xf>
    <xf numFmtId="10" fontId="9" fillId="5" borderId="9" xfId="5" applyNumberFormat="1" applyFont="1" applyFill="1" applyBorder="1" applyAlignment="1">
      <alignment horizontal="right" vertical="center" wrapText="1"/>
    </xf>
    <xf numFmtId="0" fontId="9" fillId="5" borderId="9" xfId="2" applyFont="1" applyFill="1" applyBorder="1"/>
    <xf numFmtId="0" fontId="9" fillId="5" borderId="5" xfId="2" applyFont="1" applyFill="1" applyBorder="1"/>
    <xf numFmtId="3" fontId="9" fillId="5" borderId="8" xfId="2" applyNumberFormat="1" applyFont="1" applyFill="1" applyBorder="1" applyAlignment="1">
      <alignment horizontal="center" vertical="center" wrapText="1"/>
    </xf>
    <xf numFmtId="10" fontId="9" fillId="5" borderId="9" xfId="6" applyNumberFormat="1" applyFont="1" applyFill="1" applyBorder="1" applyAlignment="1">
      <alignment horizontal="center" vertical="center" wrapText="1"/>
    </xf>
    <xf numFmtId="3" fontId="9" fillId="5" borderId="9" xfId="2" applyNumberFormat="1" applyFont="1" applyFill="1" applyBorder="1" applyAlignment="1">
      <alignment horizontal="center" vertical="center" wrapText="1"/>
    </xf>
    <xf numFmtId="3" fontId="9" fillId="5" borderId="5" xfId="2" applyNumberFormat="1" applyFont="1" applyFill="1" applyBorder="1" applyAlignment="1">
      <alignment horizontal="center" vertical="center" wrapText="1"/>
    </xf>
    <xf numFmtId="3" fontId="9" fillId="5" borderId="8" xfId="3" applyNumberFormat="1" applyFont="1" applyFill="1" applyBorder="1" applyAlignment="1">
      <alignment horizontal="right" vertical="center" wrapText="1"/>
    </xf>
    <xf numFmtId="3" fontId="9" fillId="5" borderId="9" xfId="3" applyNumberFormat="1" applyFont="1" applyFill="1" applyBorder="1" applyAlignment="1">
      <alignment horizontal="right" vertical="center" wrapText="1"/>
    </xf>
    <xf numFmtId="3" fontId="9" fillId="5" borderId="5" xfId="3" applyNumberFormat="1" applyFont="1" applyFill="1" applyBorder="1" applyAlignment="1">
      <alignment horizontal="right" vertical="center" wrapText="1"/>
    </xf>
    <xf numFmtId="3" fontId="11" fillId="4" borderId="1" xfId="3" applyNumberFormat="1" applyFont="1" applyFill="1" applyAlignment="1">
      <alignment horizontal="right" vertical="center" wrapText="1"/>
    </xf>
    <xf numFmtId="3" fontId="9" fillId="5" borderId="1" xfId="3" applyNumberFormat="1" applyFont="1" applyFill="1" applyAlignment="1">
      <alignment horizontal="right" vertical="center" wrapText="1"/>
    </xf>
    <xf numFmtId="10" fontId="2" fillId="0" borderId="1" xfId="6" applyNumberFormat="1" applyFont="1" applyBorder="1"/>
    <xf numFmtId="0" fontId="5" fillId="0" borderId="1" xfId="2" applyFont="1" applyAlignment="1">
      <alignment horizontal="left" wrapText="1"/>
    </xf>
    <xf numFmtId="0" fontId="8" fillId="0" borderId="1" xfId="1" applyFont="1" applyAlignment="1">
      <alignment horizontal="left"/>
    </xf>
    <xf numFmtId="0" fontId="4" fillId="0" borderId="1" xfId="1"/>
    <xf numFmtId="49" fontId="8" fillId="0" borderId="1" xfId="1" applyNumberFormat="1" applyFont="1" applyAlignment="1">
      <alignment horizontal="left"/>
    </xf>
    <xf numFmtId="0" fontId="9" fillId="2" borderId="2"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2" xfId="3" applyFont="1" applyFill="1" applyBorder="1" applyAlignment="1">
      <alignment horizontal="center" vertical="center" wrapText="1"/>
    </xf>
    <xf numFmtId="0" fontId="9" fillId="2" borderId="7" xfId="3" applyFont="1" applyFill="1" applyBorder="1" applyAlignment="1">
      <alignment horizontal="center" vertical="center" wrapText="1"/>
    </xf>
    <xf numFmtId="0" fontId="9" fillId="2" borderId="3" xfId="3" applyFont="1" applyFill="1" applyBorder="1" applyAlignment="1">
      <alignment horizontal="center" vertical="center" wrapText="1"/>
    </xf>
    <xf numFmtId="0" fontId="9" fillId="2" borderId="12" xfId="3" applyFont="1" applyFill="1" applyBorder="1" applyAlignment="1">
      <alignment horizontal="center" vertical="center" wrapText="1"/>
    </xf>
    <xf numFmtId="0" fontId="9" fillId="2" borderId="5"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9" fillId="2" borderId="4" xfId="3" applyFont="1" applyFill="1" applyBorder="1" applyAlignment="1">
      <alignment horizontal="center" vertical="center" wrapText="1"/>
    </xf>
    <xf numFmtId="0" fontId="9" fillId="2" borderId="13" xfId="3" applyFont="1" applyFill="1" applyBorder="1" applyAlignment="1">
      <alignment horizontal="center" vertical="center" wrapText="1"/>
    </xf>
  </cellXfs>
  <cellStyles count="7">
    <cellStyle name="Normal" xfId="0" builtinId="0"/>
    <cellStyle name="Normal 2" xfId="1" xr:uid="{00000000-0005-0000-0000-000001000000}"/>
    <cellStyle name="Normal 2 2" xfId="2" xr:uid="{00000000-0005-0000-0000-000002000000}"/>
    <cellStyle name="Normal 2 2 2" xfId="3" xr:uid="{00000000-0005-0000-0000-000003000000}"/>
    <cellStyle name="Normal 7" xfId="4" xr:uid="{00000000-0005-0000-0000-000004000000}"/>
    <cellStyle name="Porcentaje" xfId="6" builtinId="5"/>
    <cellStyle name="Porcentaje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49"/>
  <sheetViews>
    <sheetView showGridLines="0" tabSelected="1" zoomScale="94" zoomScaleNormal="94" workbookViewId="0">
      <selection activeCell="J53" sqref="J52:J53"/>
    </sheetView>
  </sheetViews>
  <sheetFormatPr baseColWidth="10" defaultColWidth="9.109375" defaultRowHeight="13.2" x14ac:dyDescent="0.25"/>
  <cols>
    <col min="1" max="1" width="21.77734375" style="2" customWidth="1"/>
    <col min="2" max="2" width="9.44140625" style="2" customWidth="1"/>
    <col min="3" max="4" width="10.109375" style="2" customWidth="1"/>
    <col min="5" max="5" width="10.33203125" style="2" customWidth="1"/>
    <col min="6" max="6" width="11.33203125" style="2" customWidth="1"/>
    <col min="7" max="8" width="11" style="2" customWidth="1"/>
    <col min="9" max="10" width="10.77734375" style="2" bestFit="1" customWidth="1"/>
    <col min="11" max="12" width="10.33203125" style="2" customWidth="1"/>
    <col min="13" max="14" width="9.33203125" style="2" customWidth="1"/>
    <col min="15" max="15" width="9.88671875" style="2" customWidth="1"/>
    <col min="16" max="16" width="10.33203125" style="2" customWidth="1"/>
    <col min="17" max="18" width="9.33203125" style="2" customWidth="1"/>
    <col min="19" max="19" width="10" style="2" customWidth="1"/>
    <col min="20" max="20" width="10.33203125" style="2" customWidth="1"/>
    <col min="21" max="16384" width="9.109375" style="2"/>
  </cols>
  <sheetData>
    <row r="1" spans="1:20" x14ac:dyDescent="0.25">
      <c r="A1" s="48" t="s">
        <v>0</v>
      </c>
      <c r="B1" s="49"/>
      <c r="C1" s="49"/>
      <c r="D1" s="49"/>
      <c r="E1" s="49"/>
      <c r="F1" s="49"/>
      <c r="G1" s="49"/>
      <c r="H1" s="49"/>
      <c r="I1" s="49"/>
      <c r="J1" s="49"/>
      <c r="K1" s="49"/>
      <c r="L1" s="1"/>
      <c r="M1" s="1"/>
      <c r="N1" s="1"/>
      <c r="O1" s="1"/>
      <c r="P1" s="1"/>
      <c r="Q1" s="1"/>
      <c r="R1" s="1"/>
      <c r="S1" s="1"/>
      <c r="T1" s="1"/>
    </row>
    <row r="2" spans="1:20" x14ac:dyDescent="0.25">
      <c r="A2" s="50" t="s">
        <v>46</v>
      </c>
      <c r="B2" s="49"/>
      <c r="C2" s="49"/>
      <c r="D2" s="49"/>
      <c r="E2" s="49"/>
      <c r="F2" s="49"/>
      <c r="G2" s="49"/>
      <c r="H2" s="49"/>
      <c r="I2" s="49"/>
      <c r="J2" s="49"/>
      <c r="K2" s="49"/>
      <c r="L2" s="1"/>
      <c r="M2" s="1"/>
      <c r="N2" s="1"/>
      <c r="O2" s="1"/>
      <c r="P2" s="1"/>
      <c r="Q2" s="1"/>
      <c r="R2" s="1"/>
      <c r="S2" s="1"/>
      <c r="T2" s="1"/>
    </row>
    <row r="3" spans="1:20" x14ac:dyDescent="0.25">
      <c r="A3" s="3"/>
      <c r="B3" s="3"/>
      <c r="C3" s="3"/>
      <c r="D3" s="3"/>
      <c r="E3" s="3"/>
      <c r="F3" s="3"/>
      <c r="G3" s="3"/>
      <c r="H3" s="3"/>
      <c r="I3" s="3"/>
      <c r="J3" s="3"/>
      <c r="K3" s="3"/>
      <c r="L3" s="3"/>
      <c r="M3" s="3"/>
      <c r="N3" s="3"/>
      <c r="O3" s="3"/>
      <c r="P3" s="3"/>
      <c r="Q3" s="3"/>
      <c r="R3" s="3"/>
      <c r="S3" s="3"/>
      <c r="T3" s="3"/>
    </row>
    <row r="4" spans="1:20" ht="18" customHeight="1" x14ac:dyDescent="0.25">
      <c r="A4" s="51" t="s">
        <v>1</v>
      </c>
      <c r="B4" s="53" t="s">
        <v>2</v>
      </c>
      <c r="C4" s="55" t="s">
        <v>42</v>
      </c>
      <c r="D4" s="55" t="s">
        <v>43</v>
      </c>
      <c r="E4" s="55" t="s">
        <v>50</v>
      </c>
      <c r="F4" s="55" t="s">
        <v>44</v>
      </c>
      <c r="G4" s="55" t="s">
        <v>45</v>
      </c>
      <c r="H4" s="59" t="s">
        <v>51</v>
      </c>
      <c r="I4" s="57" t="s">
        <v>47</v>
      </c>
      <c r="J4" s="58"/>
      <c r="K4" s="58"/>
      <c r="L4" s="58"/>
      <c r="M4" s="57" t="s">
        <v>48</v>
      </c>
      <c r="N4" s="58"/>
      <c r="O4" s="58"/>
      <c r="P4" s="58"/>
      <c r="Q4" s="58" t="s">
        <v>49</v>
      </c>
      <c r="R4" s="58"/>
      <c r="S4" s="58"/>
      <c r="T4" s="58"/>
    </row>
    <row r="5" spans="1:20" ht="46.5" customHeight="1" x14ac:dyDescent="0.25">
      <c r="A5" s="52"/>
      <c r="B5" s="54"/>
      <c r="C5" s="56"/>
      <c r="D5" s="56"/>
      <c r="E5" s="56"/>
      <c r="F5" s="56"/>
      <c r="G5" s="56"/>
      <c r="H5" s="60"/>
      <c r="I5" s="9" t="s">
        <v>3</v>
      </c>
      <c r="J5" s="9" t="s">
        <v>4</v>
      </c>
      <c r="K5" s="9" t="s">
        <v>5</v>
      </c>
      <c r="L5" s="10" t="s">
        <v>6</v>
      </c>
      <c r="M5" s="9" t="s">
        <v>3</v>
      </c>
      <c r="N5" s="9" t="s">
        <v>4</v>
      </c>
      <c r="O5" s="9" t="s">
        <v>5</v>
      </c>
      <c r="P5" s="10" t="s">
        <v>6</v>
      </c>
      <c r="Q5" s="11" t="s">
        <v>3</v>
      </c>
      <c r="R5" s="9" t="s">
        <v>4</v>
      </c>
      <c r="S5" s="9" t="s">
        <v>5</v>
      </c>
      <c r="T5" s="10" t="s">
        <v>6</v>
      </c>
    </row>
    <row r="6" spans="1:20" ht="12.75" customHeight="1" x14ac:dyDescent="0.25">
      <c r="A6" s="12" t="s">
        <v>7</v>
      </c>
      <c r="B6" s="13">
        <v>16017</v>
      </c>
      <c r="C6" s="14">
        <v>16063</v>
      </c>
      <c r="D6" s="44">
        <v>16746</v>
      </c>
      <c r="E6" s="44">
        <v>16756</v>
      </c>
      <c r="F6" s="44">
        <v>16707</v>
      </c>
      <c r="G6" s="44">
        <v>16673</v>
      </c>
      <c r="H6" s="15">
        <v>16699</v>
      </c>
      <c r="I6" s="14">
        <f>H6-G6</f>
        <v>26</v>
      </c>
      <c r="J6" s="16">
        <f>H6/G6-1</f>
        <v>1.5594074251783496E-3</v>
      </c>
      <c r="K6" s="17">
        <f>_xlfn.RANK.EQ(I6,$I$6:$I$37)</f>
        <v>23</v>
      </c>
      <c r="L6" s="18">
        <f>_xlfn.RANK.EQ(J6,$J$6:$J$37)</f>
        <v>18</v>
      </c>
      <c r="M6" s="21">
        <f>H6-F6</f>
        <v>-8</v>
      </c>
      <c r="N6" s="20">
        <f>H6/F6-1</f>
        <v>-4.7884120428565158E-4</v>
      </c>
      <c r="O6" s="21">
        <f>_xlfn.RANK.EQ(M6,$M$6:$M$37)</f>
        <v>26</v>
      </c>
      <c r="P6" s="21">
        <f>_xlfn.RANK.EQ(N6,$N$6:$N$37)</f>
        <v>26</v>
      </c>
      <c r="Q6" s="19">
        <f t="shared" ref="Q6:Q37" si="0">H6-E6</f>
        <v>-57</v>
      </c>
      <c r="R6" s="20">
        <f t="shared" ref="R6:R37" si="1">H6/E6-1</f>
        <v>-3.4017665313917922E-3</v>
      </c>
      <c r="S6" s="21">
        <f>_xlfn.RANK.EQ(Q6,$Q$6:$Q$37)</f>
        <v>25</v>
      </c>
      <c r="T6" s="18">
        <f>_xlfn.RANK.EQ(R6,$R$6:$R$37)</f>
        <v>25</v>
      </c>
    </row>
    <row r="7" spans="1:20" x14ac:dyDescent="0.25">
      <c r="A7" s="12" t="s">
        <v>8</v>
      </c>
      <c r="B7" s="13">
        <v>41338</v>
      </c>
      <c r="C7" s="14">
        <v>41307</v>
      </c>
      <c r="D7" s="44">
        <v>44540</v>
      </c>
      <c r="E7" s="44">
        <v>44751</v>
      </c>
      <c r="F7" s="44">
        <v>44653</v>
      </c>
      <c r="G7" s="44">
        <v>44678</v>
      </c>
      <c r="H7" s="15">
        <v>44819</v>
      </c>
      <c r="I7" s="14">
        <f t="shared" ref="I7:I37" si="2">H7-G7</f>
        <v>141</v>
      </c>
      <c r="J7" s="16">
        <f t="shared" ref="J7:J37" si="3">H7/G7-1</f>
        <v>3.1559156631899565E-3</v>
      </c>
      <c r="K7" s="17">
        <f t="shared" ref="K7:K37" si="4">_xlfn.RANK.EQ(I7,$I$6:$I$37)</f>
        <v>5</v>
      </c>
      <c r="L7" s="18">
        <f t="shared" ref="L7:L37" si="5">_xlfn.RANK.EQ(J7,$J$6:$J$37)</f>
        <v>13</v>
      </c>
      <c r="M7" s="21">
        <f t="shared" ref="M7:M37" si="6">H7-F7</f>
        <v>166</v>
      </c>
      <c r="N7" s="20">
        <f t="shared" ref="N7:N37" si="7">H7/F7-1</f>
        <v>3.7175553714197118E-3</v>
      </c>
      <c r="O7" s="21">
        <f t="shared" ref="O7:O37" si="8">_xlfn.RANK.EQ(M7,$M$6:$M$37)</f>
        <v>16</v>
      </c>
      <c r="P7" s="21">
        <f t="shared" ref="P7:P37" si="9">_xlfn.RANK.EQ(N7,$N$6:$N$37)</f>
        <v>18</v>
      </c>
      <c r="Q7" s="19">
        <f t="shared" si="0"/>
        <v>68</v>
      </c>
      <c r="R7" s="20">
        <f t="shared" si="1"/>
        <v>1.5195191168912991E-3</v>
      </c>
      <c r="S7" s="21">
        <f t="shared" ref="S7:S37" si="10">_xlfn.RANK.EQ(Q7,$Q$6:$Q$37)</f>
        <v>21</v>
      </c>
      <c r="T7" s="18">
        <f t="shared" ref="T7:T37" si="11">_xlfn.RANK.EQ(R7,$R$6:$R$37)</f>
        <v>21</v>
      </c>
    </row>
    <row r="8" spans="1:20" x14ac:dyDescent="0.25">
      <c r="A8" s="12" t="s">
        <v>9</v>
      </c>
      <c r="B8" s="13">
        <v>12767</v>
      </c>
      <c r="C8" s="14">
        <v>12798</v>
      </c>
      <c r="D8" s="44">
        <v>13964</v>
      </c>
      <c r="E8" s="44">
        <v>14487</v>
      </c>
      <c r="F8" s="44">
        <v>14759</v>
      </c>
      <c r="G8" s="44">
        <v>15005</v>
      </c>
      <c r="H8" s="15">
        <v>15044</v>
      </c>
      <c r="I8" s="14">
        <f t="shared" si="2"/>
        <v>39</v>
      </c>
      <c r="J8" s="16">
        <f t="shared" si="3"/>
        <v>2.5991336221260486E-3</v>
      </c>
      <c r="K8" s="17">
        <f t="shared" si="4"/>
        <v>19</v>
      </c>
      <c r="L8" s="18">
        <f t="shared" si="5"/>
        <v>16</v>
      </c>
      <c r="M8" s="21">
        <f t="shared" si="6"/>
        <v>285</v>
      </c>
      <c r="N8" s="20">
        <f t="shared" si="7"/>
        <v>1.9310251372044229E-2</v>
      </c>
      <c r="O8" s="21">
        <f t="shared" si="8"/>
        <v>10</v>
      </c>
      <c r="P8" s="21">
        <f t="shared" si="9"/>
        <v>2</v>
      </c>
      <c r="Q8" s="19">
        <f t="shared" si="0"/>
        <v>557</v>
      </c>
      <c r="R8" s="20">
        <f t="shared" si="1"/>
        <v>3.8448263960792373E-2</v>
      </c>
      <c r="S8" s="21">
        <f t="shared" si="10"/>
        <v>5</v>
      </c>
      <c r="T8" s="18">
        <f t="shared" si="11"/>
        <v>2</v>
      </c>
    </row>
    <row r="9" spans="1:20" x14ac:dyDescent="0.25">
      <c r="A9" s="12" t="s">
        <v>10</v>
      </c>
      <c r="B9" s="13">
        <v>5807</v>
      </c>
      <c r="C9" s="14">
        <v>5803</v>
      </c>
      <c r="D9" s="44">
        <v>6254</v>
      </c>
      <c r="E9" s="44">
        <v>6332</v>
      </c>
      <c r="F9" s="44">
        <v>6418</v>
      </c>
      <c r="G9" s="44">
        <v>6437</v>
      </c>
      <c r="H9" s="15">
        <v>6477</v>
      </c>
      <c r="I9" s="14">
        <f t="shared" si="2"/>
        <v>40</v>
      </c>
      <c r="J9" s="16">
        <f t="shared" si="3"/>
        <v>6.2140748796022383E-3</v>
      </c>
      <c r="K9" s="17">
        <f t="shared" si="4"/>
        <v>18</v>
      </c>
      <c r="L9" s="18">
        <f t="shared" si="5"/>
        <v>2</v>
      </c>
      <c r="M9" s="21">
        <f t="shared" si="6"/>
        <v>59</v>
      </c>
      <c r="N9" s="20">
        <f t="shared" si="7"/>
        <v>9.1928949828607998E-3</v>
      </c>
      <c r="O9" s="21">
        <f t="shared" si="8"/>
        <v>20</v>
      </c>
      <c r="P9" s="21">
        <f t="shared" si="9"/>
        <v>12</v>
      </c>
      <c r="Q9" s="19">
        <f t="shared" si="0"/>
        <v>145</v>
      </c>
      <c r="R9" s="20">
        <f t="shared" si="1"/>
        <v>2.2899557801642434E-2</v>
      </c>
      <c r="S9" s="21">
        <f t="shared" si="10"/>
        <v>17</v>
      </c>
      <c r="T9" s="18">
        <f t="shared" si="11"/>
        <v>6</v>
      </c>
    </row>
    <row r="10" spans="1:20" x14ac:dyDescent="0.25">
      <c r="A10" s="12" t="s">
        <v>11</v>
      </c>
      <c r="B10" s="13">
        <v>14324</v>
      </c>
      <c r="C10" s="14">
        <v>14403</v>
      </c>
      <c r="D10" s="44">
        <v>14789</v>
      </c>
      <c r="E10" s="44">
        <v>14830</v>
      </c>
      <c r="F10" s="44">
        <v>14786</v>
      </c>
      <c r="G10" s="44">
        <v>14978</v>
      </c>
      <c r="H10" s="15">
        <v>15036</v>
      </c>
      <c r="I10" s="14">
        <f t="shared" si="2"/>
        <v>58</v>
      </c>
      <c r="J10" s="16">
        <f t="shared" si="3"/>
        <v>3.8723461076244359E-3</v>
      </c>
      <c r="K10" s="17">
        <f t="shared" si="4"/>
        <v>15</v>
      </c>
      <c r="L10" s="18">
        <f t="shared" si="5"/>
        <v>9</v>
      </c>
      <c r="M10" s="21">
        <f t="shared" si="6"/>
        <v>250</v>
      </c>
      <c r="N10" s="20">
        <f t="shared" si="7"/>
        <v>1.6907885837954773E-2</v>
      </c>
      <c r="O10" s="21">
        <f t="shared" si="8"/>
        <v>12</v>
      </c>
      <c r="P10" s="21">
        <f t="shared" si="9"/>
        <v>5</v>
      </c>
      <c r="Q10" s="19">
        <f t="shared" si="0"/>
        <v>206</v>
      </c>
      <c r="R10" s="20">
        <f t="shared" si="1"/>
        <v>1.3890761968981868E-2</v>
      </c>
      <c r="S10" s="21">
        <f t="shared" si="10"/>
        <v>14</v>
      </c>
      <c r="T10" s="18">
        <f t="shared" si="11"/>
        <v>13</v>
      </c>
    </row>
    <row r="11" spans="1:20" x14ac:dyDescent="0.25">
      <c r="A11" s="12" t="s">
        <v>12</v>
      </c>
      <c r="B11" s="13">
        <v>39670</v>
      </c>
      <c r="C11" s="14">
        <v>39839</v>
      </c>
      <c r="D11" s="44">
        <v>42167</v>
      </c>
      <c r="E11" s="44">
        <v>42452</v>
      </c>
      <c r="F11" s="44">
        <v>42300</v>
      </c>
      <c r="G11" s="44">
        <v>42501</v>
      </c>
      <c r="H11" s="15">
        <v>42655</v>
      </c>
      <c r="I11" s="14">
        <f t="shared" si="2"/>
        <v>154</v>
      </c>
      <c r="J11" s="16">
        <f t="shared" si="3"/>
        <v>3.6234441542550844E-3</v>
      </c>
      <c r="K11" s="17">
        <f t="shared" si="4"/>
        <v>4</v>
      </c>
      <c r="L11" s="18">
        <f t="shared" si="5"/>
        <v>12</v>
      </c>
      <c r="M11" s="21">
        <f t="shared" si="6"/>
        <v>355</v>
      </c>
      <c r="N11" s="20">
        <f t="shared" si="7"/>
        <v>8.3924349881796534E-3</v>
      </c>
      <c r="O11" s="21">
        <f t="shared" si="8"/>
        <v>8</v>
      </c>
      <c r="P11" s="21">
        <f t="shared" si="9"/>
        <v>14</v>
      </c>
      <c r="Q11" s="19">
        <f t="shared" si="0"/>
        <v>203</v>
      </c>
      <c r="R11" s="20">
        <f t="shared" si="1"/>
        <v>4.781871289927464E-3</v>
      </c>
      <c r="S11" s="21">
        <f t="shared" si="10"/>
        <v>15</v>
      </c>
      <c r="T11" s="18">
        <f t="shared" si="11"/>
        <v>17</v>
      </c>
    </row>
    <row r="12" spans="1:20" x14ac:dyDescent="0.25">
      <c r="A12" s="12" t="s">
        <v>13</v>
      </c>
      <c r="B12" s="13">
        <v>118117</v>
      </c>
      <c r="C12" s="14">
        <v>118382</v>
      </c>
      <c r="D12" s="44">
        <v>125199</v>
      </c>
      <c r="E12" s="44">
        <v>126545</v>
      </c>
      <c r="F12" s="44">
        <v>126560</v>
      </c>
      <c r="G12" s="44">
        <v>126886</v>
      </c>
      <c r="H12" s="15">
        <v>127010</v>
      </c>
      <c r="I12" s="14">
        <f t="shared" si="2"/>
        <v>124</v>
      </c>
      <c r="J12" s="16">
        <f t="shared" si="3"/>
        <v>9.7725517393576489E-4</v>
      </c>
      <c r="K12" s="17">
        <f t="shared" si="4"/>
        <v>8</v>
      </c>
      <c r="L12" s="18">
        <f t="shared" si="5"/>
        <v>26</v>
      </c>
      <c r="M12" s="21">
        <f t="shared" si="6"/>
        <v>450</v>
      </c>
      <c r="N12" s="20">
        <f t="shared" si="7"/>
        <v>3.5556257901390165E-3</v>
      </c>
      <c r="O12" s="21">
        <f t="shared" si="8"/>
        <v>4</v>
      </c>
      <c r="P12" s="21">
        <f t="shared" si="9"/>
        <v>20</v>
      </c>
      <c r="Q12" s="19">
        <f t="shared" si="0"/>
        <v>465</v>
      </c>
      <c r="R12" s="20">
        <f t="shared" si="1"/>
        <v>3.674582164447493E-3</v>
      </c>
      <c r="S12" s="21">
        <f t="shared" si="10"/>
        <v>8</v>
      </c>
      <c r="T12" s="18">
        <f t="shared" si="11"/>
        <v>20</v>
      </c>
    </row>
    <row r="13" spans="1:20" x14ac:dyDescent="0.25">
      <c r="A13" s="12" t="s">
        <v>14</v>
      </c>
      <c r="B13" s="13">
        <v>34021</v>
      </c>
      <c r="C13" s="14">
        <v>34138</v>
      </c>
      <c r="D13" s="44">
        <v>35642</v>
      </c>
      <c r="E13" s="44">
        <v>35828</v>
      </c>
      <c r="F13" s="44">
        <v>35695</v>
      </c>
      <c r="G13" s="44">
        <v>35792</v>
      </c>
      <c r="H13" s="15">
        <v>35796</v>
      </c>
      <c r="I13" s="14">
        <f t="shared" si="2"/>
        <v>4</v>
      </c>
      <c r="J13" s="16">
        <f t="shared" si="3"/>
        <v>1.1175681716579788E-4</v>
      </c>
      <c r="K13" s="17">
        <f t="shared" si="4"/>
        <v>27</v>
      </c>
      <c r="L13" s="18">
        <f t="shared" si="5"/>
        <v>27</v>
      </c>
      <c r="M13" s="21">
        <f t="shared" si="6"/>
        <v>101</v>
      </c>
      <c r="N13" s="20">
        <f t="shared" si="7"/>
        <v>2.8295279450902822E-3</v>
      </c>
      <c r="O13" s="21">
        <f t="shared" si="8"/>
        <v>19</v>
      </c>
      <c r="P13" s="21">
        <f t="shared" si="9"/>
        <v>21</v>
      </c>
      <c r="Q13" s="19">
        <f t="shared" si="0"/>
        <v>-32</v>
      </c>
      <c r="R13" s="20">
        <f t="shared" si="1"/>
        <v>-8.9315619068885965E-4</v>
      </c>
      <c r="S13" s="21">
        <f t="shared" si="10"/>
        <v>23</v>
      </c>
      <c r="T13" s="18">
        <f t="shared" si="11"/>
        <v>23</v>
      </c>
    </row>
    <row r="14" spans="1:20" x14ac:dyDescent="0.25">
      <c r="A14" s="12" t="s">
        <v>15</v>
      </c>
      <c r="B14" s="13">
        <v>10753</v>
      </c>
      <c r="C14" s="14">
        <v>10766</v>
      </c>
      <c r="D14" s="44">
        <v>11397</v>
      </c>
      <c r="E14" s="44">
        <v>11541</v>
      </c>
      <c r="F14" s="44">
        <v>11673</v>
      </c>
      <c r="G14" s="44">
        <v>11713</v>
      </c>
      <c r="H14" s="15">
        <v>11728</v>
      </c>
      <c r="I14" s="14">
        <f t="shared" si="2"/>
        <v>15</v>
      </c>
      <c r="J14" s="16">
        <f t="shared" si="3"/>
        <v>1.2806283616495495E-3</v>
      </c>
      <c r="K14" s="17">
        <f t="shared" si="4"/>
        <v>26</v>
      </c>
      <c r="L14" s="18">
        <f t="shared" si="5"/>
        <v>23</v>
      </c>
      <c r="M14" s="21">
        <f t="shared" si="6"/>
        <v>55</v>
      </c>
      <c r="N14" s="20">
        <f t="shared" si="7"/>
        <v>4.7117279191295491E-3</v>
      </c>
      <c r="O14" s="21">
        <f t="shared" si="8"/>
        <v>21</v>
      </c>
      <c r="P14" s="21">
        <f t="shared" si="9"/>
        <v>17</v>
      </c>
      <c r="Q14" s="19">
        <f t="shared" si="0"/>
        <v>187</v>
      </c>
      <c r="R14" s="20">
        <f t="shared" si="1"/>
        <v>1.6203101984230139E-2</v>
      </c>
      <c r="S14" s="21">
        <f t="shared" si="10"/>
        <v>16</v>
      </c>
      <c r="T14" s="18">
        <f t="shared" si="11"/>
        <v>9</v>
      </c>
    </row>
    <row r="15" spans="1:20" x14ac:dyDescent="0.25">
      <c r="A15" s="12" t="s">
        <v>16</v>
      </c>
      <c r="B15" s="13">
        <v>14267</v>
      </c>
      <c r="C15" s="14">
        <v>14365</v>
      </c>
      <c r="D15" s="44">
        <v>14609</v>
      </c>
      <c r="E15" s="44">
        <v>14676</v>
      </c>
      <c r="F15" s="44">
        <v>14532</v>
      </c>
      <c r="G15" s="44">
        <v>14541</v>
      </c>
      <c r="H15" s="15">
        <v>14586</v>
      </c>
      <c r="I15" s="14">
        <f t="shared" si="2"/>
        <v>45</v>
      </c>
      <c r="J15" s="16">
        <f t="shared" si="3"/>
        <v>3.094697751186315E-3</v>
      </c>
      <c r="K15" s="17">
        <f t="shared" si="4"/>
        <v>16</v>
      </c>
      <c r="L15" s="18">
        <f t="shared" si="5"/>
        <v>14</v>
      </c>
      <c r="M15" s="21">
        <f t="shared" si="6"/>
        <v>54</v>
      </c>
      <c r="N15" s="20">
        <f t="shared" si="7"/>
        <v>3.7159372419488523E-3</v>
      </c>
      <c r="O15" s="21">
        <f t="shared" si="8"/>
        <v>22</v>
      </c>
      <c r="P15" s="21">
        <f t="shared" si="9"/>
        <v>19</v>
      </c>
      <c r="Q15" s="19">
        <f t="shared" si="0"/>
        <v>-90</v>
      </c>
      <c r="R15" s="20">
        <f t="shared" si="1"/>
        <v>-6.13246116107935E-3</v>
      </c>
      <c r="S15" s="21">
        <f t="shared" si="10"/>
        <v>26</v>
      </c>
      <c r="T15" s="18">
        <f t="shared" si="11"/>
        <v>27</v>
      </c>
    </row>
    <row r="16" spans="1:20" x14ac:dyDescent="0.25">
      <c r="A16" s="12" t="s">
        <v>17</v>
      </c>
      <c r="B16" s="13">
        <v>72960</v>
      </c>
      <c r="C16" s="14">
        <v>73185</v>
      </c>
      <c r="D16" s="44">
        <v>77044</v>
      </c>
      <c r="E16" s="44">
        <v>78102</v>
      </c>
      <c r="F16" s="44">
        <v>78074</v>
      </c>
      <c r="G16" s="44">
        <v>78475</v>
      </c>
      <c r="H16" s="15">
        <v>78213</v>
      </c>
      <c r="I16" s="14">
        <f t="shared" si="2"/>
        <v>-262</v>
      </c>
      <c r="J16" s="16">
        <f t="shared" si="3"/>
        <v>-3.3386428798980461E-3</v>
      </c>
      <c r="K16" s="17">
        <f t="shared" si="4"/>
        <v>32</v>
      </c>
      <c r="L16" s="18">
        <f t="shared" si="5"/>
        <v>31</v>
      </c>
      <c r="M16" s="21">
        <f t="shared" si="6"/>
        <v>139</v>
      </c>
      <c r="N16" s="20">
        <f t="shared" si="7"/>
        <v>1.7803622204575209E-3</v>
      </c>
      <c r="O16" s="21">
        <f t="shared" si="8"/>
        <v>17</v>
      </c>
      <c r="P16" s="21">
        <f t="shared" si="9"/>
        <v>22</v>
      </c>
      <c r="Q16" s="19">
        <f t="shared" si="0"/>
        <v>111</v>
      </c>
      <c r="R16" s="20">
        <f t="shared" si="1"/>
        <v>1.4212184066988431E-3</v>
      </c>
      <c r="S16" s="21">
        <f t="shared" si="10"/>
        <v>19</v>
      </c>
      <c r="T16" s="18">
        <f t="shared" si="11"/>
        <v>22</v>
      </c>
    </row>
    <row r="17" spans="1:20" x14ac:dyDescent="0.25">
      <c r="A17" s="12" t="s">
        <v>18</v>
      </c>
      <c r="B17" s="13">
        <v>47776</v>
      </c>
      <c r="C17" s="14">
        <v>47933</v>
      </c>
      <c r="D17" s="44">
        <v>49358</v>
      </c>
      <c r="E17" s="44">
        <v>49689</v>
      </c>
      <c r="F17" s="44">
        <v>49507</v>
      </c>
      <c r="G17" s="44">
        <v>49721</v>
      </c>
      <c r="H17" s="15">
        <v>49925</v>
      </c>
      <c r="I17" s="14">
        <f t="shared" si="2"/>
        <v>204</v>
      </c>
      <c r="J17" s="16">
        <f t="shared" si="3"/>
        <v>4.1028941493534976E-3</v>
      </c>
      <c r="K17" s="17">
        <f t="shared" si="4"/>
        <v>2</v>
      </c>
      <c r="L17" s="18">
        <f t="shared" si="5"/>
        <v>8</v>
      </c>
      <c r="M17" s="21">
        <f t="shared" si="6"/>
        <v>418</v>
      </c>
      <c r="N17" s="20">
        <f t="shared" si="7"/>
        <v>8.4432504494313942E-3</v>
      </c>
      <c r="O17" s="21">
        <f t="shared" si="8"/>
        <v>6</v>
      </c>
      <c r="P17" s="21">
        <f t="shared" si="9"/>
        <v>13</v>
      </c>
      <c r="Q17" s="19">
        <f t="shared" si="0"/>
        <v>236</v>
      </c>
      <c r="R17" s="20">
        <f t="shared" si="1"/>
        <v>4.7495421521865921E-3</v>
      </c>
      <c r="S17" s="21">
        <f t="shared" si="10"/>
        <v>12</v>
      </c>
      <c r="T17" s="18">
        <f t="shared" si="11"/>
        <v>18</v>
      </c>
    </row>
    <row r="18" spans="1:20" x14ac:dyDescent="0.25">
      <c r="A18" s="12" t="s">
        <v>19</v>
      </c>
      <c r="B18" s="13">
        <v>13652</v>
      </c>
      <c r="C18" s="14">
        <v>13757</v>
      </c>
      <c r="D18" s="44">
        <v>13674</v>
      </c>
      <c r="E18" s="44">
        <v>13679</v>
      </c>
      <c r="F18" s="44">
        <v>13719</v>
      </c>
      <c r="G18" s="44">
        <v>13600</v>
      </c>
      <c r="H18" s="15">
        <v>13538</v>
      </c>
      <c r="I18" s="14">
        <f t="shared" si="2"/>
        <v>-62</v>
      </c>
      <c r="J18" s="16">
        <f t="shared" si="3"/>
        <v>-4.5588235294117263E-3</v>
      </c>
      <c r="K18" s="17">
        <f t="shared" si="4"/>
        <v>31</v>
      </c>
      <c r="L18" s="18">
        <f t="shared" si="5"/>
        <v>32</v>
      </c>
      <c r="M18" s="21">
        <f t="shared" si="6"/>
        <v>-181</v>
      </c>
      <c r="N18" s="20">
        <f t="shared" si="7"/>
        <v>-1.3193381441796048E-2</v>
      </c>
      <c r="O18" s="21">
        <f t="shared" si="8"/>
        <v>32</v>
      </c>
      <c r="P18" s="21">
        <f t="shared" si="9"/>
        <v>32</v>
      </c>
      <c r="Q18" s="19">
        <f t="shared" si="0"/>
        <v>-141</v>
      </c>
      <c r="R18" s="20">
        <f t="shared" si="1"/>
        <v>-1.030777103589442E-2</v>
      </c>
      <c r="S18" s="21">
        <f t="shared" si="10"/>
        <v>27</v>
      </c>
      <c r="T18" s="18">
        <f t="shared" si="11"/>
        <v>29</v>
      </c>
    </row>
    <row r="19" spans="1:20" x14ac:dyDescent="0.25">
      <c r="A19" s="12" t="s">
        <v>20</v>
      </c>
      <c r="B19" s="13">
        <v>15458</v>
      </c>
      <c r="C19" s="14">
        <v>15526</v>
      </c>
      <c r="D19" s="44">
        <v>15980</v>
      </c>
      <c r="E19" s="44">
        <v>16178</v>
      </c>
      <c r="F19" s="44">
        <v>16245</v>
      </c>
      <c r="G19" s="44">
        <v>16450</v>
      </c>
      <c r="H19" s="15">
        <v>16528</v>
      </c>
      <c r="I19" s="14">
        <f t="shared" si="2"/>
        <v>78</v>
      </c>
      <c r="J19" s="16">
        <f t="shared" si="3"/>
        <v>4.7416413373859712E-3</v>
      </c>
      <c r="K19" s="17">
        <f t="shared" si="4"/>
        <v>11</v>
      </c>
      <c r="L19" s="18">
        <f t="shared" si="5"/>
        <v>5</v>
      </c>
      <c r="M19" s="21">
        <f t="shared" si="6"/>
        <v>283</v>
      </c>
      <c r="N19" s="20">
        <f t="shared" si="7"/>
        <v>1.7420744844567571E-2</v>
      </c>
      <c r="O19" s="21">
        <f t="shared" si="8"/>
        <v>11</v>
      </c>
      <c r="P19" s="21">
        <f t="shared" si="9"/>
        <v>4</v>
      </c>
      <c r="Q19" s="19">
        <f t="shared" si="0"/>
        <v>350</v>
      </c>
      <c r="R19" s="20">
        <f t="shared" si="1"/>
        <v>2.1634318209914793E-2</v>
      </c>
      <c r="S19" s="21">
        <f t="shared" si="10"/>
        <v>10</v>
      </c>
      <c r="T19" s="18">
        <f t="shared" si="11"/>
        <v>7</v>
      </c>
    </row>
    <row r="20" spans="1:20" x14ac:dyDescent="0.25">
      <c r="A20" s="22" t="s">
        <v>21</v>
      </c>
      <c r="B20" s="23">
        <v>98067</v>
      </c>
      <c r="C20" s="24">
        <v>98316</v>
      </c>
      <c r="D20" s="45">
        <v>103251</v>
      </c>
      <c r="E20" s="45">
        <v>104918</v>
      </c>
      <c r="F20" s="45">
        <v>105675</v>
      </c>
      <c r="G20" s="45">
        <v>106693</v>
      </c>
      <c r="H20" s="25">
        <v>106987</v>
      </c>
      <c r="I20" s="24">
        <f t="shared" si="2"/>
        <v>294</v>
      </c>
      <c r="J20" s="26">
        <f t="shared" si="3"/>
        <v>2.7555697187255923E-3</v>
      </c>
      <c r="K20" s="27">
        <f t="shared" si="4"/>
        <v>1</v>
      </c>
      <c r="L20" s="28">
        <f t="shared" si="5"/>
        <v>15</v>
      </c>
      <c r="M20" s="31">
        <f t="shared" si="6"/>
        <v>1312</v>
      </c>
      <c r="N20" s="30">
        <f t="shared" si="7"/>
        <v>1.2415424651052831E-2</v>
      </c>
      <c r="O20" s="31">
        <f t="shared" si="8"/>
        <v>1</v>
      </c>
      <c r="P20" s="31">
        <f t="shared" si="9"/>
        <v>9</v>
      </c>
      <c r="Q20" s="29">
        <f t="shared" si="0"/>
        <v>2069</v>
      </c>
      <c r="R20" s="30">
        <f t="shared" si="1"/>
        <v>1.9720162412550701E-2</v>
      </c>
      <c r="S20" s="31">
        <f>_xlfn.RANK.EQ(Q20,$Q$6:$Q$37)</f>
        <v>1</v>
      </c>
      <c r="T20" s="28">
        <f t="shared" si="11"/>
        <v>8</v>
      </c>
    </row>
    <row r="21" spans="1:20" x14ac:dyDescent="0.25">
      <c r="A21" s="12" t="s">
        <v>22</v>
      </c>
      <c r="B21" s="13">
        <v>36276</v>
      </c>
      <c r="C21" s="14">
        <v>36262</v>
      </c>
      <c r="D21" s="44">
        <v>37104</v>
      </c>
      <c r="E21" s="44">
        <v>37244</v>
      </c>
      <c r="F21" s="44">
        <v>37170</v>
      </c>
      <c r="G21" s="44">
        <v>37048</v>
      </c>
      <c r="H21" s="15">
        <v>37043</v>
      </c>
      <c r="I21" s="14">
        <f t="shared" si="2"/>
        <v>-5</v>
      </c>
      <c r="J21" s="16">
        <f t="shared" si="3"/>
        <v>-1.3496005182467297E-4</v>
      </c>
      <c r="K21" s="17">
        <f t="shared" si="4"/>
        <v>28</v>
      </c>
      <c r="L21" s="18">
        <f t="shared" si="5"/>
        <v>28</v>
      </c>
      <c r="M21" s="21">
        <f t="shared" si="6"/>
        <v>-127</v>
      </c>
      <c r="N21" s="20">
        <f t="shared" si="7"/>
        <v>-3.4167339252084705E-3</v>
      </c>
      <c r="O21" s="21">
        <f t="shared" si="8"/>
        <v>30</v>
      </c>
      <c r="P21" s="21">
        <f t="shared" si="9"/>
        <v>28</v>
      </c>
      <c r="Q21" s="19">
        <f t="shared" si="0"/>
        <v>-201</v>
      </c>
      <c r="R21" s="20">
        <f t="shared" si="1"/>
        <v>-5.3968424444206242E-3</v>
      </c>
      <c r="S21" s="21">
        <f t="shared" si="10"/>
        <v>29</v>
      </c>
      <c r="T21" s="18">
        <f t="shared" si="11"/>
        <v>26</v>
      </c>
    </row>
    <row r="22" spans="1:20" x14ac:dyDescent="0.25">
      <c r="A22" s="12" t="s">
        <v>23</v>
      </c>
      <c r="B22" s="13">
        <v>12099</v>
      </c>
      <c r="C22" s="14">
        <v>12097</v>
      </c>
      <c r="D22" s="44">
        <v>12579</v>
      </c>
      <c r="E22" s="44">
        <v>12630</v>
      </c>
      <c r="F22" s="44">
        <v>12596</v>
      </c>
      <c r="G22" s="44">
        <v>12565</v>
      </c>
      <c r="H22" s="15">
        <v>12593</v>
      </c>
      <c r="I22" s="14">
        <f t="shared" si="2"/>
        <v>28</v>
      </c>
      <c r="J22" s="16">
        <f t="shared" si="3"/>
        <v>2.2284122562674646E-3</v>
      </c>
      <c r="K22" s="17">
        <f t="shared" si="4"/>
        <v>22</v>
      </c>
      <c r="L22" s="18">
        <f t="shared" si="5"/>
        <v>17</v>
      </c>
      <c r="M22" s="21">
        <f t="shared" si="6"/>
        <v>-3</v>
      </c>
      <c r="N22" s="20">
        <f t="shared" si="7"/>
        <v>-2.3817084788824161E-4</v>
      </c>
      <c r="O22" s="21">
        <f t="shared" si="8"/>
        <v>25</v>
      </c>
      <c r="P22" s="21">
        <f t="shared" si="9"/>
        <v>25</v>
      </c>
      <c r="Q22" s="19">
        <f t="shared" si="0"/>
        <v>-37</v>
      </c>
      <c r="R22" s="20">
        <f t="shared" si="1"/>
        <v>-2.9295328582739089E-3</v>
      </c>
      <c r="S22" s="21">
        <f t="shared" si="10"/>
        <v>24</v>
      </c>
      <c r="T22" s="18">
        <f t="shared" si="11"/>
        <v>24</v>
      </c>
    </row>
    <row r="23" spans="1:20" x14ac:dyDescent="0.25">
      <c r="A23" s="12" t="s">
        <v>24</v>
      </c>
      <c r="B23" s="13">
        <v>12766</v>
      </c>
      <c r="C23" s="14">
        <v>12792</v>
      </c>
      <c r="D23" s="44">
        <v>13590</v>
      </c>
      <c r="E23" s="44">
        <v>13677</v>
      </c>
      <c r="F23" s="44">
        <v>13869</v>
      </c>
      <c r="G23" s="44">
        <v>13871</v>
      </c>
      <c r="H23" s="15">
        <v>13891</v>
      </c>
      <c r="I23" s="14">
        <f t="shared" si="2"/>
        <v>20</v>
      </c>
      <c r="J23" s="16">
        <f t="shared" si="3"/>
        <v>1.4418571119600987E-3</v>
      </c>
      <c r="K23" s="17">
        <f t="shared" si="4"/>
        <v>25</v>
      </c>
      <c r="L23" s="18">
        <f t="shared" si="5"/>
        <v>20</v>
      </c>
      <c r="M23" s="21">
        <f t="shared" si="6"/>
        <v>22</v>
      </c>
      <c r="N23" s="20">
        <f t="shared" si="7"/>
        <v>1.5862715408465622E-3</v>
      </c>
      <c r="O23" s="21">
        <f t="shared" si="8"/>
        <v>23</v>
      </c>
      <c r="P23" s="21">
        <f t="shared" si="9"/>
        <v>23</v>
      </c>
      <c r="Q23" s="19">
        <f t="shared" si="0"/>
        <v>214</v>
      </c>
      <c r="R23" s="20">
        <f t="shared" si="1"/>
        <v>1.5646706149009315E-2</v>
      </c>
      <c r="S23" s="21">
        <f t="shared" si="10"/>
        <v>13</v>
      </c>
      <c r="T23" s="18">
        <f t="shared" si="11"/>
        <v>10</v>
      </c>
    </row>
    <row r="24" spans="1:20" x14ac:dyDescent="0.25">
      <c r="A24" s="12" t="s">
        <v>25</v>
      </c>
      <c r="B24" s="13">
        <v>69698</v>
      </c>
      <c r="C24" s="14">
        <v>69980</v>
      </c>
      <c r="D24" s="44">
        <v>74823</v>
      </c>
      <c r="E24" s="44">
        <v>75827</v>
      </c>
      <c r="F24" s="44">
        <v>76087</v>
      </c>
      <c r="G24" s="44">
        <v>76842</v>
      </c>
      <c r="H24" s="15">
        <v>76924</v>
      </c>
      <c r="I24" s="14">
        <f t="shared" si="2"/>
        <v>82</v>
      </c>
      <c r="J24" s="16">
        <f t="shared" si="3"/>
        <v>1.0671247494860037E-3</v>
      </c>
      <c r="K24" s="17">
        <f t="shared" si="4"/>
        <v>10</v>
      </c>
      <c r="L24" s="18">
        <f t="shared" si="5"/>
        <v>24</v>
      </c>
      <c r="M24" s="21">
        <f t="shared" si="6"/>
        <v>837</v>
      </c>
      <c r="N24" s="20">
        <f t="shared" si="7"/>
        <v>1.1000565142534224E-2</v>
      </c>
      <c r="O24" s="21">
        <f t="shared" si="8"/>
        <v>2</v>
      </c>
      <c r="P24" s="21">
        <f t="shared" si="9"/>
        <v>11</v>
      </c>
      <c r="Q24" s="19">
        <f t="shared" si="0"/>
        <v>1097</v>
      </c>
      <c r="R24" s="20">
        <f t="shared" si="1"/>
        <v>1.4467142310786496E-2</v>
      </c>
      <c r="S24" s="21">
        <f t="shared" si="10"/>
        <v>3</v>
      </c>
      <c r="T24" s="18">
        <f t="shared" si="11"/>
        <v>11</v>
      </c>
    </row>
    <row r="25" spans="1:20" x14ac:dyDescent="0.25">
      <c r="A25" s="12" t="s">
        <v>26</v>
      </c>
      <c r="B25" s="13">
        <v>13897</v>
      </c>
      <c r="C25" s="14">
        <v>13903</v>
      </c>
      <c r="D25" s="44">
        <v>14401</v>
      </c>
      <c r="E25" s="44">
        <v>14512</v>
      </c>
      <c r="F25" s="44">
        <v>14448</v>
      </c>
      <c r="G25" s="44">
        <v>14566</v>
      </c>
      <c r="H25" s="15">
        <v>14641</v>
      </c>
      <c r="I25" s="14">
        <f t="shared" si="2"/>
        <v>75</v>
      </c>
      <c r="J25" s="16">
        <f t="shared" si="3"/>
        <v>5.148977069888705E-3</v>
      </c>
      <c r="K25" s="17">
        <f t="shared" si="4"/>
        <v>12</v>
      </c>
      <c r="L25" s="18">
        <f t="shared" si="5"/>
        <v>3</v>
      </c>
      <c r="M25" s="21">
        <f t="shared" si="6"/>
        <v>193</v>
      </c>
      <c r="N25" s="20">
        <f t="shared" si="7"/>
        <v>1.3358250276854999E-2</v>
      </c>
      <c r="O25" s="21">
        <f t="shared" si="8"/>
        <v>15</v>
      </c>
      <c r="P25" s="21">
        <f t="shared" si="9"/>
        <v>8</v>
      </c>
      <c r="Q25" s="19">
        <f t="shared" si="0"/>
        <v>129</v>
      </c>
      <c r="R25" s="20">
        <f t="shared" si="1"/>
        <v>8.8891951488423437E-3</v>
      </c>
      <c r="S25" s="21">
        <f t="shared" si="10"/>
        <v>18</v>
      </c>
      <c r="T25" s="18">
        <f t="shared" si="11"/>
        <v>15</v>
      </c>
    </row>
    <row r="26" spans="1:20" x14ac:dyDescent="0.25">
      <c r="A26" s="12" t="s">
        <v>27</v>
      </c>
      <c r="B26" s="13">
        <v>33169</v>
      </c>
      <c r="C26" s="14">
        <v>33314</v>
      </c>
      <c r="D26" s="44">
        <v>34423</v>
      </c>
      <c r="E26" s="44">
        <v>34911</v>
      </c>
      <c r="F26" s="44">
        <v>35020</v>
      </c>
      <c r="G26" s="44">
        <v>35271</v>
      </c>
      <c r="H26" s="15">
        <v>35406</v>
      </c>
      <c r="I26" s="14">
        <f t="shared" si="2"/>
        <v>135</v>
      </c>
      <c r="J26" s="16">
        <f t="shared" si="3"/>
        <v>3.8275070170961101E-3</v>
      </c>
      <c r="K26" s="17">
        <f t="shared" si="4"/>
        <v>6</v>
      </c>
      <c r="L26" s="18">
        <f t="shared" si="5"/>
        <v>10</v>
      </c>
      <c r="M26" s="21">
        <f t="shared" si="6"/>
        <v>386</v>
      </c>
      <c r="N26" s="20">
        <f t="shared" si="7"/>
        <v>1.1022272986864756E-2</v>
      </c>
      <c r="O26" s="21">
        <f t="shared" si="8"/>
        <v>7</v>
      </c>
      <c r="P26" s="21">
        <f t="shared" si="9"/>
        <v>10</v>
      </c>
      <c r="Q26" s="19">
        <f t="shared" si="0"/>
        <v>495</v>
      </c>
      <c r="R26" s="20">
        <f t="shared" si="1"/>
        <v>1.4178912090744955E-2</v>
      </c>
      <c r="S26" s="21">
        <f t="shared" si="10"/>
        <v>6</v>
      </c>
      <c r="T26" s="18">
        <f t="shared" si="11"/>
        <v>12</v>
      </c>
    </row>
    <row r="27" spans="1:20" x14ac:dyDescent="0.25">
      <c r="A27" s="12" t="s">
        <v>28</v>
      </c>
      <c r="B27" s="13">
        <v>26076</v>
      </c>
      <c r="C27" s="14">
        <v>26110</v>
      </c>
      <c r="D27" s="44">
        <v>28507</v>
      </c>
      <c r="E27" s="44">
        <v>29302</v>
      </c>
      <c r="F27" s="44">
        <v>29588</v>
      </c>
      <c r="G27" s="44">
        <v>29901</v>
      </c>
      <c r="H27" s="15">
        <v>30029</v>
      </c>
      <c r="I27" s="14">
        <f t="shared" si="2"/>
        <v>128</v>
      </c>
      <c r="J27" s="16">
        <f t="shared" si="3"/>
        <v>4.2807932845054797E-3</v>
      </c>
      <c r="K27" s="17">
        <f t="shared" si="4"/>
        <v>7</v>
      </c>
      <c r="L27" s="18">
        <f t="shared" si="5"/>
        <v>7</v>
      </c>
      <c r="M27" s="21">
        <f t="shared" si="6"/>
        <v>441</v>
      </c>
      <c r="N27" s="20">
        <f t="shared" si="7"/>
        <v>1.4904691090982913E-2</v>
      </c>
      <c r="O27" s="21">
        <f t="shared" si="8"/>
        <v>5</v>
      </c>
      <c r="P27" s="21">
        <f t="shared" si="9"/>
        <v>7</v>
      </c>
      <c r="Q27" s="19">
        <f t="shared" si="0"/>
        <v>727</v>
      </c>
      <c r="R27" s="20">
        <f t="shared" si="1"/>
        <v>2.4810593133574477E-2</v>
      </c>
      <c r="S27" s="21">
        <f t="shared" si="10"/>
        <v>4</v>
      </c>
      <c r="T27" s="18">
        <f t="shared" si="11"/>
        <v>4</v>
      </c>
    </row>
    <row r="28" spans="1:20" x14ac:dyDescent="0.25">
      <c r="A28" s="12" t="s">
        <v>29</v>
      </c>
      <c r="B28" s="13">
        <v>16569</v>
      </c>
      <c r="C28" s="14">
        <v>16716</v>
      </c>
      <c r="D28" s="44">
        <v>19275</v>
      </c>
      <c r="E28" s="44">
        <v>20108</v>
      </c>
      <c r="F28" s="44">
        <v>20714</v>
      </c>
      <c r="G28" s="44">
        <v>21210</v>
      </c>
      <c r="H28" s="15">
        <v>21379</v>
      </c>
      <c r="I28" s="14">
        <f t="shared" si="2"/>
        <v>169</v>
      </c>
      <c r="J28" s="16">
        <f t="shared" si="3"/>
        <v>7.9679396511078693E-3</v>
      </c>
      <c r="K28" s="17">
        <f t="shared" si="4"/>
        <v>3</v>
      </c>
      <c r="L28" s="18">
        <f t="shared" si="5"/>
        <v>1</v>
      </c>
      <c r="M28" s="21">
        <f t="shared" si="6"/>
        <v>665</v>
      </c>
      <c r="N28" s="20">
        <f t="shared" si="7"/>
        <v>3.2103891088153036E-2</v>
      </c>
      <c r="O28" s="21">
        <f t="shared" si="8"/>
        <v>3</v>
      </c>
      <c r="P28" s="21">
        <f t="shared" si="9"/>
        <v>1</v>
      </c>
      <c r="Q28" s="19">
        <f t="shared" si="0"/>
        <v>1271</v>
      </c>
      <c r="R28" s="20">
        <f t="shared" si="1"/>
        <v>6.3208673164909523E-2</v>
      </c>
      <c r="S28" s="21">
        <f t="shared" si="10"/>
        <v>2</v>
      </c>
      <c r="T28" s="18">
        <f t="shared" si="11"/>
        <v>1</v>
      </c>
    </row>
    <row r="29" spans="1:20" x14ac:dyDescent="0.25">
      <c r="A29" s="12" t="s">
        <v>30</v>
      </c>
      <c r="B29" s="13">
        <v>22803</v>
      </c>
      <c r="C29" s="14">
        <v>22858</v>
      </c>
      <c r="D29" s="44">
        <v>23707</v>
      </c>
      <c r="E29" s="44">
        <v>23830</v>
      </c>
      <c r="F29" s="44">
        <v>23802</v>
      </c>
      <c r="G29" s="44">
        <v>23895</v>
      </c>
      <c r="H29" s="15">
        <v>23926</v>
      </c>
      <c r="I29" s="14">
        <f t="shared" si="2"/>
        <v>31</v>
      </c>
      <c r="J29" s="16">
        <f t="shared" si="3"/>
        <v>1.2973425402804661E-3</v>
      </c>
      <c r="K29" s="17">
        <f t="shared" si="4"/>
        <v>21</v>
      </c>
      <c r="L29" s="18">
        <f t="shared" si="5"/>
        <v>22</v>
      </c>
      <c r="M29" s="21">
        <f t="shared" si="6"/>
        <v>124</v>
      </c>
      <c r="N29" s="20">
        <f t="shared" si="7"/>
        <v>5.2096462482145167E-3</v>
      </c>
      <c r="O29" s="21">
        <f t="shared" si="8"/>
        <v>18</v>
      </c>
      <c r="P29" s="21">
        <f t="shared" si="9"/>
        <v>15</v>
      </c>
      <c r="Q29" s="19">
        <f t="shared" si="0"/>
        <v>96</v>
      </c>
      <c r="R29" s="20">
        <f t="shared" si="1"/>
        <v>4.0285354595048783E-3</v>
      </c>
      <c r="S29" s="21">
        <f t="shared" si="10"/>
        <v>20</v>
      </c>
      <c r="T29" s="18">
        <f t="shared" si="11"/>
        <v>19</v>
      </c>
    </row>
    <row r="30" spans="1:20" x14ac:dyDescent="0.25">
      <c r="A30" s="12" t="s">
        <v>31</v>
      </c>
      <c r="B30" s="13">
        <v>40632</v>
      </c>
      <c r="C30" s="14">
        <v>40582</v>
      </c>
      <c r="D30" s="44">
        <v>42868</v>
      </c>
      <c r="E30" s="44">
        <v>43261</v>
      </c>
      <c r="F30" s="44">
        <v>43507</v>
      </c>
      <c r="G30" s="44">
        <v>43660</v>
      </c>
      <c r="H30" s="15">
        <v>43721</v>
      </c>
      <c r="I30" s="14">
        <f t="shared" si="2"/>
        <v>61</v>
      </c>
      <c r="J30" s="16">
        <f t="shared" si="3"/>
        <v>1.3971598717361644E-3</v>
      </c>
      <c r="K30" s="17">
        <f t="shared" si="4"/>
        <v>14</v>
      </c>
      <c r="L30" s="18">
        <f t="shared" si="5"/>
        <v>21</v>
      </c>
      <c r="M30" s="21">
        <f t="shared" si="6"/>
        <v>214</v>
      </c>
      <c r="N30" s="20">
        <f t="shared" si="7"/>
        <v>4.9187487071045144E-3</v>
      </c>
      <c r="O30" s="21">
        <f t="shared" si="8"/>
        <v>13</v>
      </c>
      <c r="P30" s="21">
        <f t="shared" si="9"/>
        <v>16</v>
      </c>
      <c r="Q30" s="19">
        <f t="shared" si="0"/>
        <v>460</v>
      </c>
      <c r="R30" s="20">
        <f t="shared" si="1"/>
        <v>1.0633133769445857E-2</v>
      </c>
      <c r="S30" s="21">
        <f t="shared" si="10"/>
        <v>9</v>
      </c>
      <c r="T30" s="18">
        <f t="shared" si="11"/>
        <v>14</v>
      </c>
    </row>
    <row r="31" spans="1:20" x14ac:dyDescent="0.25">
      <c r="A31" s="12" t="s">
        <v>32</v>
      </c>
      <c r="B31" s="13">
        <v>37552</v>
      </c>
      <c r="C31" s="14">
        <v>37597</v>
      </c>
      <c r="D31" s="44">
        <v>39139</v>
      </c>
      <c r="E31" s="44">
        <v>39151</v>
      </c>
      <c r="F31" s="44">
        <v>39024</v>
      </c>
      <c r="G31" s="44">
        <v>38839</v>
      </c>
      <c r="H31" s="15">
        <v>38878</v>
      </c>
      <c r="I31" s="14">
        <f t="shared" si="2"/>
        <v>39</v>
      </c>
      <c r="J31" s="16">
        <f t="shared" si="3"/>
        <v>1.0041453178506465E-3</v>
      </c>
      <c r="K31" s="17">
        <f t="shared" si="4"/>
        <v>19</v>
      </c>
      <c r="L31" s="18">
        <f t="shared" si="5"/>
        <v>25</v>
      </c>
      <c r="M31" s="21">
        <f t="shared" si="6"/>
        <v>-146</v>
      </c>
      <c r="N31" s="20">
        <f t="shared" si="7"/>
        <v>-3.7412874128741613E-3</v>
      </c>
      <c r="O31" s="21">
        <f t="shared" si="8"/>
        <v>31</v>
      </c>
      <c r="P31" s="21">
        <f t="shared" si="9"/>
        <v>29</v>
      </c>
      <c r="Q31" s="19">
        <f t="shared" si="0"/>
        <v>-273</v>
      </c>
      <c r="R31" s="20">
        <f t="shared" si="1"/>
        <v>-6.9730019667441079E-3</v>
      </c>
      <c r="S31" s="21">
        <f t="shared" si="10"/>
        <v>30</v>
      </c>
      <c r="T31" s="18">
        <f t="shared" si="11"/>
        <v>28</v>
      </c>
    </row>
    <row r="32" spans="1:20" x14ac:dyDescent="0.25">
      <c r="A32" s="12" t="s">
        <v>33</v>
      </c>
      <c r="B32" s="13">
        <v>10735</v>
      </c>
      <c r="C32" s="14">
        <v>10814</v>
      </c>
      <c r="D32" s="44">
        <v>11432</v>
      </c>
      <c r="E32" s="44">
        <v>11633</v>
      </c>
      <c r="F32" s="44">
        <v>11763</v>
      </c>
      <c r="G32" s="44">
        <v>11926</v>
      </c>
      <c r="H32" s="15">
        <v>11971</v>
      </c>
      <c r="I32" s="14">
        <f t="shared" si="2"/>
        <v>45</v>
      </c>
      <c r="J32" s="16">
        <f t="shared" si="3"/>
        <v>3.7732684890154911E-3</v>
      </c>
      <c r="K32" s="17">
        <f t="shared" si="4"/>
        <v>16</v>
      </c>
      <c r="L32" s="18">
        <f t="shared" si="5"/>
        <v>11</v>
      </c>
      <c r="M32" s="21">
        <f t="shared" si="6"/>
        <v>208</v>
      </c>
      <c r="N32" s="20">
        <f t="shared" si="7"/>
        <v>1.7682563971775922E-2</v>
      </c>
      <c r="O32" s="21">
        <f t="shared" si="8"/>
        <v>14</v>
      </c>
      <c r="P32" s="21">
        <f t="shared" si="9"/>
        <v>3</v>
      </c>
      <c r="Q32" s="19">
        <f t="shared" si="0"/>
        <v>338</v>
      </c>
      <c r="R32" s="20">
        <f t="shared" si="1"/>
        <v>2.9055273790079994E-2</v>
      </c>
      <c r="S32" s="21">
        <f t="shared" si="10"/>
        <v>11</v>
      </c>
      <c r="T32" s="18">
        <f t="shared" si="11"/>
        <v>3</v>
      </c>
    </row>
    <row r="33" spans="1:20" x14ac:dyDescent="0.25">
      <c r="A33" s="12" t="s">
        <v>34</v>
      </c>
      <c r="B33" s="13">
        <v>33799</v>
      </c>
      <c r="C33" s="14">
        <v>33968</v>
      </c>
      <c r="D33" s="44">
        <v>34785</v>
      </c>
      <c r="E33" s="44">
        <v>34725</v>
      </c>
      <c r="F33" s="44">
        <v>34174</v>
      </c>
      <c r="G33" s="44">
        <v>34118</v>
      </c>
      <c r="H33" s="15">
        <v>34071</v>
      </c>
      <c r="I33" s="14">
        <f t="shared" si="2"/>
        <v>-47</v>
      </c>
      <c r="J33" s="16">
        <f t="shared" si="3"/>
        <v>-1.3775719561521793E-3</v>
      </c>
      <c r="K33" s="17">
        <f t="shared" si="4"/>
        <v>30</v>
      </c>
      <c r="L33" s="18">
        <f t="shared" si="5"/>
        <v>29</v>
      </c>
      <c r="M33" s="21">
        <f t="shared" si="6"/>
        <v>-103</v>
      </c>
      <c r="N33" s="20">
        <f t="shared" si="7"/>
        <v>-3.0139872417627167E-3</v>
      </c>
      <c r="O33" s="21">
        <f t="shared" si="8"/>
        <v>29</v>
      </c>
      <c r="P33" s="21">
        <f t="shared" si="9"/>
        <v>27</v>
      </c>
      <c r="Q33" s="19">
        <f t="shared" si="0"/>
        <v>-654</v>
      </c>
      <c r="R33" s="20">
        <f t="shared" si="1"/>
        <v>-1.8833693304535659E-2</v>
      </c>
      <c r="S33" s="21">
        <f t="shared" si="10"/>
        <v>31</v>
      </c>
      <c r="T33" s="18">
        <f t="shared" si="11"/>
        <v>32</v>
      </c>
    </row>
    <row r="34" spans="1:20" x14ac:dyDescent="0.25">
      <c r="A34" s="12" t="s">
        <v>35</v>
      </c>
      <c r="B34" s="13">
        <v>5146</v>
      </c>
      <c r="C34" s="14">
        <v>5194</v>
      </c>
      <c r="D34" s="44">
        <v>5466</v>
      </c>
      <c r="E34" s="44">
        <v>5467</v>
      </c>
      <c r="F34" s="44">
        <v>5549</v>
      </c>
      <c r="G34" s="44">
        <v>5480</v>
      </c>
      <c r="H34" s="15">
        <v>5506</v>
      </c>
      <c r="I34" s="14">
        <f t="shared" si="2"/>
        <v>26</v>
      </c>
      <c r="J34" s="16">
        <f t="shared" si="3"/>
        <v>4.7445255474451997E-3</v>
      </c>
      <c r="K34" s="17">
        <f t="shared" si="4"/>
        <v>23</v>
      </c>
      <c r="L34" s="18">
        <f t="shared" si="5"/>
        <v>4</v>
      </c>
      <c r="M34" s="21">
        <f t="shared" si="6"/>
        <v>-43</v>
      </c>
      <c r="N34" s="20">
        <f t="shared" si="7"/>
        <v>-7.7491439899081138E-3</v>
      </c>
      <c r="O34" s="21">
        <f t="shared" si="8"/>
        <v>27</v>
      </c>
      <c r="P34" s="21">
        <f t="shared" si="9"/>
        <v>31</v>
      </c>
      <c r="Q34" s="19">
        <f t="shared" si="0"/>
        <v>39</v>
      </c>
      <c r="R34" s="20">
        <f t="shared" si="1"/>
        <v>7.1337113590634882E-3</v>
      </c>
      <c r="S34" s="21">
        <f t="shared" si="10"/>
        <v>22</v>
      </c>
      <c r="T34" s="18">
        <f t="shared" si="11"/>
        <v>16</v>
      </c>
    </row>
    <row r="35" spans="1:20" x14ac:dyDescent="0.25">
      <c r="A35" s="12" t="s">
        <v>36</v>
      </c>
      <c r="B35" s="13">
        <v>43019</v>
      </c>
      <c r="C35" s="14">
        <v>43183</v>
      </c>
      <c r="D35" s="44">
        <v>44116</v>
      </c>
      <c r="E35" s="44">
        <v>44276</v>
      </c>
      <c r="F35" s="44">
        <v>43533</v>
      </c>
      <c r="G35" s="44">
        <v>43484</v>
      </c>
      <c r="H35" s="15">
        <v>43548</v>
      </c>
      <c r="I35" s="14">
        <f t="shared" si="2"/>
        <v>64</v>
      </c>
      <c r="J35" s="16">
        <f t="shared" si="3"/>
        <v>1.4718057216447367E-3</v>
      </c>
      <c r="K35" s="17">
        <f t="shared" si="4"/>
        <v>13</v>
      </c>
      <c r="L35" s="18">
        <f t="shared" si="5"/>
        <v>19</v>
      </c>
      <c r="M35" s="21">
        <f t="shared" si="6"/>
        <v>15</v>
      </c>
      <c r="N35" s="20">
        <f t="shared" si="7"/>
        <v>3.4456619116540743E-4</v>
      </c>
      <c r="O35" s="21">
        <f t="shared" si="8"/>
        <v>24</v>
      </c>
      <c r="P35" s="21">
        <f t="shared" si="9"/>
        <v>24</v>
      </c>
      <c r="Q35" s="19">
        <f t="shared" si="0"/>
        <v>-728</v>
      </c>
      <c r="R35" s="20">
        <f t="shared" si="1"/>
        <v>-1.6442316379076671E-2</v>
      </c>
      <c r="S35" s="21">
        <f t="shared" si="10"/>
        <v>32</v>
      </c>
      <c r="T35" s="18">
        <f t="shared" si="11"/>
        <v>31</v>
      </c>
    </row>
    <row r="36" spans="1:20" x14ac:dyDescent="0.25">
      <c r="A36" s="12" t="s">
        <v>37</v>
      </c>
      <c r="B36" s="13">
        <v>19413</v>
      </c>
      <c r="C36" s="14">
        <v>19514</v>
      </c>
      <c r="D36" s="44">
        <v>20773</v>
      </c>
      <c r="E36" s="44">
        <v>21273</v>
      </c>
      <c r="F36" s="44">
        <v>21443</v>
      </c>
      <c r="G36" s="44">
        <v>21671</v>
      </c>
      <c r="H36" s="15">
        <v>21766</v>
      </c>
      <c r="I36" s="14">
        <f t="shared" si="2"/>
        <v>95</v>
      </c>
      <c r="J36" s="16">
        <f t="shared" si="3"/>
        <v>4.3837386368879017E-3</v>
      </c>
      <c r="K36" s="17">
        <f t="shared" si="4"/>
        <v>9</v>
      </c>
      <c r="L36" s="18">
        <f t="shared" si="5"/>
        <v>6</v>
      </c>
      <c r="M36" s="21">
        <f t="shared" si="6"/>
        <v>323</v>
      </c>
      <c r="N36" s="20">
        <f t="shared" si="7"/>
        <v>1.5063190784871505E-2</v>
      </c>
      <c r="O36" s="21">
        <f t="shared" si="8"/>
        <v>9</v>
      </c>
      <c r="P36" s="21">
        <f t="shared" si="9"/>
        <v>6</v>
      </c>
      <c r="Q36" s="19">
        <f t="shared" si="0"/>
        <v>493</v>
      </c>
      <c r="R36" s="20">
        <f t="shared" si="1"/>
        <v>2.3174916560898762E-2</v>
      </c>
      <c r="S36" s="21">
        <f t="shared" si="10"/>
        <v>7</v>
      </c>
      <c r="T36" s="18">
        <f t="shared" si="11"/>
        <v>5</v>
      </c>
    </row>
    <row r="37" spans="1:20" x14ac:dyDescent="0.25">
      <c r="A37" s="12" t="s">
        <v>38</v>
      </c>
      <c r="B37" s="13">
        <v>11771</v>
      </c>
      <c r="C37" s="14">
        <v>11796</v>
      </c>
      <c r="D37" s="44">
        <v>12068</v>
      </c>
      <c r="E37" s="44">
        <v>12040</v>
      </c>
      <c r="F37" s="44">
        <v>11966</v>
      </c>
      <c r="G37" s="44">
        <v>11929</v>
      </c>
      <c r="H37" s="15">
        <v>11897</v>
      </c>
      <c r="I37" s="14">
        <f t="shared" si="2"/>
        <v>-32</v>
      </c>
      <c r="J37" s="16">
        <f t="shared" si="3"/>
        <v>-2.6825383519154533E-3</v>
      </c>
      <c r="K37" s="17">
        <f t="shared" si="4"/>
        <v>29</v>
      </c>
      <c r="L37" s="18">
        <f t="shared" si="5"/>
        <v>30</v>
      </c>
      <c r="M37" s="21">
        <f t="shared" si="6"/>
        <v>-69</v>
      </c>
      <c r="N37" s="20">
        <f t="shared" si="7"/>
        <v>-5.7663379575463303E-3</v>
      </c>
      <c r="O37" s="21">
        <f t="shared" si="8"/>
        <v>28</v>
      </c>
      <c r="P37" s="21">
        <f t="shared" si="9"/>
        <v>30</v>
      </c>
      <c r="Q37" s="19">
        <f t="shared" si="0"/>
        <v>-143</v>
      </c>
      <c r="R37" s="20">
        <f t="shared" si="1"/>
        <v>-1.1877076411960119E-2</v>
      </c>
      <c r="S37" s="21">
        <f t="shared" si="10"/>
        <v>28</v>
      </c>
      <c r="T37" s="18">
        <f t="shared" si="11"/>
        <v>30</v>
      </c>
    </row>
    <row r="38" spans="1:20" s="8" customFormat="1" x14ac:dyDescent="0.25">
      <c r="A38" s="32" t="s">
        <v>39</v>
      </c>
      <c r="B38" s="41">
        <f t="shared" ref="B38:F38" si="12">SUM(B6:B37)</f>
        <v>1000414</v>
      </c>
      <c r="C38" s="33">
        <f t="shared" si="12"/>
        <v>1003261</v>
      </c>
      <c r="D38" s="42">
        <f t="shared" si="12"/>
        <v>1053670</v>
      </c>
      <c r="E38" s="42">
        <f>SUM(E6:E37)</f>
        <v>1064631</v>
      </c>
      <c r="F38" s="42">
        <f t="shared" si="12"/>
        <v>1065556</v>
      </c>
      <c r="G38" s="42">
        <f>SUM(G6:G37)</f>
        <v>1070419</v>
      </c>
      <c r="H38" s="43">
        <f>SUM(H6:H37)</f>
        <v>1072231</v>
      </c>
      <c r="I38" s="33">
        <f>H38-G38</f>
        <v>1812</v>
      </c>
      <c r="J38" s="34">
        <f>H38/G38-1</f>
        <v>1.6927950643625955E-3</v>
      </c>
      <c r="K38" s="35"/>
      <c r="L38" s="36"/>
      <c r="M38" s="37">
        <f>H38-F38</f>
        <v>6675</v>
      </c>
      <c r="N38" s="38">
        <f>H38/F38-1</f>
        <v>6.2643352390676643E-3</v>
      </c>
      <c r="O38" s="39"/>
      <c r="P38" s="40"/>
      <c r="Q38" s="37">
        <f t="shared" ref="Q38" si="13">H38-E38</f>
        <v>7600</v>
      </c>
      <c r="R38" s="38">
        <f t="shared" ref="R38" si="14">H38/E38-1</f>
        <v>7.13862361700901E-3</v>
      </c>
      <c r="S38" s="39"/>
      <c r="T38" s="40"/>
    </row>
    <row r="39" spans="1:20" s="4" customFormat="1" ht="12.15" customHeight="1" x14ac:dyDescent="0.25">
      <c r="C39" s="5"/>
      <c r="D39" s="5"/>
      <c r="I39" s="5"/>
    </row>
    <row r="40" spans="1:20" ht="23.25" customHeight="1" x14ac:dyDescent="0.25">
      <c r="A40" s="47" t="s">
        <v>40</v>
      </c>
      <c r="B40" s="47"/>
      <c r="C40" s="47"/>
      <c r="D40" s="47"/>
      <c r="E40" s="47"/>
      <c r="F40" s="47"/>
      <c r="G40" s="47"/>
      <c r="H40" s="47"/>
      <c r="I40" s="47"/>
      <c r="J40" s="47"/>
      <c r="K40" s="47"/>
      <c r="L40" s="47"/>
      <c r="M40" s="47"/>
      <c r="N40" s="47"/>
      <c r="O40" s="47"/>
      <c r="P40" s="47"/>
      <c r="Q40" s="47"/>
      <c r="R40" s="47"/>
      <c r="S40" s="47"/>
      <c r="T40" s="47"/>
    </row>
    <row r="41" spans="1:20" x14ac:dyDescent="0.25">
      <c r="A41" s="6" t="s">
        <v>41</v>
      </c>
      <c r="L41" s="7"/>
      <c r="M41" s="7"/>
      <c r="N41" s="7"/>
      <c r="O41" s="7"/>
      <c r="P41" s="7"/>
      <c r="Q41" s="7"/>
      <c r="R41" s="7"/>
      <c r="S41" s="7"/>
      <c r="T41" s="7"/>
    </row>
    <row r="47" spans="1:20" x14ac:dyDescent="0.25">
      <c r="E47" s="46"/>
      <c r="F47" s="46"/>
      <c r="G47" s="46"/>
    </row>
    <row r="49" spans="5:7" x14ac:dyDescent="0.25">
      <c r="E49" s="46"/>
      <c r="F49" s="46"/>
      <c r="G49" s="46"/>
    </row>
  </sheetData>
  <mergeCells count="14">
    <mergeCell ref="A40:T40"/>
    <mergeCell ref="A1:K1"/>
    <mergeCell ref="A2:K2"/>
    <mergeCell ref="A4:A5"/>
    <mergeCell ref="B4:B5"/>
    <mergeCell ref="C4:C5"/>
    <mergeCell ref="E4:E5"/>
    <mergeCell ref="G4:G5"/>
    <mergeCell ref="I4:L4"/>
    <mergeCell ref="D4:D5"/>
    <mergeCell ref="Q4:T4"/>
    <mergeCell ref="F4:F5"/>
    <mergeCell ref="H4:H5"/>
    <mergeCell ref="M4:P4"/>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 Galindo</cp:lastModifiedBy>
  <dcterms:created xsi:type="dcterms:W3CDTF">2019-11-20T16:27:04Z</dcterms:created>
  <dcterms:modified xsi:type="dcterms:W3CDTF">2023-07-17T20:01:36Z</dcterms:modified>
</cp:coreProperties>
</file>