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ksha\OneDrive\Desktop\"/>
    </mc:Choice>
  </mc:AlternateContent>
  <xr:revisionPtr revIDLastSave="0" documentId="8_{35809FC8-0B25-4CF1-ABFF-935AD01F6101}" xr6:coauthVersionLast="47" xr6:coauthVersionMax="47" xr10:uidLastSave="{00000000-0000-0000-0000-000000000000}"/>
  <bookViews>
    <workbookView xWindow="-108" yWindow="-108" windowWidth="23256" windowHeight="12456" activeTab="1" xr2:uid="{496BE434-1F55-4A4A-9520-C8DE2F5F54D8}"/>
  </bookViews>
  <sheets>
    <sheet name="Task Update Sheet" sheetId="1" r:id="rId1"/>
    <sheet name="Gantt Cha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2" l="1"/>
  <c r="AT8" i="2"/>
  <c r="AU8" i="2" s="1"/>
  <c r="AV8" i="2" s="1"/>
  <c r="AW8" i="2" s="1"/>
  <c r="AX8" i="2" s="1"/>
  <c r="AK8" i="2"/>
  <c r="AL8" i="2" s="1"/>
  <c r="AM8" i="2" s="1"/>
  <c r="AN8" i="2" s="1"/>
  <c r="AO8" i="2" s="1"/>
  <c r="AP8" i="2" s="1"/>
  <c r="AQ8" i="2" s="1"/>
  <c r="AR8" i="2" s="1"/>
  <c r="AS8" i="2" s="1"/>
  <c r="AC8" i="2"/>
  <c r="AD8" i="2" s="1"/>
  <c r="AE8" i="2" s="1"/>
  <c r="AF8" i="2" s="1"/>
  <c r="AG8" i="2" s="1"/>
  <c r="AH8" i="2" s="1"/>
  <c r="AI8" i="2" s="1"/>
  <c r="AJ8" i="2" s="1"/>
  <c r="H7" i="2"/>
  <c r="I7" i="2" s="1"/>
  <c r="J7" i="2" s="1"/>
  <c r="K7" i="2" s="1"/>
  <c r="L7" i="2" s="1"/>
  <c r="O7" i="2" s="1"/>
  <c r="I8" i="2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G16" i="2"/>
  <c r="G32" i="2"/>
  <c r="G31" i="2"/>
  <c r="G30" i="2"/>
  <c r="G29" i="2"/>
  <c r="G28" i="2"/>
  <c r="G26" i="2"/>
  <c r="G25" i="2"/>
  <c r="G24" i="2"/>
  <c r="G23" i="2"/>
  <c r="G22" i="2"/>
  <c r="G20" i="2"/>
  <c r="G19" i="2"/>
  <c r="G18" i="2"/>
  <c r="G17" i="2"/>
  <c r="G11" i="2"/>
  <c r="G12" i="2"/>
  <c r="G13" i="2"/>
  <c r="G14" i="2"/>
  <c r="G10" i="2"/>
  <c r="F32" i="2"/>
  <c r="F31" i="2"/>
  <c r="F30" i="2"/>
  <c r="F29" i="2"/>
  <c r="F28" i="2"/>
  <c r="F26" i="2"/>
  <c r="F25" i="2"/>
  <c r="F24" i="2"/>
  <c r="F23" i="2"/>
  <c r="F22" i="2"/>
  <c r="F20" i="2"/>
  <c r="F19" i="2"/>
  <c r="F18" i="2"/>
  <c r="F17" i="2"/>
  <c r="F16" i="2"/>
  <c r="F11" i="2"/>
  <c r="F12" i="2"/>
  <c r="F13" i="2"/>
  <c r="F14" i="2"/>
  <c r="F10" i="2"/>
  <c r="C4" i="2"/>
  <c r="C5" i="2" s="1"/>
  <c r="F23" i="1"/>
  <c r="F24" i="1"/>
  <c r="F25" i="1"/>
  <c r="F26" i="1"/>
  <c r="F22" i="1"/>
  <c r="F17" i="1"/>
  <c r="F18" i="1"/>
  <c r="F19" i="1"/>
  <c r="F20" i="1"/>
  <c r="F16" i="1"/>
  <c r="F11" i="1"/>
  <c r="F12" i="1"/>
  <c r="F13" i="1"/>
  <c r="F14" i="1"/>
  <c r="F10" i="1"/>
  <c r="F5" i="1"/>
  <c r="F6" i="1"/>
  <c r="F7" i="1"/>
  <c r="F8" i="1"/>
  <c r="F4" i="1"/>
  <c r="P7" i="2" l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C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Diksha</author>
  </authors>
  <commentList>
    <comment ref="C3" authorId="0" shapeId="0" xr:uid="{03CDF828-29BC-470E-8EA8-63D772893F3E}">
      <text>
        <r>
          <rPr>
            <b/>
            <sz val="9"/>
            <color indexed="81"/>
            <rFont val="Tahoma"/>
            <family val="2"/>
          </rPr>
          <t>Diksha:</t>
        </r>
        <r>
          <rPr>
            <sz val="9"/>
            <color indexed="81"/>
            <rFont val="Tahoma"/>
            <family val="2"/>
          </rPr>
          <t xml:space="preserve">
Put start date here
</t>
        </r>
      </text>
    </comment>
  </commentList>
</comments>
</file>

<file path=xl/sharedStrings.xml><?xml version="1.0" encoding="utf-8"?>
<sst xmlns="http://schemas.openxmlformats.org/spreadsheetml/2006/main" count="250" uniqueCount="50">
  <si>
    <t>Task</t>
  </si>
  <si>
    <t>Project Lead</t>
  </si>
  <si>
    <t>Start Date</t>
  </si>
  <si>
    <t>End Date</t>
  </si>
  <si>
    <t>Progress</t>
  </si>
  <si>
    <t xml:space="preserve">Planning Stage </t>
  </si>
  <si>
    <t>Task 1 (P)</t>
  </si>
  <si>
    <t>Task 2 (P)</t>
  </si>
  <si>
    <t>Task 3 (P)</t>
  </si>
  <si>
    <t>Task 4 (P)</t>
  </si>
  <si>
    <t>Task 5 (P)</t>
  </si>
  <si>
    <t>Execution Stage</t>
  </si>
  <si>
    <t>Task 1 (E)</t>
  </si>
  <si>
    <t>Task 2 (E)</t>
  </si>
  <si>
    <t>Task 3 (E)</t>
  </si>
  <si>
    <t>Task 4 (E)</t>
  </si>
  <si>
    <t>Task 5 (E)</t>
  </si>
  <si>
    <t>Review Stage</t>
  </si>
  <si>
    <t>Task 1 (R)</t>
  </si>
  <si>
    <t>Task 2 (R)</t>
  </si>
  <si>
    <t>Task 3 (R)</t>
  </si>
  <si>
    <t>Task 4 (R)</t>
  </si>
  <si>
    <t>Task 5 (R)</t>
  </si>
  <si>
    <t>Final Stage</t>
  </si>
  <si>
    <t>Task 1 (F)</t>
  </si>
  <si>
    <t>Task 2 (F)</t>
  </si>
  <si>
    <t>Task 3 (F)</t>
  </si>
  <si>
    <t>Task 4 (F)</t>
  </si>
  <si>
    <t>Task 5 (F)</t>
  </si>
  <si>
    <t>Part 1</t>
  </si>
  <si>
    <t>Part 2</t>
  </si>
  <si>
    <t>Part 3</t>
  </si>
  <si>
    <t>Part 4</t>
  </si>
  <si>
    <t>Part 5</t>
  </si>
  <si>
    <t>Part 6</t>
  </si>
  <si>
    <t>Status</t>
  </si>
  <si>
    <t>Deepa</t>
  </si>
  <si>
    <t>Deldan</t>
  </si>
  <si>
    <t>Diksha</t>
  </si>
  <si>
    <t>Rohit Sir</t>
  </si>
  <si>
    <t>Deepika Mam</t>
  </si>
  <si>
    <t>Done</t>
  </si>
  <si>
    <t>Pending</t>
  </si>
  <si>
    <t>Project Name</t>
  </si>
  <si>
    <t>Project Start Date</t>
  </si>
  <si>
    <t>Current Date</t>
  </si>
  <si>
    <t>Weeks in Progress</t>
  </si>
  <si>
    <t>Days in Progress</t>
  </si>
  <si>
    <t xml:space="preserve">Vivaldi Antenna 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</si>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</sst>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7" formatCode="&quot;Week&quot;\ #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0" borderId="1" xfId="0" applyBorder="1"/>
    <xf numFmtId="0" fontId="4" fillId="3" borderId="2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14" fontId="0" fillId="0" borderId="1" xfId="0" applyNumberFormat="1" applyBorder="1"/>
    <xf numFmtId="9" fontId="0" fillId="0" borderId="4" xfId="1" applyFont="1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2" fontId="0" fillId="0" borderId="4" xfId="0" applyNumberFormat="1" applyBorder="1"/>
    <xf numFmtId="0" fontId="2" fillId="4" borderId="1" xfId="0" applyFont="1" applyFill="1" applyBorder="1"/>
    <xf numFmtId="164" fontId="0" fillId="5" borderId="1" xfId="0" applyNumberForma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/>
    <xf numFmtId="0" fontId="0" fillId="0" borderId="6" xfId="0" applyBorder="1" applyAlignment="1">
      <alignment horizontal="center"/>
    </xf>
    <xf numFmtId="0" fontId="0" fillId="3" borderId="7" xfId="0" applyFill="1" applyBorder="1" applyAlignment="1">
      <alignment horizontal="left"/>
    </xf>
    <xf numFmtId="164" fontId="0" fillId="6" borderId="1" xfId="0" applyNumberFormat="1" applyFill="1" applyBorder="1" applyAlignment="1">
      <alignment horizontal="center"/>
    </xf>
    <xf numFmtId="167" fontId="0" fillId="2" borderId="1" xfId="0" applyNumberForma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9" tint="0.59996337778862885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AA93-1667-499B-B5EF-50F6FF279879}">
  <dimension ref="B2:L26"/>
  <sheetViews>
    <sheetView workbookViewId="0">
      <selection activeCell="B2" sqref="B2:F26"/>
    </sheetView>
  </sheetViews>
  <sheetFormatPr defaultRowHeight="14.4" x14ac:dyDescent="0.3"/>
  <cols>
    <col min="2" max="2" width="14.44140625" customWidth="1"/>
    <col min="3" max="3" width="13.77734375" customWidth="1"/>
    <col min="4" max="4" width="13.44140625" bestFit="1" customWidth="1"/>
    <col min="5" max="5" width="10.33203125" bestFit="1" customWidth="1"/>
    <col min="6" max="6" width="11.21875" customWidth="1"/>
  </cols>
  <sheetData>
    <row r="2" spans="2:12" ht="42" customHeigh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4" t="s">
        <v>35</v>
      </c>
      <c r="H2" s="5"/>
      <c r="I2" s="5"/>
      <c r="J2" s="5"/>
      <c r="K2" s="5"/>
      <c r="L2" s="6"/>
    </row>
    <row r="3" spans="2:12" x14ac:dyDescent="0.3">
      <c r="B3" s="2" t="s">
        <v>5</v>
      </c>
      <c r="C3" s="2"/>
      <c r="D3" s="2"/>
      <c r="E3" s="2"/>
      <c r="F3" s="2"/>
      <c r="G3" t="s">
        <v>29</v>
      </c>
      <c r="H3" t="s">
        <v>30</v>
      </c>
      <c r="I3" t="s">
        <v>31</v>
      </c>
      <c r="J3" t="s">
        <v>32</v>
      </c>
      <c r="K3" t="s">
        <v>33</v>
      </c>
      <c r="L3" t="s">
        <v>34</v>
      </c>
    </row>
    <row r="4" spans="2:12" x14ac:dyDescent="0.3">
      <c r="B4" s="3" t="s">
        <v>6</v>
      </c>
      <c r="C4" s="3" t="s">
        <v>36</v>
      </c>
      <c r="D4" s="9">
        <v>45505</v>
      </c>
      <c r="E4" s="9">
        <v>45626</v>
      </c>
      <c r="F4" s="10">
        <f>COUNTIF(G4:L4,"Done")/COUNTA(G4:L4)</f>
        <v>0.66666666666666663</v>
      </c>
      <c r="G4" s="3" t="s">
        <v>41</v>
      </c>
      <c r="H4" s="3" t="s">
        <v>41</v>
      </c>
      <c r="I4" s="3" t="s">
        <v>42</v>
      </c>
      <c r="J4" s="3" t="s">
        <v>41</v>
      </c>
      <c r="K4" s="3" t="s">
        <v>42</v>
      </c>
      <c r="L4" s="3" t="s">
        <v>41</v>
      </c>
    </row>
    <row r="5" spans="2:12" x14ac:dyDescent="0.3">
      <c r="B5" s="3" t="s">
        <v>7</v>
      </c>
      <c r="C5" s="3" t="s">
        <v>37</v>
      </c>
      <c r="D5" s="9">
        <v>45506</v>
      </c>
      <c r="E5" s="9">
        <v>45627</v>
      </c>
      <c r="F5" s="10">
        <f t="shared" ref="F5:F8" si="0">COUNTIF(G5:L5,"Done")/COUNTA(G5:L5)</f>
        <v>1</v>
      </c>
      <c r="G5" s="3" t="s">
        <v>41</v>
      </c>
      <c r="H5" s="3" t="s">
        <v>41</v>
      </c>
      <c r="I5" s="3" t="s">
        <v>41</v>
      </c>
      <c r="J5" s="3" t="s">
        <v>41</v>
      </c>
      <c r="K5" s="3" t="s">
        <v>41</v>
      </c>
      <c r="L5" s="3" t="s">
        <v>41</v>
      </c>
    </row>
    <row r="6" spans="2:12" x14ac:dyDescent="0.3">
      <c r="B6" s="3" t="s">
        <v>8</v>
      </c>
      <c r="C6" s="3" t="s">
        <v>38</v>
      </c>
      <c r="D6" s="9">
        <v>45507</v>
      </c>
      <c r="E6" s="9">
        <v>45628</v>
      </c>
      <c r="F6" s="10">
        <f t="shared" si="0"/>
        <v>1</v>
      </c>
      <c r="G6" s="3" t="s">
        <v>41</v>
      </c>
      <c r="H6" s="3" t="s">
        <v>41</v>
      </c>
      <c r="I6" s="3" t="s">
        <v>41</v>
      </c>
      <c r="J6" s="3" t="s">
        <v>41</v>
      </c>
      <c r="K6" s="3" t="s">
        <v>41</v>
      </c>
      <c r="L6" s="3" t="s">
        <v>41</v>
      </c>
    </row>
    <row r="7" spans="2:12" x14ac:dyDescent="0.3">
      <c r="B7" s="3" t="s">
        <v>9</v>
      </c>
      <c r="C7" s="3" t="s">
        <v>39</v>
      </c>
      <c r="D7" s="9">
        <v>45508</v>
      </c>
      <c r="E7" s="9">
        <v>45629</v>
      </c>
      <c r="F7" s="10">
        <f t="shared" si="0"/>
        <v>0.5</v>
      </c>
      <c r="G7" s="3" t="s">
        <v>41</v>
      </c>
      <c r="H7" s="3" t="s">
        <v>41</v>
      </c>
      <c r="I7" s="3" t="s">
        <v>42</v>
      </c>
      <c r="J7" s="3" t="s">
        <v>42</v>
      </c>
      <c r="K7" s="3" t="s">
        <v>42</v>
      </c>
      <c r="L7" s="3" t="s">
        <v>41</v>
      </c>
    </row>
    <row r="8" spans="2:12" x14ac:dyDescent="0.3">
      <c r="B8" s="3" t="s">
        <v>10</v>
      </c>
      <c r="C8" s="3" t="s">
        <v>40</v>
      </c>
      <c r="D8" s="9">
        <v>45509</v>
      </c>
      <c r="E8" s="9">
        <v>45630</v>
      </c>
      <c r="F8" s="10">
        <f t="shared" si="0"/>
        <v>0.83333333333333337</v>
      </c>
      <c r="G8" s="3" t="s">
        <v>41</v>
      </c>
      <c r="H8" s="3" t="s">
        <v>41</v>
      </c>
      <c r="I8" s="3" t="s">
        <v>41</v>
      </c>
      <c r="J8" s="3" t="s">
        <v>41</v>
      </c>
      <c r="K8" s="3" t="s">
        <v>41</v>
      </c>
      <c r="L8" s="3" t="s">
        <v>42</v>
      </c>
    </row>
    <row r="9" spans="2:12" x14ac:dyDescent="0.3">
      <c r="B9" s="7" t="s">
        <v>11</v>
      </c>
      <c r="C9" s="8"/>
      <c r="D9" s="8"/>
      <c r="E9" s="8"/>
      <c r="F9" s="8"/>
      <c r="G9" s="3" t="s">
        <v>41</v>
      </c>
      <c r="H9" s="3" t="s">
        <v>41</v>
      </c>
      <c r="I9" s="3" t="s">
        <v>41</v>
      </c>
      <c r="J9" s="3" t="s">
        <v>41</v>
      </c>
      <c r="K9" s="3" t="s">
        <v>41</v>
      </c>
      <c r="L9" s="3" t="s">
        <v>41</v>
      </c>
    </row>
    <row r="10" spans="2:12" x14ac:dyDescent="0.3">
      <c r="B10" s="3" t="s">
        <v>12</v>
      </c>
      <c r="C10" s="3" t="s">
        <v>36</v>
      </c>
      <c r="D10" s="9">
        <v>45631</v>
      </c>
      <c r="E10" s="9">
        <v>45735</v>
      </c>
      <c r="F10" s="10">
        <f>COUNTIF(G10:L10,"Done")/COUNTA(G10:L10)</f>
        <v>0.16666666666666666</v>
      </c>
      <c r="G10" s="3" t="s">
        <v>41</v>
      </c>
      <c r="H10" s="3" t="s">
        <v>42</v>
      </c>
      <c r="I10" s="3" t="s">
        <v>42</v>
      </c>
      <c r="J10" s="3" t="s">
        <v>42</v>
      </c>
      <c r="K10" s="3" t="s">
        <v>42</v>
      </c>
      <c r="L10" s="3" t="s">
        <v>42</v>
      </c>
    </row>
    <row r="11" spans="2:12" x14ac:dyDescent="0.3">
      <c r="B11" s="3" t="s">
        <v>13</v>
      </c>
      <c r="C11" s="3" t="s">
        <v>37</v>
      </c>
      <c r="D11" s="9">
        <v>45632</v>
      </c>
      <c r="E11" s="9">
        <v>45736</v>
      </c>
      <c r="F11" s="10">
        <f t="shared" ref="F11:F14" si="1">COUNTIF(G11:L11,"Done")/COUNTA(G11:L11)</f>
        <v>1</v>
      </c>
      <c r="G11" s="3" t="s">
        <v>41</v>
      </c>
      <c r="H11" s="3" t="s">
        <v>41</v>
      </c>
      <c r="I11" s="3" t="s">
        <v>41</v>
      </c>
      <c r="J11" s="3" t="s">
        <v>41</v>
      </c>
      <c r="K11" s="3" t="s">
        <v>41</v>
      </c>
      <c r="L11" s="3" t="s">
        <v>41</v>
      </c>
    </row>
    <row r="12" spans="2:12" x14ac:dyDescent="0.3">
      <c r="B12" s="3" t="s">
        <v>14</v>
      </c>
      <c r="C12" s="3" t="s">
        <v>38</v>
      </c>
      <c r="D12" s="9">
        <v>45633</v>
      </c>
      <c r="E12" s="9">
        <v>45737</v>
      </c>
      <c r="F12" s="10">
        <f t="shared" si="1"/>
        <v>1</v>
      </c>
      <c r="G12" s="3" t="s">
        <v>41</v>
      </c>
      <c r="H12" s="3" t="s">
        <v>41</v>
      </c>
      <c r="I12" s="3" t="s">
        <v>41</v>
      </c>
      <c r="J12" s="3" t="s">
        <v>41</v>
      </c>
      <c r="K12" s="3" t="s">
        <v>41</v>
      </c>
      <c r="L12" s="3" t="s">
        <v>41</v>
      </c>
    </row>
    <row r="13" spans="2:12" x14ac:dyDescent="0.3">
      <c r="B13" s="3" t="s">
        <v>15</v>
      </c>
      <c r="C13" s="3" t="s">
        <v>39</v>
      </c>
      <c r="D13" s="9">
        <v>45634</v>
      </c>
      <c r="E13" s="9">
        <v>45738</v>
      </c>
      <c r="F13" s="10">
        <f t="shared" si="1"/>
        <v>1</v>
      </c>
      <c r="G13" s="3" t="s">
        <v>41</v>
      </c>
      <c r="H13" s="3" t="s">
        <v>41</v>
      </c>
      <c r="I13" s="3" t="s">
        <v>41</v>
      </c>
      <c r="J13" s="3" t="s">
        <v>41</v>
      </c>
      <c r="K13" s="3" t="s">
        <v>41</v>
      </c>
      <c r="L13" s="3" t="s">
        <v>41</v>
      </c>
    </row>
    <row r="14" spans="2:12" x14ac:dyDescent="0.3">
      <c r="B14" s="3" t="s">
        <v>16</v>
      </c>
      <c r="C14" s="3" t="s">
        <v>40</v>
      </c>
      <c r="D14" s="9">
        <v>45635</v>
      </c>
      <c r="E14" s="9">
        <v>45739</v>
      </c>
      <c r="F14" s="10">
        <f t="shared" si="1"/>
        <v>1</v>
      </c>
      <c r="G14" s="3" t="s">
        <v>41</v>
      </c>
      <c r="H14" s="3" t="s">
        <v>41</v>
      </c>
      <c r="I14" s="3" t="s">
        <v>41</v>
      </c>
      <c r="J14" s="3" t="s">
        <v>41</v>
      </c>
      <c r="K14" s="3" t="s">
        <v>41</v>
      </c>
      <c r="L14" s="3" t="s">
        <v>41</v>
      </c>
    </row>
    <row r="15" spans="2:12" x14ac:dyDescent="0.3">
      <c r="B15" s="7" t="s">
        <v>17</v>
      </c>
      <c r="C15" s="8"/>
      <c r="D15" s="8"/>
      <c r="E15" s="8"/>
      <c r="F15" s="8"/>
      <c r="G15" s="3" t="s">
        <v>41</v>
      </c>
      <c r="H15" s="3" t="s">
        <v>41</v>
      </c>
      <c r="I15" s="3" t="s">
        <v>41</v>
      </c>
      <c r="J15" s="3" t="s">
        <v>42</v>
      </c>
      <c r="K15" s="3" t="s">
        <v>41</v>
      </c>
      <c r="L15" s="3" t="s">
        <v>41</v>
      </c>
    </row>
    <row r="16" spans="2:12" x14ac:dyDescent="0.3">
      <c r="B16" s="3" t="s">
        <v>18</v>
      </c>
      <c r="C16" s="3" t="s">
        <v>36</v>
      </c>
      <c r="D16" s="9">
        <v>45740</v>
      </c>
      <c r="E16" s="9">
        <v>45777</v>
      </c>
      <c r="F16" s="10">
        <f>COUNTIF(G16:L16,"Done")/COUNTA(G16:L16)</f>
        <v>1</v>
      </c>
      <c r="G16" s="3" t="s">
        <v>41</v>
      </c>
      <c r="H16" s="3" t="s">
        <v>41</v>
      </c>
      <c r="I16" s="3" t="s">
        <v>41</v>
      </c>
      <c r="J16" s="3" t="s">
        <v>41</v>
      </c>
      <c r="K16" s="3" t="s">
        <v>41</v>
      </c>
      <c r="L16" s="3" t="s">
        <v>41</v>
      </c>
    </row>
    <row r="17" spans="2:12" x14ac:dyDescent="0.3">
      <c r="B17" s="3" t="s">
        <v>19</v>
      </c>
      <c r="C17" s="3" t="s">
        <v>37</v>
      </c>
      <c r="D17" s="9">
        <v>45741</v>
      </c>
      <c r="E17" s="9">
        <v>45778</v>
      </c>
      <c r="F17" s="10">
        <f t="shared" ref="F17:F20" si="2">COUNTIF(G17:L17,"Done")/COUNTA(G17:L17)</f>
        <v>1</v>
      </c>
      <c r="G17" s="3" t="s">
        <v>41</v>
      </c>
      <c r="H17" s="3" t="s">
        <v>41</v>
      </c>
      <c r="I17" s="3" t="s">
        <v>41</v>
      </c>
      <c r="J17" s="3" t="s">
        <v>41</v>
      </c>
      <c r="K17" s="3" t="s">
        <v>41</v>
      </c>
      <c r="L17" s="3" t="s">
        <v>41</v>
      </c>
    </row>
    <row r="18" spans="2:12" x14ac:dyDescent="0.3">
      <c r="B18" s="3" t="s">
        <v>20</v>
      </c>
      <c r="C18" s="3" t="s">
        <v>38</v>
      </c>
      <c r="D18" s="9">
        <v>45742</v>
      </c>
      <c r="E18" s="9">
        <v>45779</v>
      </c>
      <c r="F18" s="10">
        <f t="shared" si="2"/>
        <v>0.83333333333333337</v>
      </c>
      <c r="G18" s="3" t="s">
        <v>41</v>
      </c>
      <c r="H18" s="3" t="s">
        <v>41</v>
      </c>
      <c r="I18" s="3" t="s">
        <v>42</v>
      </c>
      <c r="J18" s="3" t="s">
        <v>41</v>
      </c>
      <c r="K18" s="3" t="s">
        <v>41</v>
      </c>
      <c r="L18" s="3" t="s">
        <v>41</v>
      </c>
    </row>
    <row r="19" spans="2:12" x14ac:dyDescent="0.3">
      <c r="B19" s="3" t="s">
        <v>21</v>
      </c>
      <c r="C19" s="3" t="s">
        <v>39</v>
      </c>
      <c r="D19" s="9">
        <v>45743</v>
      </c>
      <c r="E19" s="9">
        <v>45780</v>
      </c>
      <c r="F19" s="10">
        <f t="shared" si="2"/>
        <v>0.33333333333333331</v>
      </c>
      <c r="G19" s="3" t="s">
        <v>42</v>
      </c>
      <c r="H19" s="3" t="s">
        <v>41</v>
      </c>
      <c r="I19" s="3" t="s">
        <v>42</v>
      </c>
      <c r="J19" s="3" t="s">
        <v>41</v>
      </c>
      <c r="K19" s="3" t="s">
        <v>42</v>
      </c>
      <c r="L19" s="3" t="s">
        <v>42</v>
      </c>
    </row>
    <row r="20" spans="2:12" x14ac:dyDescent="0.3">
      <c r="B20" s="3" t="s">
        <v>22</v>
      </c>
      <c r="C20" s="3" t="s">
        <v>40</v>
      </c>
      <c r="D20" s="9">
        <v>45744</v>
      </c>
      <c r="E20" s="9">
        <v>45781</v>
      </c>
      <c r="F20" s="10">
        <f t="shared" si="2"/>
        <v>1</v>
      </c>
      <c r="G20" s="3" t="s">
        <v>41</v>
      </c>
      <c r="H20" s="3" t="s">
        <v>41</v>
      </c>
      <c r="I20" s="3" t="s">
        <v>41</v>
      </c>
      <c r="J20" s="3" t="s">
        <v>41</v>
      </c>
      <c r="K20" s="3" t="s">
        <v>41</v>
      </c>
      <c r="L20" s="3" t="s">
        <v>41</v>
      </c>
    </row>
    <row r="21" spans="2:12" x14ac:dyDescent="0.3">
      <c r="B21" s="7" t="s">
        <v>23</v>
      </c>
      <c r="C21" s="8"/>
      <c r="D21" s="8"/>
      <c r="E21" s="8"/>
      <c r="F21" s="8"/>
      <c r="G21" s="3" t="s">
        <v>41</v>
      </c>
      <c r="H21" s="3" t="s">
        <v>41</v>
      </c>
      <c r="I21" s="3" t="s">
        <v>41</v>
      </c>
      <c r="J21" s="3" t="s">
        <v>41</v>
      </c>
      <c r="K21" s="3" t="s">
        <v>41</v>
      </c>
      <c r="L21" s="3" t="s">
        <v>41</v>
      </c>
    </row>
    <row r="22" spans="2:12" x14ac:dyDescent="0.3">
      <c r="B22" s="3" t="s">
        <v>24</v>
      </c>
      <c r="C22" s="3" t="s">
        <v>36</v>
      </c>
      <c r="D22" s="9">
        <v>45782</v>
      </c>
      <c r="E22" s="9">
        <v>45803</v>
      </c>
      <c r="F22" s="10">
        <f>COUNTIF(G22:L22,"Done")/COUNTA(G22:L22)</f>
        <v>0.83333333333333337</v>
      </c>
      <c r="G22" s="3" t="s">
        <v>41</v>
      </c>
      <c r="H22" s="3" t="s">
        <v>41</v>
      </c>
      <c r="I22" s="3" t="s">
        <v>41</v>
      </c>
      <c r="J22" s="3" t="s">
        <v>41</v>
      </c>
      <c r="K22" s="3" t="s">
        <v>41</v>
      </c>
      <c r="L22" s="3" t="s">
        <v>42</v>
      </c>
    </row>
    <row r="23" spans="2:12" x14ac:dyDescent="0.3">
      <c r="B23" s="3" t="s">
        <v>25</v>
      </c>
      <c r="C23" s="3" t="s">
        <v>37</v>
      </c>
      <c r="D23" s="9">
        <v>45783</v>
      </c>
      <c r="E23" s="9">
        <v>45804</v>
      </c>
      <c r="F23" s="10">
        <f t="shared" ref="F23:F26" si="3">COUNTIF(G23:L23,"Done")/COUNTA(G23:L23)</f>
        <v>0.16666666666666666</v>
      </c>
      <c r="G23" s="3" t="s">
        <v>41</v>
      </c>
      <c r="H23" s="3" t="s">
        <v>42</v>
      </c>
      <c r="I23" s="3" t="s">
        <v>42</v>
      </c>
      <c r="J23" s="3" t="s">
        <v>42</v>
      </c>
      <c r="K23" s="3" t="s">
        <v>42</v>
      </c>
      <c r="L23" s="3" t="s">
        <v>42</v>
      </c>
    </row>
    <row r="24" spans="2:12" x14ac:dyDescent="0.3">
      <c r="B24" s="3" t="s">
        <v>26</v>
      </c>
      <c r="C24" s="3" t="s">
        <v>38</v>
      </c>
      <c r="D24" s="9">
        <v>45784</v>
      </c>
      <c r="E24" s="9">
        <v>45805</v>
      </c>
      <c r="F24" s="10">
        <f t="shared" si="3"/>
        <v>1</v>
      </c>
      <c r="G24" s="3" t="s">
        <v>41</v>
      </c>
      <c r="H24" s="3" t="s">
        <v>41</v>
      </c>
      <c r="I24" s="3" t="s">
        <v>41</v>
      </c>
      <c r="J24" s="3" t="s">
        <v>41</v>
      </c>
      <c r="K24" s="3" t="s">
        <v>41</v>
      </c>
      <c r="L24" s="3" t="s">
        <v>41</v>
      </c>
    </row>
    <row r="25" spans="2:12" x14ac:dyDescent="0.3">
      <c r="B25" s="3" t="s">
        <v>27</v>
      </c>
      <c r="C25" s="3" t="s">
        <v>39</v>
      </c>
      <c r="D25" s="9">
        <v>45785</v>
      </c>
      <c r="E25" s="9">
        <v>45806</v>
      </c>
      <c r="F25" s="10">
        <f t="shared" si="3"/>
        <v>1</v>
      </c>
      <c r="G25" s="3" t="s">
        <v>41</v>
      </c>
      <c r="H25" s="3" t="s">
        <v>41</v>
      </c>
      <c r="I25" s="3" t="s">
        <v>41</v>
      </c>
      <c r="J25" s="3" t="s">
        <v>41</v>
      </c>
      <c r="K25" s="3" t="s">
        <v>41</v>
      </c>
      <c r="L25" s="3" t="s">
        <v>41</v>
      </c>
    </row>
    <row r="26" spans="2:12" x14ac:dyDescent="0.3">
      <c r="B26" s="3" t="s">
        <v>28</v>
      </c>
      <c r="C26" s="3" t="s">
        <v>40</v>
      </c>
      <c r="D26" s="9">
        <v>45786</v>
      </c>
      <c r="E26" s="9">
        <v>45807</v>
      </c>
      <c r="F26" s="10">
        <f t="shared" si="3"/>
        <v>0.66666666666666663</v>
      </c>
      <c r="G26" s="3" t="s">
        <v>41</v>
      </c>
      <c r="H26" s="3" t="s">
        <v>41</v>
      </c>
      <c r="I26" s="3" t="s">
        <v>41</v>
      </c>
      <c r="J26" s="3" t="s">
        <v>42</v>
      </c>
      <c r="K26" s="3" t="s">
        <v>42</v>
      </c>
      <c r="L26" s="3" t="s">
        <v>41</v>
      </c>
    </row>
  </sheetData>
  <mergeCells count="5">
    <mergeCell ref="B3:F3"/>
    <mergeCell ref="B9:F9"/>
    <mergeCell ref="B15:F15"/>
    <mergeCell ref="B21:F21"/>
    <mergeCell ref="G2:L2"/>
  </mergeCells>
  <phoneticPr fontId="3" type="noConversion"/>
  <conditionalFormatting sqref="G4:L26">
    <cfRule type="colorScale" priority="5">
      <colorScale>
        <cfvo type="num" val="0"/>
        <cfvo type="num" val="1"/>
        <color rgb="FFFF7128"/>
        <color rgb="FFFFEF9C"/>
      </colorScale>
    </cfRule>
    <cfRule type="cellIs" dxfId="4" priority="6" operator="equal">
      <formula>"Pending"</formula>
    </cfRule>
    <cfRule type="cellIs" dxfId="3" priority="7" operator="equal">
      <formula>"Done"</formula>
    </cfRule>
  </conditionalFormatting>
  <conditionalFormatting sqref="F4:F8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{C5D46442-145C-41B8-8037-722C4691819E}</x14:id>
        </ext>
      </extLst>
    </cfRule>
  </conditionalFormatting>
  <conditionalFormatting sqref="F10:F1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{2DFFA709-A4D9-4D79-BABF-44A86A35F216}</x14:id>
        </ext>
      </extLst>
    </cfRule>
  </conditionalFormatting>
  <conditionalFormatting sqref="F16:F20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{82E2F6B2-DE84-4AFA-96D4-A6B55FB9E137}</x14:id>
        </ext>
      </extLst>
    </cfRule>
  </conditionalFormatting>
  <conditionalFormatting sqref="F22:F2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{AD065045-6D5B-425F-A984-0FBB8D5D533F}</x14:id>
        </ext>
      </extLst>
    </cfRule>
  </conditionalFormatting>
  <dataValidations count="1">
    <dataValidation type="list" allowBlank="1" showInputMessage="1" showErrorMessage="1" sqref="G4:L26" xr:uid="{C4BD09DF-B0A0-4263-BB8B-7F70A2E9B6A5}">
      <formula1>"Done,Pending,Review"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D46442-145C-41B8-8037-722C469181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F4:F8</xm:sqref>
        </x14:conditionalFormatting>
        <x14:conditionalFormatting xmlns:xm="http://schemas.microsoft.com/office/excel/2006/main">
          <x14:cfRule type="dataBar" id="{2DFFA709-A4D9-4D79-BABF-44A86A35F21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F10:F14</xm:sqref>
        </x14:conditionalFormatting>
        <x14:conditionalFormatting xmlns:xm="http://schemas.microsoft.com/office/excel/2006/main">
          <x14:cfRule type="dataBar" id="{82E2F6B2-DE84-4AFA-96D4-A6B55FB9E1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F16:F20</xm:sqref>
        </x14:conditionalFormatting>
        <x14:conditionalFormatting xmlns:xm="http://schemas.microsoft.com/office/excel/2006/main">
          <x14:cfRule type="dataBar" id="{AD065045-6D5B-425F-A984-0FBB8D5D533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F22:F26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4F6C-42D6-4532-81EB-6889EB3F490F}">
  <dimension ref="B2:BD32"/>
  <sheetViews>
    <sheetView showGridLines="0" tabSelected="1" topLeftCell="B1" zoomScale="81" workbookViewId="0">
      <selection activeCell="J19" sqref="J19"/>
    </sheetView>
  </sheetViews>
  <sheetFormatPr defaultRowHeight="14.4" x14ac:dyDescent="0.3"/>
  <cols>
    <col min="2" max="2" width="18.109375" customWidth="1"/>
    <col min="3" max="3" width="15.109375" customWidth="1"/>
    <col min="4" max="5" width="10.33203125" bestFit="1" customWidth="1"/>
    <col min="6" max="6" width="10.33203125" customWidth="1"/>
    <col min="8" max="8" width="14.21875" bestFit="1" customWidth="1"/>
    <col min="9" max="9" width="13.44140625" bestFit="1" customWidth="1"/>
    <col min="10" max="11" width="14.21875" bestFit="1" customWidth="1"/>
    <col min="12" max="12" width="13.44140625" bestFit="1" customWidth="1"/>
    <col min="13" max="16" width="16.77734375" bestFit="1" customWidth="1"/>
    <col min="17" max="21" width="14.6640625" bestFit="1" customWidth="1"/>
    <col min="22" max="25" width="16.5546875" bestFit="1" customWidth="1"/>
    <col min="26" max="29" width="16.33203125" bestFit="1" customWidth="1"/>
    <col min="30" max="34" width="14.21875" bestFit="1" customWidth="1"/>
    <col min="35" max="38" width="15.109375" bestFit="1" customWidth="1"/>
    <col min="39" max="42" width="13.21875" bestFit="1" customWidth="1"/>
    <col min="43" max="46" width="11.5546875" bestFit="1" customWidth="1"/>
    <col min="47" max="50" width="11.44140625" bestFit="1" customWidth="1"/>
  </cols>
  <sheetData>
    <row r="2" spans="2:56" x14ac:dyDescent="0.3">
      <c r="B2" s="11" t="s">
        <v>43</v>
      </c>
      <c r="C2" s="14" t="s">
        <v>48</v>
      </c>
    </row>
    <row r="3" spans="2:56" x14ac:dyDescent="0.3">
      <c r="B3" s="11" t="s">
        <v>44</v>
      </c>
      <c r="C3" s="15">
        <v>45505</v>
      </c>
    </row>
    <row r="4" spans="2:56" x14ac:dyDescent="0.3">
      <c r="B4" s="11" t="s">
        <v>45</v>
      </c>
      <c r="C4" s="16">
        <f ca="1">TODAY()</f>
        <v>45800</v>
      </c>
    </row>
    <row r="5" spans="2:56" x14ac:dyDescent="0.3">
      <c r="B5" s="11" t="s">
        <v>46</v>
      </c>
      <c r="C5" s="17">
        <f ca="1">ROUNDUP((C4-C3)/7,0)</f>
        <v>43</v>
      </c>
    </row>
    <row r="6" spans="2:56" x14ac:dyDescent="0.3">
      <c r="B6" s="19" t="s">
        <v>47</v>
      </c>
      <c r="C6" s="20">
        <f ca="1">C4-C3</f>
        <v>295</v>
      </c>
    </row>
    <row r="7" spans="2:56" x14ac:dyDescent="0.3">
      <c r="B7" s="18" t="s">
        <v>0</v>
      </c>
      <c r="C7" s="18" t="s">
        <v>1</v>
      </c>
      <c r="D7" s="18" t="s">
        <v>2</v>
      </c>
      <c r="E7" s="18" t="s">
        <v>3</v>
      </c>
      <c r="F7" s="18" t="s">
        <v>49</v>
      </c>
      <c r="G7" s="18" t="s">
        <v>4</v>
      </c>
      <c r="H7" s="22">
        <f>C3</f>
        <v>45505</v>
      </c>
      <c r="I7" s="22">
        <f>H7+7</f>
        <v>45512</v>
      </c>
      <c r="J7" s="22">
        <f>I7+7</f>
        <v>45519</v>
      </c>
      <c r="K7" s="22">
        <f>J7+7</f>
        <v>45526</v>
      </c>
      <c r="L7" s="22">
        <f>K7+7</f>
        <v>45533</v>
      </c>
      <c r="M7" s="22">
        <v>45540</v>
      </c>
      <c r="N7" s="22">
        <f>M7+7</f>
        <v>45547</v>
      </c>
      <c r="O7" s="22">
        <f>N7+7</f>
        <v>45554</v>
      </c>
      <c r="P7" s="22">
        <f>O7+7</f>
        <v>45561</v>
      </c>
      <c r="Q7" s="22">
        <f>P7+7</f>
        <v>45568</v>
      </c>
      <c r="R7" s="22">
        <f>Q7+7</f>
        <v>45575</v>
      </c>
      <c r="S7" s="22">
        <f>R7+7</f>
        <v>45582</v>
      </c>
      <c r="T7" s="22">
        <f>S7+7</f>
        <v>45589</v>
      </c>
      <c r="U7" s="22">
        <f>T7+7</f>
        <v>45596</v>
      </c>
      <c r="V7" s="22">
        <f>U7+7</f>
        <v>45603</v>
      </c>
      <c r="W7" s="22">
        <f>V7+7</f>
        <v>45610</v>
      </c>
      <c r="X7" s="22">
        <f>W7+7</f>
        <v>45617</v>
      </c>
      <c r="Y7" s="22">
        <f>X7+7</f>
        <v>45624</v>
      </c>
      <c r="Z7" s="22">
        <f>Y7+7</f>
        <v>45631</v>
      </c>
      <c r="AA7" s="22">
        <f>Z7+7</f>
        <v>45638</v>
      </c>
      <c r="AB7" s="22">
        <f>AA7+7</f>
        <v>45645</v>
      </c>
      <c r="AC7" s="22">
        <f>AB7+7</f>
        <v>45652</v>
      </c>
      <c r="AD7" s="22">
        <f>AC7+7</f>
        <v>45659</v>
      </c>
      <c r="AE7" s="22">
        <f>AD7+7</f>
        <v>45666</v>
      </c>
      <c r="AF7" s="22">
        <f>AE7+7</f>
        <v>45673</v>
      </c>
      <c r="AG7" s="22">
        <f>AF7+7</f>
        <v>45680</v>
      </c>
      <c r="AH7" s="22">
        <f>AG7+7</f>
        <v>45687</v>
      </c>
      <c r="AI7" s="22">
        <f>AH7+7</f>
        <v>45694</v>
      </c>
      <c r="AJ7" s="22">
        <f>AI7+7</f>
        <v>45701</v>
      </c>
      <c r="AK7" s="22">
        <f>AJ7+7</f>
        <v>45708</v>
      </c>
      <c r="AL7" s="22">
        <f>AK7+7</f>
        <v>45715</v>
      </c>
      <c r="AM7" s="22">
        <f>AL7+7</f>
        <v>45722</v>
      </c>
      <c r="AN7" s="22">
        <f>AM7+7</f>
        <v>45729</v>
      </c>
      <c r="AO7" s="22">
        <f>AN7+7</f>
        <v>45736</v>
      </c>
      <c r="AP7" s="22">
        <f>AO7+7</f>
        <v>45743</v>
      </c>
      <c r="AQ7" s="22">
        <f>AP7+7</f>
        <v>45750</v>
      </c>
      <c r="AR7" s="22">
        <f>AQ7+7</f>
        <v>45757</v>
      </c>
      <c r="AS7" s="22">
        <f>AR7+7</f>
        <v>45764</v>
      </c>
      <c r="AT7" s="22">
        <f>AS7+7</f>
        <v>45771</v>
      </c>
      <c r="AU7" s="22">
        <f>AT7+7</f>
        <v>45778</v>
      </c>
      <c r="AV7" s="22">
        <f>AU7+7</f>
        <v>45785</v>
      </c>
      <c r="AW7" s="22">
        <f>AV7+7</f>
        <v>45792</v>
      </c>
      <c r="AX7" s="22">
        <f>AW7+7</f>
        <v>45799</v>
      </c>
      <c r="AY7" s="22"/>
      <c r="AZ7" s="22"/>
      <c r="BA7" s="22"/>
      <c r="BB7" s="22"/>
      <c r="BC7" s="22"/>
      <c r="BD7" s="22"/>
    </row>
    <row r="8" spans="2:56" x14ac:dyDescent="0.3">
      <c r="B8" s="18"/>
      <c r="C8" s="18"/>
      <c r="D8" s="18"/>
      <c r="E8" s="18"/>
      <c r="F8" s="18"/>
      <c r="G8" s="18"/>
      <c r="H8" s="23">
        <v>1</v>
      </c>
      <c r="I8" s="23">
        <f>H8+1</f>
        <v>2</v>
      </c>
      <c r="J8" s="23">
        <f>I8+1</f>
        <v>3</v>
      </c>
      <c r="K8" s="23">
        <f t="shared" ref="K8:AX8" si="0">J8+1</f>
        <v>4</v>
      </c>
      <c r="L8" s="23">
        <f t="shared" si="0"/>
        <v>5</v>
      </c>
      <c r="M8" s="23">
        <f t="shared" si="0"/>
        <v>6</v>
      </c>
      <c r="N8" s="23">
        <f t="shared" si="0"/>
        <v>7</v>
      </c>
      <c r="O8" s="23">
        <f t="shared" si="0"/>
        <v>8</v>
      </c>
      <c r="P8" s="23">
        <f t="shared" si="0"/>
        <v>9</v>
      </c>
      <c r="Q8" s="23">
        <f t="shared" si="0"/>
        <v>10</v>
      </c>
      <c r="R8" s="23">
        <f t="shared" si="0"/>
        <v>11</v>
      </c>
      <c r="S8" s="23">
        <f t="shared" si="0"/>
        <v>12</v>
      </c>
      <c r="T8" s="23">
        <f t="shared" si="0"/>
        <v>13</v>
      </c>
      <c r="U8" s="23">
        <f t="shared" si="0"/>
        <v>14</v>
      </c>
      <c r="V8" s="23">
        <f t="shared" si="0"/>
        <v>15</v>
      </c>
      <c r="W8" s="23">
        <f t="shared" si="0"/>
        <v>16</v>
      </c>
      <c r="X8" s="23">
        <f t="shared" si="0"/>
        <v>17</v>
      </c>
      <c r="Y8" s="23">
        <f t="shared" si="0"/>
        <v>18</v>
      </c>
      <c r="Z8" s="23">
        <f t="shared" si="0"/>
        <v>19</v>
      </c>
      <c r="AA8" s="23">
        <f t="shared" si="0"/>
        <v>20</v>
      </c>
      <c r="AB8" s="23">
        <f t="shared" si="0"/>
        <v>21</v>
      </c>
      <c r="AC8" s="23">
        <f t="shared" si="0"/>
        <v>22</v>
      </c>
      <c r="AD8" s="23">
        <f t="shared" si="0"/>
        <v>23</v>
      </c>
      <c r="AE8" s="23">
        <f t="shared" si="0"/>
        <v>24</v>
      </c>
      <c r="AF8" s="23">
        <f t="shared" si="0"/>
        <v>25</v>
      </c>
      <c r="AG8" s="23">
        <f t="shared" si="0"/>
        <v>26</v>
      </c>
      <c r="AH8" s="23">
        <f t="shared" si="0"/>
        <v>27</v>
      </c>
      <c r="AI8" s="23">
        <f t="shared" si="0"/>
        <v>28</v>
      </c>
      <c r="AJ8" s="23">
        <f t="shared" si="0"/>
        <v>29</v>
      </c>
      <c r="AK8" s="23">
        <f t="shared" si="0"/>
        <v>30</v>
      </c>
      <c r="AL8" s="23">
        <f t="shared" si="0"/>
        <v>31</v>
      </c>
      <c r="AM8" s="23">
        <f t="shared" si="0"/>
        <v>32</v>
      </c>
      <c r="AN8" s="23">
        <f t="shared" si="0"/>
        <v>33</v>
      </c>
      <c r="AO8" s="23">
        <f t="shared" si="0"/>
        <v>34</v>
      </c>
      <c r="AP8" s="23">
        <f t="shared" si="0"/>
        <v>35</v>
      </c>
      <c r="AQ8" s="23">
        <f t="shared" si="0"/>
        <v>36</v>
      </c>
      <c r="AR8" s="23">
        <f t="shared" si="0"/>
        <v>37</v>
      </c>
      <c r="AS8" s="23">
        <f t="shared" si="0"/>
        <v>38</v>
      </c>
      <c r="AT8" s="23">
        <f t="shared" si="0"/>
        <v>39</v>
      </c>
      <c r="AU8" s="23">
        <f t="shared" si="0"/>
        <v>40</v>
      </c>
      <c r="AV8" s="23">
        <f t="shared" si="0"/>
        <v>41</v>
      </c>
      <c r="AW8" s="23">
        <f t="shared" si="0"/>
        <v>42</v>
      </c>
      <c r="AX8" s="23">
        <f t="shared" si="0"/>
        <v>43</v>
      </c>
    </row>
    <row r="9" spans="2:56" x14ac:dyDescent="0.3">
      <c r="B9" s="21" t="s">
        <v>5</v>
      </c>
      <c r="C9" s="21"/>
      <c r="D9" s="21"/>
      <c r="E9" s="21"/>
      <c r="F9" s="21"/>
      <c r="G9" s="21"/>
    </row>
    <row r="10" spans="2:56" x14ac:dyDescent="0.3">
      <c r="B10" s="12" t="s">
        <v>6</v>
      </c>
      <c r="C10" s="3" t="s">
        <v>36</v>
      </c>
      <c r="D10" s="9">
        <v>45505</v>
      </c>
      <c r="E10" s="9">
        <v>45626</v>
      </c>
      <c r="F10" s="13">
        <f>IF(D10="","",E10-D10+1)</f>
        <v>122</v>
      </c>
      <c r="G10" s="10">
        <f>IFERROR(VLOOKUP(B10,'Task Update Sheet'!B1:F26,5,0),"")</f>
        <v>0.66666666666666663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</row>
    <row r="11" spans="2:56" x14ac:dyDescent="0.3">
      <c r="B11" s="12" t="s">
        <v>7</v>
      </c>
      <c r="C11" s="3" t="s">
        <v>37</v>
      </c>
      <c r="D11" s="9">
        <v>45506</v>
      </c>
      <c r="E11" s="9">
        <v>45627</v>
      </c>
      <c r="F11" s="13">
        <f t="shared" ref="F11:F14" si="1">IF(D11="","",E11-D11+1)</f>
        <v>122</v>
      </c>
      <c r="G11" s="10">
        <f>IFERROR(VLOOKUP(B11,'Task Update Sheet'!B2:F27,5,0),"")</f>
        <v>1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</row>
    <row r="12" spans="2:56" x14ac:dyDescent="0.3">
      <c r="B12" s="12" t="s">
        <v>8</v>
      </c>
      <c r="C12" s="3" t="s">
        <v>38</v>
      </c>
      <c r="D12" s="9">
        <v>45507</v>
      </c>
      <c r="E12" s="9">
        <v>45628</v>
      </c>
      <c r="F12" s="13">
        <f t="shared" si="1"/>
        <v>122</v>
      </c>
      <c r="G12" s="10">
        <f>IFERROR(VLOOKUP(B12,'Task Update Sheet'!B3:F28,5,0),"")</f>
        <v>1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</row>
    <row r="13" spans="2:56" x14ac:dyDescent="0.3">
      <c r="B13" s="12" t="s">
        <v>9</v>
      </c>
      <c r="C13" s="3" t="s">
        <v>39</v>
      </c>
      <c r="D13" s="9">
        <v>45508</v>
      </c>
      <c r="E13" s="9">
        <v>45629</v>
      </c>
      <c r="F13" s="13">
        <f t="shared" si="1"/>
        <v>122</v>
      </c>
      <c r="G13" s="10">
        <f>IFERROR(VLOOKUP(B13,'Task Update Sheet'!B4:F29,5,0),"")</f>
        <v>0.5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</row>
    <row r="14" spans="2:56" x14ac:dyDescent="0.3">
      <c r="B14" s="12" t="s">
        <v>10</v>
      </c>
      <c r="C14" s="3" t="s">
        <v>40</v>
      </c>
      <c r="D14" s="9">
        <v>45509</v>
      </c>
      <c r="E14" s="9">
        <v>45630</v>
      </c>
      <c r="F14" s="13">
        <f t="shared" si="1"/>
        <v>122</v>
      </c>
      <c r="G14" s="10">
        <f>IFERROR(VLOOKUP(B14,'Task Update Sheet'!B5:F30,5,0),"")</f>
        <v>0.83333333333333337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2:56" x14ac:dyDescent="0.3">
      <c r="B15" s="7" t="s">
        <v>11</v>
      </c>
      <c r="C15" s="8"/>
      <c r="D15" s="8"/>
      <c r="E15" s="8"/>
      <c r="F15" s="8"/>
      <c r="G15" s="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2:56" x14ac:dyDescent="0.3">
      <c r="B16" s="12" t="s">
        <v>12</v>
      </c>
      <c r="C16" s="3" t="s">
        <v>36</v>
      </c>
      <c r="D16" s="9">
        <v>45631</v>
      </c>
      <c r="E16" s="9">
        <v>45735</v>
      </c>
      <c r="F16" s="13">
        <f>IF(D16="","",E16-D16+1)</f>
        <v>105</v>
      </c>
      <c r="G16" s="10">
        <f>IFERROR(VLOOKUP(B16,'Task Update Sheet'!B7:F32,5,0),"")</f>
        <v>0.16666666666666666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2:50" x14ac:dyDescent="0.3">
      <c r="B17" s="12" t="s">
        <v>13</v>
      </c>
      <c r="C17" s="3" t="s">
        <v>37</v>
      </c>
      <c r="D17" s="9">
        <v>45632</v>
      </c>
      <c r="E17" s="9">
        <v>45736</v>
      </c>
      <c r="F17" s="13">
        <f t="shared" ref="F17:F20" si="2">IF(D17="","",E17-D17+1)</f>
        <v>105</v>
      </c>
      <c r="G17" s="10">
        <f>IFERROR(VLOOKUP(B17,'Task Update Sheet'!B8:F33,5,0),"")</f>
        <v>1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</row>
    <row r="18" spans="2:50" x14ac:dyDescent="0.3">
      <c r="B18" s="12" t="s">
        <v>14</v>
      </c>
      <c r="C18" s="3" t="s">
        <v>38</v>
      </c>
      <c r="D18" s="9">
        <v>45633</v>
      </c>
      <c r="E18" s="9">
        <v>45737</v>
      </c>
      <c r="F18" s="13">
        <f t="shared" si="2"/>
        <v>105</v>
      </c>
      <c r="G18" s="10">
        <f>IFERROR(VLOOKUP(B18,'Task Update Sheet'!B9:F34,5,0),"")</f>
        <v>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</row>
    <row r="19" spans="2:50" x14ac:dyDescent="0.3">
      <c r="B19" s="12" t="s">
        <v>15</v>
      </c>
      <c r="C19" s="3" t="s">
        <v>39</v>
      </c>
      <c r="D19" s="9">
        <v>45634</v>
      </c>
      <c r="E19" s="9">
        <v>45738</v>
      </c>
      <c r="F19" s="13">
        <f t="shared" si="2"/>
        <v>105</v>
      </c>
      <c r="G19" s="10">
        <f>IFERROR(VLOOKUP(B19,'Task Update Sheet'!B10:F35,5,0),"")</f>
        <v>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</row>
    <row r="20" spans="2:50" x14ac:dyDescent="0.3">
      <c r="B20" s="12" t="s">
        <v>16</v>
      </c>
      <c r="C20" s="3" t="s">
        <v>40</v>
      </c>
      <c r="D20" s="9">
        <v>45635</v>
      </c>
      <c r="E20" s="9">
        <v>45739</v>
      </c>
      <c r="F20" s="13">
        <f t="shared" si="2"/>
        <v>105</v>
      </c>
      <c r="G20" s="10">
        <f>IFERROR(VLOOKUP(B20,'Task Update Sheet'!B11:F36,5,0),"")</f>
        <v>1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</row>
    <row r="21" spans="2:50" x14ac:dyDescent="0.3">
      <c r="B21" s="7" t="s">
        <v>17</v>
      </c>
      <c r="C21" s="8"/>
      <c r="D21" s="8"/>
      <c r="E21" s="8"/>
      <c r="F21" s="8"/>
      <c r="G21" s="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</row>
    <row r="22" spans="2:50" x14ac:dyDescent="0.3">
      <c r="B22" s="12" t="s">
        <v>18</v>
      </c>
      <c r="C22" s="3" t="s">
        <v>36</v>
      </c>
      <c r="D22" s="9">
        <v>45740</v>
      </c>
      <c r="E22" s="9">
        <v>45777</v>
      </c>
      <c r="F22" s="13">
        <f>IF(D22="","",E22-D22+1)</f>
        <v>38</v>
      </c>
      <c r="G22" s="10">
        <f>IFERROR(VLOOKUP(B22,'Task Update Sheet'!B13:F38,5,0),"")</f>
        <v>1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</row>
    <row r="23" spans="2:50" x14ac:dyDescent="0.3">
      <c r="B23" s="12" t="s">
        <v>19</v>
      </c>
      <c r="C23" s="3" t="s">
        <v>37</v>
      </c>
      <c r="D23" s="9">
        <v>45741</v>
      </c>
      <c r="E23" s="9">
        <v>45778</v>
      </c>
      <c r="F23" s="13">
        <f t="shared" ref="F23:F26" si="3">IF(D23="","",E23-D23+1)</f>
        <v>38</v>
      </c>
      <c r="G23" s="10">
        <f>IFERROR(VLOOKUP(B23,'Task Update Sheet'!B14:F39,5,0),"")</f>
        <v>1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</row>
    <row r="24" spans="2:50" x14ac:dyDescent="0.3">
      <c r="B24" s="12" t="s">
        <v>20</v>
      </c>
      <c r="C24" s="3" t="s">
        <v>38</v>
      </c>
      <c r="D24" s="9">
        <v>45742</v>
      </c>
      <c r="E24" s="9">
        <v>45779</v>
      </c>
      <c r="F24" s="13">
        <f t="shared" si="3"/>
        <v>38</v>
      </c>
      <c r="G24" s="10">
        <f>IFERROR(VLOOKUP(B24,'Task Update Sheet'!B15:F40,5,0),"")</f>
        <v>0.83333333333333337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:50" x14ac:dyDescent="0.3">
      <c r="B25" s="12" t="s">
        <v>21</v>
      </c>
      <c r="C25" s="3" t="s">
        <v>39</v>
      </c>
      <c r="D25" s="9">
        <v>45743</v>
      </c>
      <c r="E25" s="9">
        <v>45780</v>
      </c>
      <c r="F25" s="13">
        <f t="shared" si="3"/>
        <v>38</v>
      </c>
      <c r="G25" s="10">
        <f>IFERROR(VLOOKUP(B25,'Task Update Sheet'!B16:F41,5,0),"")</f>
        <v>0.33333333333333331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:50" x14ac:dyDescent="0.3">
      <c r="B26" s="12" t="s">
        <v>22</v>
      </c>
      <c r="C26" s="3" t="s">
        <v>40</v>
      </c>
      <c r="D26" s="9">
        <v>45744</v>
      </c>
      <c r="E26" s="9">
        <v>45781</v>
      </c>
      <c r="F26" s="13">
        <f t="shared" si="3"/>
        <v>38</v>
      </c>
      <c r="G26" s="10">
        <f>IFERROR(VLOOKUP(B26,'Task Update Sheet'!B17:F42,5,0),"")</f>
        <v>1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:50" x14ac:dyDescent="0.3">
      <c r="B27" s="7" t="s">
        <v>23</v>
      </c>
      <c r="C27" s="8"/>
      <c r="D27" s="8"/>
      <c r="E27" s="8"/>
      <c r="F27" s="8"/>
      <c r="G27" s="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</row>
    <row r="28" spans="2:50" x14ac:dyDescent="0.3">
      <c r="B28" s="12" t="s">
        <v>24</v>
      </c>
      <c r="C28" s="3" t="s">
        <v>36</v>
      </c>
      <c r="D28" s="9">
        <v>45782</v>
      </c>
      <c r="E28" s="9">
        <v>45803</v>
      </c>
      <c r="F28" s="13">
        <f>IF(D28="","",E28-D28+1)</f>
        <v>22</v>
      </c>
      <c r="G28" s="10">
        <f>IFERROR(VLOOKUP(B28,'Task Update Sheet'!B19:F44,5,0),"")</f>
        <v>0.83333333333333337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</row>
    <row r="29" spans="2:50" x14ac:dyDescent="0.3">
      <c r="B29" s="12" t="s">
        <v>25</v>
      </c>
      <c r="C29" s="3" t="s">
        <v>37</v>
      </c>
      <c r="D29" s="9">
        <v>45783</v>
      </c>
      <c r="E29" s="9">
        <v>45804</v>
      </c>
      <c r="F29" s="13">
        <f t="shared" ref="F29:F32" si="4">IF(D29="","",E29-D29+1)</f>
        <v>22</v>
      </c>
      <c r="G29" s="10">
        <f>IFERROR(VLOOKUP(B29,'Task Update Sheet'!B20:F45,5,0),"")</f>
        <v>0.16666666666666666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</row>
    <row r="30" spans="2:50" x14ac:dyDescent="0.3">
      <c r="B30" s="12" t="s">
        <v>26</v>
      </c>
      <c r="C30" s="3" t="s">
        <v>38</v>
      </c>
      <c r="D30" s="9">
        <v>45784</v>
      </c>
      <c r="E30" s="9">
        <v>45805</v>
      </c>
      <c r="F30" s="13">
        <f t="shared" si="4"/>
        <v>22</v>
      </c>
      <c r="G30" s="10">
        <f>IFERROR(VLOOKUP(B30,'Task Update Sheet'!B21:F46,5,0),"")</f>
        <v>1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</row>
    <row r="31" spans="2:50" x14ac:dyDescent="0.3">
      <c r="B31" s="12" t="s">
        <v>27</v>
      </c>
      <c r="C31" s="3" t="s">
        <v>39</v>
      </c>
      <c r="D31" s="9">
        <v>45785</v>
      </c>
      <c r="E31" s="9">
        <v>45806</v>
      </c>
      <c r="F31" s="13">
        <f t="shared" si="4"/>
        <v>22</v>
      </c>
      <c r="G31" s="10">
        <f>IFERROR(VLOOKUP(B31,'Task Update Sheet'!B22:F47,5,0),"")</f>
        <v>1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</row>
    <row r="32" spans="2:50" x14ac:dyDescent="0.3">
      <c r="B32" s="12" t="s">
        <v>28</v>
      </c>
      <c r="C32" s="3" t="s">
        <v>40</v>
      </c>
      <c r="D32" s="9">
        <v>45786</v>
      </c>
      <c r="E32" s="9">
        <v>45807</v>
      </c>
      <c r="F32" s="13">
        <f t="shared" si="4"/>
        <v>22</v>
      </c>
      <c r="G32" s="10">
        <f>IFERROR(VLOOKUP(B32,'Task Update Sheet'!B23:F48,5,0),"")</f>
        <v>0.66666666666666663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</row>
  </sheetData>
  <mergeCells count="10">
    <mergeCell ref="B9:G9"/>
    <mergeCell ref="B15:G15"/>
    <mergeCell ref="B21:G21"/>
    <mergeCell ref="B27:G27"/>
    <mergeCell ref="B7:B8"/>
    <mergeCell ref="C7:C8"/>
    <mergeCell ref="D7:D8"/>
    <mergeCell ref="E7:E8"/>
    <mergeCell ref="F7:F8"/>
    <mergeCell ref="G7:G8"/>
  </mergeCells>
  <conditionalFormatting sqref="G10:G1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{41DD0D3C-E718-45D6-AB70-C41E29044A63}</x14:id>
        </ext>
      </extLst>
    </cfRule>
  </conditionalFormatting>
  <conditionalFormatting sqref="G16:G20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{B7C6E26A-0793-4C3F-AE59-C93F866B2163}</x14:id>
        </ext>
      </extLst>
    </cfRule>
  </conditionalFormatting>
  <conditionalFormatting sqref="G22:G26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{DC767FC5-D41A-4FA7-BCC1-65EEC4A484E7}</x14:id>
        </ext>
      </extLst>
    </cfRule>
  </conditionalFormatting>
  <conditionalFormatting sqref="G28:G3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{C629B435-0BFA-4367-9F17-F3469EAA9482}</x14:id>
        </ext>
      </extLst>
    </cfRule>
  </conditionalFormatting>
  <conditionalFormatting sqref="H10:AX32">
    <cfRule type="expression" dxfId="2" priority="2">
      <formula>AND(H$7&gt;=$D10,H$7&lt;=$E10)</formula>
    </cfRule>
    <cfRule type="expression" dxfId="1" priority="1">
      <formula>AND(H$7&gt;=$D10,H$7&lt;=$D10+($F10*$G10)-1)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DD0D3C-E718-45D6-AB70-C41E29044A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G10:G14</xm:sqref>
        </x14:conditionalFormatting>
        <x14:conditionalFormatting xmlns:xm="http://schemas.microsoft.com/office/excel/2006/main">
          <x14:cfRule type="dataBar" id="{B7C6E26A-0793-4C3F-AE59-C93F866B216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G16:G20</xm:sqref>
        </x14:conditionalFormatting>
        <x14:conditionalFormatting xmlns:xm="http://schemas.microsoft.com/office/excel/2006/main">
          <x14:cfRule type="dataBar" id="{DC767FC5-D41A-4FA7-BCC1-65EEC4A484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G22:G26</xm:sqref>
        </x14:conditionalFormatting>
        <x14:conditionalFormatting xmlns:xm="http://schemas.microsoft.com/office/excel/2006/main">
          <x14:cfRule type="dataBar" id="{C629B435-0BFA-4367-9F17-F3469EAA948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G28:G32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Update Sheet</vt:lpstr>
      <vt:lpstr>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diksha2020toss@gmail.com</dc:creator>
  <cp:lastModifiedBy>diksha2020toss@gmail.com</cp:lastModifiedBy>
  <dcterms:created xsi:type="dcterms:W3CDTF">2025-05-22T19:28:21Z</dcterms:created>
  <dcterms:modified xsi:type="dcterms:W3CDTF">2025-05-22T21:14:14Z</dcterms:modified>
</cp:coreProperties>
</file>