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Larsis Dateien\LA-Tools\"/>
    </mc:Choice>
  </mc:AlternateContent>
  <bookViews>
    <workbookView xWindow="-120" yWindow="-120" windowWidth="29040" windowHeight="17640"/>
  </bookViews>
  <sheets>
    <sheet name="Deckblatt" sheetId="7" r:id="rId1"/>
    <sheet name="u, Maßlösung" sheetId="5" r:id="rId2"/>
    <sheet name="Validierung" sheetId="6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a" localSheetId="0">#REF!</definedName>
    <definedName name="a">#REF!</definedName>
    <definedName name="aq" localSheetId="0">#REF!</definedName>
    <definedName name="aq">#REF!</definedName>
    <definedName name="b" localSheetId="0">#REF!</definedName>
    <definedName name="b">#REF!</definedName>
    <definedName name="bq" localSheetId="0">#REF!</definedName>
    <definedName name="bq">#REF!</definedName>
    <definedName name="cq" localSheetId="0">#REF!</definedName>
    <definedName name="cq">#REF!</definedName>
    <definedName name="EGa" localSheetId="0">#REF!</definedName>
    <definedName name="EGa">#REF!</definedName>
    <definedName name="EGb" localSheetId="0">#REF!</definedName>
    <definedName name="EGb">#REF!</definedName>
    <definedName name="fn" localSheetId="0">#REF!</definedName>
    <definedName name="fn">#REF!</definedName>
    <definedName name="fz" localSheetId="0">#REF!</definedName>
    <definedName name="fz">#REF!</definedName>
    <definedName name="Informationswerte" localSheetId="0">#REF!</definedName>
    <definedName name="Informationswerte">#REF!</definedName>
    <definedName name="Instrument">'[1]Gas in Öl'!$Q$4</definedName>
    <definedName name="Kalibrierdatum">'[1]Gas in Öl'!$Q$13</definedName>
    <definedName name="Konzentrationswerte" localSheetId="0">#REF!</definedName>
    <definedName name="Konzentrationswerte">#REF!</definedName>
    <definedName name="M" localSheetId="0">#REF!</definedName>
    <definedName name="M">#REF!</definedName>
    <definedName name="MW" localSheetId="0">#REF!</definedName>
    <definedName name="MW">#REF!</definedName>
    <definedName name="My" localSheetId="0">#REF!</definedName>
    <definedName name="My">#REF!</definedName>
    <definedName name="N" localSheetId="0">#REF!</definedName>
    <definedName name="N">#REF!</definedName>
    <definedName name="NGa" localSheetId="0">#REF!</definedName>
    <definedName name="NGa">#REF!</definedName>
    <definedName name="NGb" localSheetId="0">#REF!</definedName>
    <definedName name="NGb">#REF!</definedName>
    <definedName name="otest">[2]Arbeitsbereich!$D$10:$D$19</definedName>
    <definedName name="otest_2">[3]Arbeitsbereich!$D$10:$D$19</definedName>
    <definedName name="ovar">[2]Grubbs!$E$7</definedName>
    <definedName name="ovar_2">[3]Grubbs!$E$7</definedName>
    <definedName name="Qx" localSheetId="0">#REF!</definedName>
    <definedName name="Qx">#REF!</definedName>
    <definedName name="sx0" localSheetId="0">#REF!</definedName>
    <definedName name="sx0">#REF!</definedName>
    <definedName name="syx" localSheetId="0">#REF!</definedName>
    <definedName name="syx">#REF!</definedName>
    <definedName name="t" localSheetId="0">#REF!</definedName>
    <definedName name="t">#REF!</definedName>
    <definedName name="tz" localSheetId="0">#REF!</definedName>
    <definedName name="tz">#REF!</definedName>
    <definedName name="utest">[2]Arbeitsbereich!$C$10:$C$19</definedName>
    <definedName name="utest_2">[3]Arbeitsbereich!$C$10:$C$19</definedName>
    <definedName name="uvar">[2]Grubbs!$D$7</definedName>
    <definedName name="uvar_2">[3]Grubbs!$D$7</definedName>
    <definedName name="vleer">[2]Arbeitsbereich!$C$22</definedName>
    <definedName name="vleer_2">[3]Arbeitsbereich!$C$22</definedName>
    <definedName name="x">[4]Grubbs!$E$7</definedName>
    <definedName name="xdaten" localSheetId="0">#REF!</definedName>
    <definedName name="xdaten">#REF!</definedName>
    <definedName name="xmittel" localSheetId="0">#REF!</definedName>
    <definedName name="xmittel">#REF!</definedName>
    <definedName name="xxxxxxxxxxxxxxxxxxxxxxxxxxxxxxxxxxxxxxxxxxx">[4]Arbeitsbereich!$D$10:$D$19</definedName>
    <definedName name="y_1" localSheetId="0">'[5]Allgemeines Beispiel'!#REF!</definedName>
    <definedName name="y_1">'[5]Allgemeines Beispiel'!#REF!</definedName>
    <definedName name="y_1_1" localSheetId="0">'[6]Allgemeines Beispiel'!#REF!</definedName>
    <definedName name="y_1_1">'[6]Allgemeines Beispiel'!#REF!</definedName>
    <definedName name="y_1_2" localSheetId="0">'[7]Allgemeines Beispiel'!#REF!</definedName>
    <definedName name="y_1_2">'[7]Allgemeines Beispiel'!#REF!</definedName>
    <definedName name="y_10" localSheetId="0">'[5]Allgemeines Beispiel'!#REF!</definedName>
    <definedName name="y_10">'[5]Allgemeines Beispiel'!#REF!</definedName>
    <definedName name="y_10_1" localSheetId="0">'[6]Allgemeines Beispiel'!#REF!</definedName>
    <definedName name="y_10_1">'[6]Allgemeines Beispiel'!#REF!</definedName>
    <definedName name="y_10_2" localSheetId="0">'[7]Allgemeines Beispiel'!#REF!</definedName>
    <definedName name="y_10_2">'[7]Allgemeines Beispiel'!#REF!</definedName>
    <definedName name="y_2" localSheetId="0">'[5]Allgemeines Beispiel'!#REF!</definedName>
    <definedName name="y_2">'[5]Allgemeines Beispiel'!#REF!</definedName>
    <definedName name="y_2_1" localSheetId="0">'[6]Allgemeines Beispiel'!#REF!</definedName>
    <definedName name="y_2_1">'[6]Allgemeines Beispiel'!#REF!</definedName>
    <definedName name="y_2_2" localSheetId="0">'[7]Allgemeines Beispiel'!#REF!</definedName>
    <definedName name="y_2_2">'[7]Allgemeines Beispiel'!#REF!</definedName>
    <definedName name="y_3" localSheetId="0">'[5]Allgemeines Beispiel'!#REF!</definedName>
    <definedName name="y_3">'[5]Allgemeines Beispiel'!#REF!</definedName>
    <definedName name="y_3_1" localSheetId="0">'[6]Allgemeines Beispiel'!#REF!</definedName>
    <definedName name="y_3_1">'[6]Allgemeines Beispiel'!#REF!</definedName>
    <definedName name="y_3_2" localSheetId="0">'[7]Allgemeines Beispiel'!#REF!</definedName>
    <definedName name="y_3_2">'[7]Allgemeines Beispiel'!#REF!</definedName>
    <definedName name="y_4" localSheetId="0">'[5]Allgemeines Beispiel'!#REF!</definedName>
    <definedName name="y_4">'[5]Allgemeines Beispiel'!#REF!</definedName>
    <definedName name="y_4_1" localSheetId="0">'[6]Allgemeines Beispiel'!#REF!</definedName>
    <definedName name="y_4_1">'[6]Allgemeines Beispiel'!#REF!</definedName>
    <definedName name="y_4_2" localSheetId="0">'[7]Allgemeines Beispiel'!#REF!</definedName>
    <definedName name="y_4_2">'[7]Allgemeines Beispiel'!#REF!</definedName>
    <definedName name="y_5" localSheetId="0">'[5]Allgemeines Beispiel'!#REF!</definedName>
    <definedName name="y_5">'[5]Allgemeines Beispiel'!#REF!</definedName>
    <definedName name="y_5_1" localSheetId="0">'[6]Allgemeines Beispiel'!#REF!</definedName>
    <definedName name="y_5_1">'[6]Allgemeines Beispiel'!#REF!</definedName>
    <definedName name="y_5_2" localSheetId="0">'[7]Allgemeines Beispiel'!#REF!</definedName>
    <definedName name="y_5_2">'[7]Allgemeines Beispiel'!#REF!</definedName>
    <definedName name="y_6" localSheetId="0">'[5]Allgemeines Beispiel'!#REF!</definedName>
    <definedName name="y_6">'[5]Allgemeines Beispiel'!#REF!</definedName>
    <definedName name="y_6_1" localSheetId="0">'[6]Allgemeines Beispiel'!#REF!</definedName>
    <definedName name="y_6_1">'[6]Allgemeines Beispiel'!#REF!</definedName>
    <definedName name="y_6_2" localSheetId="0">'[7]Allgemeines Beispiel'!#REF!</definedName>
    <definedName name="y_6_2">'[7]Allgemeines Beispiel'!#REF!</definedName>
    <definedName name="y_7" localSheetId="0">'[5]Allgemeines Beispiel'!#REF!</definedName>
    <definedName name="y_7">'[5]Allgemeines Beispiel'!#REF!</definedName>
    <definedName name="y_7_1" localSheetId="0">'[6]Allgemeines Beispiel'!#REF!</definedName>
    <definedName name="y_7_1">'[6]Allgemeines Beispiel'!#REF!</definedName>
    <definedName name="y_7_2" localSheetId="0">'[7]Allgemeines Beispiel'!#REF!</definedName>
    <definedName name="y_7_2">'[7]Allgemeines Beispiel'!#REF!</definedName>
    <definedName name="y_8" localSheetId="0">'[5]Allgemeines Beispiel'!#REF!</definedName>
    <definedName name="y_8">'[5]Allgemeines Beispiel'!#REF!</definedName>
    <definedName name="y_8_1" localSheetId="0">'[6]Allgemeines Beispiel'!#REF!</definedName>
    <definedName name="y_8_1">'[6]Allgemeines Beispiel'!#REF!</definedName>
    <definedName name="y_8_2" localSheetId="0">'[7]Allgemeines Beispiel'!#REF!</definedName>
    <definedName name="y_8_2">'[7]Allgemeines Beispiel'!#REF!</definedName>
    <definedName name="y_9" localSheetId="0">'[5]Allgemeines Beispiel'!#REF!</definedName>
    <definedName name="y_9">'[5]Allgemeines Beispiel'!#REF!</definedName>
    <definedName name="y_9_1" localSheetId="0">'[6]Allgemeines Beispiel'!#REF!</definedName>
    <definedName name="y_9_1">'[6]Allgemeines Beispiel'!#REF!</definedName>
    <definedName name="y_9_2" localSheetId="0">'[7]Allgemeines Beispiel'!#REF!</definedName>
    <definedName name="y_9_2">'[7]Allgemeines Beispiel'!#REF!</definedName>
    <definedName name="ydaten" localSheetId="0">#REF!</definedName>
    <definedName name="ydaten">#REF!</definedName>
    <definedName name="ymittel" localSheetId="0">#REF!</definedName>
    <definedName name="ymittel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5" l="1"/>
  <c r="E11" i="5"/>
  <c r="D31" i="6"/>
  <c r="C31" i="6"/>
  <c r="D30" i="6"/>
  <c r="C30" i="6"/>
  <c r="D29" i="6"/>
  <c r="C29" i="6"/>
  <c r="D21" i="6"/>
  <c r="D20" i="6"/>
  <c r="C21" i="6"/>
  <c r="C20" i="6"/>
  <c r="C12" i="6"/>
  <c r="C11" i="6"/>
  <c r="E3" i="5" l="1"/>
  <c r="F30" i="5" l="1"/>
  <c r="F31" i="5"/>
  <c r="F32" i="5"/>
  <c r="F33" i="5"/>
  <c r="F29" i="5"/>
  <c r="F21" i="5"/>
  <c r="F22" i="5"/>
  <c r="F23" i="5"/>
  <c r="F24" i="5"/>
  <c r="F20" i="5"/>
  <c r="E33" i="5"/>
  <c r="E32" i="5"/>
  <c r="E30" i="5"/>
  <c r="E24" i="5"/>
  <c r="E23" i="5"/>
  <c r="E22" i="5"/>
  <c r="E21" i="5"/>
  <c r="E20" i="5"/>
  <c r="E25" i="5" s="1"/>
  <c r="E15" i="5"/>
  <c r="E14" i="5"/>
  <c r="E13" i="5"/>
  <c r="E12" i="5"/>
  <c r="E31" i="5"/>
  <c r="E29" i="5"/>
  <c r="E34" i="5" l="1"/>
  <c r="E16" i="5"/>
  <c r="D36" i="5" l="1"/>
</calcChain>
</file>

<file path=xl/comments1.xml><?xml version="1.0" encoding="utf-8"?>
<comments xmlns="http://schemas.openxmlformats.org/spreadsheetml/2006/main">
  <authors>
    <author>Lars Alpers</author>
  </authors>
  <commentList>
    <comment ref="E2" authorId="0" shapeId="0">
      <text>
        <r>
          <rPr>
            <b/>
            <sz val="9"/>
            <color indexed="81"/>
            <rFont val="Segoe UI"/>
            <family val="2"/>
          </rPr>
          <t>Lars Alpers:</t>
        </r>
        <r>
          <rPr>
            <sz val="9"/>
            <color indexed="81"/>
            <rFont val="Segoe UI"/>
            <family val="2"/>
          </rPr>
          <t xml:space="preserve">
resultierendes Unsicherheitsbudget für diesen Vorgang</t>
        </r>
      </text>
    </comment>
    <comment ref="E6" authorId="0" shapeId="0">
      <text>
        <r>
          <rPr>
            <b/>
            <sz val="9"/>
            <color indexed="81"/>
            <rFont val="Segoe UI"/>
            <family val="2"/>
          </rPr>
          <t>Lars Alpers:</t>
        </r>
        <r>
          <rPr>
            <sz val="9"/>
            <color indexed="81"/>
            <rFont val="Segoe UI"/>
            <family val="2"/>
          </rPr>
          <t xml:space="preserve">
resultierendes Unsicherheitsbudget für diesen Vorgang</t>
        </r>
      </text>
    </comment>
    <comment ref="C10" authorId="0" shapeId="0">
      <text>
        <r>
          <rPr>
            <b/>
            <sz val="9"/>
            <color indexed="81"/>
            <rFont val="Segoe UI"/>
            <family val="2"/>
          </rPr>
          <t>Lars Alpers:</t>
        </r>
        <r>
          <rPr>
            <sz val="9"/>
            <color indexed="81"/>
            <rFont val="Segoe UI"/>
            <family val="2"/>
          </rPr>
          <t xml:space="preserve">
Unsicherheitsbudget der systematischen Abweichung 
gemäß Prüf- bzw. Kalibrierzertifikat der Pipette.
Hinweis: Die Toleranzangaben der Pipetten werden als rechteckverteilt angesehen.</t>
        </r>
      </text>
    </comment>
    <comment ref="D10" authorId="0" shapeId="0">
      <text>
        <r>
          <rPr>
            <b/>
            <sz val="9"/>
            <color indexed="81"/>
            <rFont val="Segoe UI"/>
            <family val="2"/>
          </rPr>
          <t>Lars Alpers:</t>
        </r>
        <r>
          <rPr>
            <sz val="9"/>
            <color indexed="81"/>
            <rFont val="Segoe UI"/>
            <family val="2"/>
          </rPr>
          <t xml:space="preserve">
Unsicherheitsbudget der zufälligen Abweichung gemäß Prüf- bzw. Kalibrierzertifikat der Pipette.
Hinweis: Die Toleranzangaben der Pipetten werden als rechteckverteilt angesehen.</t>
        </r>
      </text>
    </comment>
    <comment ref="E10" authorId="0" shapeId="0">
      <text>
        <r>
          <rPr>
            <b/>
            <sz val="9"/>
            <color indexed="81"/>
            <rFont val="Segoe UI"/>
            <family val="2"/>
          </rPr>
          <t>Lars Alpers:</t>
        </r>
        <r>
          <rPr>
            <sz val="9"/>
            <color indexed="81"/>
            <rFont val="Segoe UI"/>
            <family val="2"/>
          </rPr>
          <t xml:space="preserve">
resultierendes Unsicherheitsbudget für diesen Vorgang</t>
        </r>
      </text>
    </comment>
    <comment ref="C19" authorId="0" shapeId="0">
      <text>
        <r>
          <rPr>
            <b/>
            <sz val="9"/>
            <color indexed="81"/>
            <rFont val="Segoe UI"/>
            <family val="2"/>
          </rPr>
          <t>Lars Alpers:</t>
        </r>
        <r>
          <rPr>
            <sz val="9"/>
            <color indexed="81"/>
            <rFont val="Segoe UI"/>
            <family val="2"/>
          </rPr>
          <t xml:space="preserve">
Toleranzangabe auf dem Glasgerät.
Hinweis: Die Toleranzangaben dieser Glasgeräte werden als rechteckverteilt angesehen.</t>
        </r>
      </text>
    </comment>
    <comment ref="D19" authorId="0" shapeId="0">
      <text>
        <r>
          <rPr>
            <b/>
            <sz val="9"/>
            <color indexed="81"/>
            <rFont val="Segoe UI"/>
            <family val="2"/>
          </rPr>
          <t>Lars Alpers:</t>
        </r>
        <r>
          <rPr>
            <sz val="9"/>
            <color indexed="81"/>
            <rFont val="Segoe UI"/>
            <family val="2"/>
          </rPr>
          <t xml:space="preserve">
Nach mehrfacher gravimetrischer Prüfung des Volumens ermittelte Streuung.
</t>
        </r>
        <r>
          <rPr>
            <b/>
            <u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 wird hier nichts eingegeben, so wird bei der nebenstehenden Berechnung des Unsicherheitsbudgets mit 1/3 der Toleranzangabe gerechnet.</t>
        </r>
      </text>
    </comment>
    <comment ref="E19" authorId="0" shapeId="0">
      <text>
        <r>
          <rPr>
            <b/>
            <sz val="9"/>
            <color indexed="81"/>
            <rFont val="Segoe UI"/>
            <family val="2"/>
          </rPr>
          <t>Lars Alpers:</t>
        </r>
        <r>
          <rPr>
            <sz val="9"/>
            <color indexed="81"/>
            <rFont val="Segoe UI"/>
            <family val="2"/>
          </rPr>
          <t xml:space="preserve">
resultierendes Unsicherheitsbudget für diesen Vorgang</t>
        </r>
      </text>
    </comment>
    <comment ref="C28" authorId="0" shapeId="0">
      <text>
        <r>
          <rPr>
            <b/>
            <sz val="9"/>
            <color indexed="81"/>
            <rFont val="Segoe UI"/>
            <family val="2"/>
          </rPr>
          <t>Lars Alpers:</t>
        </r>
        <r>
          <rPr>
            <sz val="9"/>
            <color indexed="81"/>
            <rFont val="Segoe UI"/>
            <family val="2"/>
          </rPr>
          <t xml:space="preserve">
Toleranzangabe auf dem Glasgerät.
Hinweis: Die Toleranzangaben dieser Glasgeräte werden als rechteckverteilt angesehen.</t>
        </r>
      </text>
    </comment>
    <comment ref="D28" authorId="0" shapeId="0">
      <text>
        <r>
          <rPr>
            <b/>
            <sz val="9"/>
            <color indexed="81"/>
            <rFont val="Segoe UI"/>
            <family val="2"/>
          </rPr>
          <t>Lars Alpers:</t>
        </r>
        <r>
          <rPr>
            <sz val="9"/>
            <color indexed="81"/>
            <rFont val="Segoe UI"/>
            <family val="2"/>
          </rPr>
          <t xml:space="preserve">
Nach mehrfacher gravimetrischer Prüfung des Volumens ermittelte Streuung.
</t>
        </r>
        <r>
          <rPr>
            <b/>
            <u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 wird hier nichts eingegeben, so wird bei der nebenstehenden Berechnung des Unsicherheitsbudgets mit 1/3 der Toleranzangabe gerechnet.</t>
        </r>
      </text>
    </comment>
    <comment ref="E28" authorId="0" shapeId="0">
      <text>
        <r>
          <rPr>
            <b/>
            <sz val="9"/>
            <color indexed="81"/>
            <rFont val="Segoe UI"/>
            <family val="2"/>
          </rPr>
          <t>Lars Alpers:</t>
        </r>
        <r>
          <rPr>
            <sz val="9"/>
            <color indexed="81"/>
            <rFont val="Segoe UI"/>
            <family val="2"/>
          </rPr>
          <t xml:space="preserve">
resultierendes Unsicherheitsbudget für diesen Vorgang</t>
        </r>
      </text>
    </comment>
  </commentList>
</comments>
</file>

<file path=xl/comments2.xml><?xml version="1.0" encoding="utf-8"?>
<comments xmlns="http://schemas.openxmlformats.org/spreadsheetml/2006/main">
  <authors>
    <author>Lars Alpers</author>
  </authors>
  <commentList>
    <comment ref="E2" authorId="0" shapeId="0">
      <text>
        <r>
          <rPr>
            <b/>
            <sz val="9"/>
            <color indexed="81"/>
            <rFont val="Segoe UI"/>
            <family val="2"/>
          </rPr>
          <t>Lars Alpers:</t>
        </r>
        <r>
          <rPr>
            <sz val="9"/>
            <color indexed="81"/>
            <rFont val="Segoe UI"/>
            <family val="2"/>
          </rPr>
          <t xml:space="preserve">
resultierendes Unsicherheitsbudget für diesen Vorgang</t>
        </r>
      </text>
    </comment>
    <comment ref="E6" authorId="0" shapeId="0">
      <text>
        <r>
          <rPr>
            <b/>
            <sz val="9"/>
            <color indexed="81"/>
            <rFont val="Segoe UI"/>
            <family val="2"/>
          </rPr>
          <t>Lars Alpers:</t>
        </r>
        <r>
          <rPr>
            <sz val="9"/>
            <color indexed="81"/>
            <rFont val="Segoe UI"/>
            <family val="2"/>
          </rPr>
          <t xml:space="preserve">
resultierendes Unsicherheitsbudget für diesen Vorgang</t>
        </r>
      </text>
    </comment>
    <comment ref="C10" authorId="0" shapeId="0">
      <text>
        <r>
          <rPr>
            <b/>
            <sz val="9"/>
            <color indexed="81"/>
            <rFont val="Segoe UI"/>
            <family val="2"/>
          </rPr>
          <t>Lars Alpers:</t>
        </r>
        <r>
          <rPr>
            <sz val="9"/>
            <color indexed="81"/>
            <rFont val="Segoe UI"/>
            <family val="2"/>
          </rPr>
          <t xml:space="preserve">
Unsicherheitsbudget der systematischen Abweichung 
gemäß Prüf- bzw. Kalibrierzertifikat der Pipette.
Hinweis: Die Toleranzangaben der Pipetten werden als rechteckverteilt angesehen.</t>
        </r>
      </text>
    </comment>
    <comment ref="D10" authorId="0" shapeId="0">
      <text>
        <r>
          <rPr>
            <b/>
            <sz val="9"/>
            <color indexed="81"/>
            <rFont val="Segoe UI"/>
            <family val="2"/>
          </rPr>
          <t>Lars Alpers:</t>
        </r>
        <r>
          <rPr>
            <sz val="9"/>
            <color indexed="81"/>
            <rFont val="Segoe UI"/>
            <family val="2"/>
          </rPr>
          <t xml:space="preserve">
Unsicherheitsbudget der zufälligen Abweichung gemäß Prüf- bzw. Kalibrierzertifikat der Pipette.
Hinweis: Die Toleranzangaben der Pipetten werden als rechteckverteilt angesehen.</t>
        </r>
      </text>
    </comment>
    <comment ref="E10" authorId="0" shapeId="0">
      <text>
        <r>
          <rPr>
            <b/>
            <sz val="9"/>
            <color indexed="81"/>
            <rFont val="Segoe UI"/>
            <family val="2"/>
          </rPr>
          <t>Lars Alpers:</t>
        </r>
        <r>
          <rPr>
            <sz val="9"/>
            <color indexed="81"/>
            <rFont val="Segoe UI"/>
            <family val="2"/>
          </rPr>
          <t xml:space="preserve">
resultierendes Unsicherheitsbudget für diesen Vorgang</t>
        </r>
      </text>
    </comment>
    <comment ref="C19" authorId="0" shapeId="0">
      <text>
        <r>
          <rPr>
            <b/>
            <sz val="9"/>
            <color indexed="81"/>
            <rFont val="Segoe UI"/>
            <family val="2"/>
          </rPr>
          <t>Lars Alpers:</t>
        </r>
        <r>
          <rPr>
            <sz val="9"/>
            <color indexed="81"/>
            <rFont val="Segoe UI"/>
            <family val="2"/>
          </rPr>
          <t xml:space="preserve">
Toleranzangabe auf dem Glasgerät.
Hinweis: Die Toleranzangaben dieser Glasgeräte werden als rechteckverteilt angesehen.</t>
        </r>
      </text>
    </comment>
    <comment ref="D19" authorId="0" shapeId="0">
      <text>
        <r>
          <rPr>
            <b/>
            <sz val="9"/>
            <color indexed="81"/>
            <rFont val="Segoe UI"/>
            <family val="2"/>
          </rPr>
          <t>Lars Alpers:</t>
        </r>
        <r>
          <rPr>
            <sz val="9"/>
            <color indexed="81"/>
            <rFont val="Segoe UI"/>
            <family val="2"/>
          </rPr>
          <t xml:space="preserve">
Nach mehrfacher gravimetrischer Prüfung des Volumens ermittelte Streuung.
</t>
        </r>
        <r>
          <rPr>
            <b/>
            <u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 wird hier nichts eingegeben, so wird bei der nebenstehenden Berechnung des Unsicherheitsbudgets mit 1/3 der Toleranzangabe gerechnet.</t>
        </r>
      </text>
    </comment>
    <comment ref="E19" authorId="0" shapeId="0">
      <text>
        <r>
          <rPr>
            <b/>
            <sz val="9"/>
            <color indexed="81"/>
            <rFont val="Segoe UI"/>
            <family val="2"/>
          </rPr>
          <t>Lars Alpers:</t>
        </r>
        <r>
          <rPr>
            <sz val="9"/>
            <color indexed="81"/>
            <rFont val="Segoe UI"/>
            <family val="2"/>
          </rPr>
          <t xml:space="preserve">
resultierendes Unsicherheitsbudget für diesen Vorgang</t>
        </r>
      </text>
    </comment>
    <comment ref="C28" authorId="0" shapeId="0">
      <text>
        <r>
          <rPr>
            <b/>
            <sz val="9"/>
            <color indexed="81"/>
            <rFont val="Segoe UI"/>
            <family val="2"/>
          </rPr>
          <t>Lars Alpers:</t>
        </r>
        <r>
          <rPr>
            <sz val="9"/>
            <color indexed="81"/>
            <rFont val="Segoe UI"/>
            <family val="2"/>
          </rPr>
          <t xml:space="preserve">
Toleranzangabe auf dem Glasgerät.
Hinweis: Die Toleranzangaben dieser Glasgeräte werden als rechteckverteilt angesehen.</t>
        </r>
      </text>
    </comment>
    <comment ref="D28" authorId="0" shapeId="0">
      <text>
        <r>
          <rPr>
            <b/>
            <sz val="9"/>
            <color indexed="81"/>
            <rFont val="Segoe UI"/>
            <family val="2"/>
          </rPr>
          <t>Lars Alpers:</t>
        </r>
        <r>
          <rPr>
            <sz val="9"/>
            <color indexed="81"/>
            <rFont val="Segoe UI"/>
            <family val="2"/>
          </rPr>
          <t xml:space="preserve">
Nach mehrfacher gravimetrischer Prüfung des Volumens ermittelte Streuung.
</t>
        </r>
        <r>
          <rPr>
            <b/>
            <u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 wird hier nichts eingegeben, so wird bei der nebenstehenden Berechnung des Unsicherheitsbudgets mit 1/3 der Toleranzangabe gerechnet.</t>
        </r>
      </text>
    </comment>
    <comment ref="E28" authorId="0" shapeId="0">
      <text>
        <r>
          <rPr>
            <b/>
            <sz val="9"/>
            <color indexed="81"/>
            <rFont val="Segoe UI"/>
            <family val="2"/>
          </rPr>
          <t>Lars Alpers:</t>
        </r>
        <r>
          <rPr>
            <sz val="9"/>
            <color indexed="81"/>
            <rFont val="Segoe UI"/>
            <family val="2"/>
          </rPr>
          <t xml:space="preserve">
resultierendes Unsicherheitsbudget für diesen Vorgang</t>
        </r>
      </text>
    </comment>
  </commentList>
</comments>
</file>

<file path=xl/sharedStrings.xml><?xml version="1.0" encoding="utf-8"?>
<sst xmlns="http://schemas.openxmlformats.org/spreadsheetml/2006/main" count="120" uniqueCount="48">
  <si>
    <t>Nennwert</t>
  </si>
  <si>
    <t>Wichtig: Nennwert und MU müssen in derselben Maßeinheit angegeben werden!</t>
  </si>
  <si>
    <t>Maßeinheit</t>
  </si>
  <si>
    <t>Messunsicherheit laut Zertifikat</t>
  </si>
  <si>
    <t>Verteilungsart</t>
  </si>
  <si>
    <t>Unsicherheits-budget, %</t>
  </si>
  <si>
    <t>u, kombiniert:</t>
  </si>
  <si>
    <t>Nennvolumen,            ml</t>
  </si>
  <si>
    <r>
      <t xml:space="preserve">vollständige, relative Standard-Messunsicherheit </t>
    </r>
    <r>
      <rPr>
        <b/>
        <i/>
        <sz val="11"/>
        <color indexed="8"/>
        <rFont val="Calibri"/>
        <family val="2"/>
      </rPr>
      <t>(k=1)</t>
    </r>
    <r>
      <rPr>
        <b/>
        <sz val="11"/>
        <color indexed="8"/>
        <rFont val="Calibri"/>
        <family val="2"/>
      </rPr>
      <t xml:space="preserve"> =</t>
    </r>
  </si>
  <si>
    <t>Anzahl signifikanter Stellen für die Ergebnisangabe:</t>
  </si>
  <si>
    <t>Bemerkungen</t>
  </si>
  <si>
    <t>Toleranzangabe,      ± ml</t>
  </si>
  <si>
    <t>Laborunsicherheit, ± ml</t>
  </si>
  <si>
    <t>Validierung mittels DIN ISO 11352:2013-03, B.3.3.2.1</t>
  </si>
  <si>
    <t>u conc, rel = WURZEL(D21^2+D30^2) = 0,64. Dieses entspricht der Vorgabe.</t>
  </si>
  <si>
    <t>Geräte-bezeichnung</t>
  </si>
  <si>
    <t>Messunsicherheit, bias in %</t>
  </si>
  <si>
    <t>Messunsicherheit, Rw  in %</t>
  </si>
  <si>
    <t>Nennvolumen,            µl</t>
  </si>
  <si>
    <t>Die Ergebnisse entsprechen jenen in den Zellen E16 bzw. E25 (siehe jeweils dort).</t>
  </si>
  <si>
    <t>Hinweis: Die Eingangsdaten wurden zur Angleichung auf relative Angaben umgerechnet. Der Bias wurde zudem aus der Rechteckverteilung rückgerechnet (Teilen durch Wurzel(3))</t>
  </si>
  <si>
    <t>1. Standard</t>
  </si>
  <si>
    <t>5. Auffüllen in Messkolben o. ä.</t>
  </si>
  <si>
    <t>4. Pipettieren mit Vollpipette bzw. abmessen mit Messzylinder</t>
  </si>
  <si>
    <t>3. Pipettieren mit Kolbenhubpipette</t>
  </si>
  <si>
    <t>Kalibriergleichung des Typs "U = a + b*R"</t>
  </si>
  <si>
    <t>Summand "b"</t>
  </si>
  <si>
    <t>Summand "a"             g</t>
  </si>
  <si>
    <t>Einwaage "R"             g</t>
  </si>
  <si>
    <r>
      <rPr>
        <b/>
        <sz val="11"/>
        <color indexed="8"/>
        <rFont val="Calibri"/>
        <family val="2"/>
      </rPr>
      <t>2. Einwaage</t>
    </r>
    <r>
      <rPr>
        <sz val="11"/>
        <color theme="1"/>
        <rFont val="Calibri"/>
        <family val="2"/>
        <scheme val="minor"/>
      </rPr>
      <t xml:space="preserve"> (sofern zutreffend)</t>
    </r>
  </si>
  <si>
    <t>Ma.%</t>
  </si>
  <si>
    <t>95%</t>
  </si>
  <si>
    <t>Validierung mittels Excel-Sheet "mu11352_rel_de_v2.11.XLS", Tabelle "Methoden- und Laborbias" Teilbereich B; © 2011 Dr. M. Koch, Institut für Siedlungswasserbau, Universität Stuttgart, www.aqsbw.de</t>
  </si>
  <si>
    <t>lars-alpers@gmx.de</t>
  </si>
  <si>
    <t>LA Toolsammlung</t>
  </si>
  <si>
    <t>Messunsicherheit einer Maßlösung</t>
  </si>
  <si>
    <t/>
  </si>
  <si>
    <t>?</t>
  </si>
  <si>
    <t>-</t>
  </si>
  <si>
    <r>
      <t>Ein Tool zur Ermittlung des Messunsicherheitsbudgets u</t>
    </r>
    <r>
      <rPr>
        <vertAlign val="subscript"/>
        <sz val="11"/>
        <rFont val="Arial"/>
        <family val="2"/>
      </rPr>
      <t>add</t>
    </r>
    <r>
      <rPr>
        <sz val="11"/>
        <rFont val="Arial"/>
        <family val="2"/>
      </rPr>
      <t>, entspr. DIN ISO 11352:2013-03 Punkt  B.3.3.2</t>
    </r>
  </si>
  <si>
    <t>Angabe zur ID der  Waage</t>
  </si>
  <si>
    <t xml:space="preserve"> der Kalibriergleichung der Erweiterungsfaktor 2 gültig ist.</t>
  </si>
  <si>
    <r>
      <t xml:space="preserve"> </t>
    </r>
    <r>
      <rPr>
        <u/>
        <sz val="11"/>
        <rFont val="Calibri"/>
        <family val="2"/>
        <scheme val="minor"/>
      </rPr>
      <t>Hinweis:</t>
    </r>
    <r>
      <rPr>
        <sz val="11"/>
        <rFont val="Calibri"/>
        <family val="2"/>
        <scheme val="minor"/>
      </rPr>
      <t xml:space="preserve"> Es wird hier vorausgesetzt, dass für die Ergebnisse</t>
    </r>
  </si>
  <si>
    <t>Validierung anhand der 4 Ergebnisse aus Tabelle "Unsicherheit im Gebrauch der Waage" aus DKD-Kalibrierschein "1586462; D-K-17094-02-00; 2013-10", Fa. Sartorius</t>
  </si>
  <si>
    <t>M-50</t>
  </si>
  <si>
    <t>keine Angabe</t>
  </si>
  <si>
    <t>Identifikations-angabe</t>
  </si>
  <si>
    <t>Version1: 05.08.2022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</si>
</sst>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General&quot; %&quot;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u/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i/>
      <u/>
      <sz val="10"/>
      <color indexed="12"/>
      <name val="Arial"/>
      <family val="2"/>
    </font>
    <font>
      <u/>
      <sz val="14"/>
      <name val="Arial"/>
      <family val="2"/>
    </font>
    <font>
      <vertAlign val="subscript"/>
      <sz val="11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7" fillId="2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1" xfId="0" applyFill="1" applyBorder="1" applyAlignment="1">
      <alignment horizontal="center" vertical="top" wrapText="1"/>
    </xf>
    <xf numFmtId="0" fontId="0" fillId="2" borderId="0" xfId="0" applyFill="1" applyAlignment="1">
      <alignment vertical="top" wrapText="1"/>
    </xf>
    <xf numFmtId="0" fontId="0" fillId="3" borderId="1" xfId="0" applyFill="1" applyBorder="1" applyAlignment="1" applyProtection="1">
      <alignment horizontal="center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right"/>
    </xf>
    <xf numFmtId="164" fontId="7" fillId="2" borderId="2" xfId="0" applyNumberFormat="1" applyFont="1" applyFill="1" applyBorder="1" applyAlignment="1">
      <alignment horizontal="center"/>
    </xf>
    <xf numFmtId="0" fontId="0" fillId="2" borderId="0" xfId="0" applyFill="1" applyAlignment="1">
      <alignment vertical="top"/>
    </xf>
    <xf numFmtId="0" fontId="9" fillId="2" borderId="0" xfId="0" applyFont="1" applyFill="1" applyAlignment="1">
      <alignment horizontal="right" vertical="top"/>
    </xf>
    <xf numFmtId="0" fontId="9" fillId="2" borderId="0" xfId="0" applyFont="1" applyFill="1" applyAlignment="1" applyProtection="1">
      <alignment horizontal="left" vertical="top"/>
      <protection locked="0"/>
    </xf>
    <xf numFmtId="0" fontId="7" fillId="2" borderId="0" xfId="0" applyFont="1" applyFill="1" applyAlignment="1">
      <alignment horizontal="right"/>
    </xf>
    <xf numFmtId="0" fontId="10" fillId="2" borderId="0" xfId="0" applyFont="1" applyFill="1"/>
    <xf numFmtId="0" fontId="11" fillId="2" borderId="0" xfId="0" applyFont="1" applyFill="1"/>
    <xf numFmtId="0" fontId="7" fillId="2" borderId="0" xfId="0" applyFont="1" applyFill="1" applyProtection="1"/>
    <xf numFmtId="0" fontId="0" fillId="2" borderId="0" xfId="0" applyFill="1" applyProtection="1"/>
    <xf numFmtId="0" fontId="8" fillId="2" borderId="0" xfId="0" applyFont="1" applyFill="1" applyProtection="1"/>
    <xf numFmtId="0" fontId="0" fillId="2" borderId="1" xfId="0" applyFill="1" applyBorder="1" applyAlignment="1" applyProtection="1">
      <alignment horizontal="center" vertical="top" wrapText="1"/>
    </xf>
    <xf numFmtId="0" fontId="0" fillId="2" borderId="0" xfId="0" applyFill="1" applyAlignment="1" applyProtection="1">
      <alignment vertical="top" wrapText="1"/>
    </xf>
    <xf numFmtId="0" fontId="0" fillId="3" borderId="1" xfId="0" applyFill="1" applyBorder="1" applyAlignment="1" applyProtection="1">
      <alignment horizontal="center"/>
    </xf>
    <xf numFmtId="49" fontId="1" fillId="3" borderId="1" xfId="0" applyNumberFormat="1" applyFont="1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10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Alignment="1" applyProtection="1">
      <alignment horizontal="center"/>
    </xf>
    <xf numFmtId="0" fontId="0" fillId="2" borderId="1" xfId="0" applyFill="1" applyBorder="1" applyAlignment="1" applyProtection="1">
      <alignment horizontal="right"/>
    </xf>
    <xf numFmtId="0" fontId="0" fillId="2" borderId="0" xfId="0" applyFill="1" applyAlignment="1" applyProtection="1">
      <alignment horizontal="right"/>
    </xf>
    <xf numFmtId="0" fontId="7" fillId="2" borderId="0" xfId="0" applyFont="1" applyFill="1" applyAlignment="1" applyProtection="1">
      <alignment horizontal="right"/>
    </xf>
    <xf numFmtId="164" fontId="7" fillId="2" borderId="2" xfId="0" applyNumberFormat="1" applyFont="1" applyFill="1" applyBorder="1" applyAlignment="1" applyProtection="1">
      <alignment horizontal="center"/>
    </xf>
    <xf numFmtId="0" fontId="0" fillId="2" borderId="0" xfId="0" applyFill="1" applyAlignment="1" applyProtection="1">
      <alignment vertical="top"/>
    </xf>
    <xf numFmtId="0" fontId="9" fillId="2" borderId="0" xfId="0" applyFont="1" applyFill="1" applyAlignment="1" applyProtection="1">
      <alignment horizontal="right" vertical="top"/>
    </xf>
    <xf numFmtId="0" fontId="9" fillId="2" borderId="0" xfId="0" applyFont="1" applyFill="1" applyAlignment="1" applyProtection="1">
      <alignment horizontal="left" vertical="top"/>
    </xf>
    <xf numFmtId="0" fontId="0" fillId="2" borderId="0" xfId="0" applyFill="1" applyBorder="1" applyAlignment="1">
      <alignment horizontal="center"/>
    </xf>
    <xf numFmtId="11" fontId="0" fillId="3" borderId="1" xfId="0" applyNumberForma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</xf>
    <xf numFmtId="0" fontId="0" fillId="2" borderId="6" xfId="0" applyFill="1" applyBorder="1" applyAlignment="1" applyProtection="1">
      <alignment horizontal="left"/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1" fillId="4" borderId="0" xfId="1" applyFill="1" applyProtection="1">
      <protection hidden="1"/>
    </xf>
    <xf numFmtId="0" fontId="15" fillId="4" borderId="0" xfId="2" applyFont="1" applyFill="1" applyAlignment="1" applyProtection="1">
      <protection hidden="1"/>
    </xf>
    <xf numFmtId="0" fontId="16" fillId="4" borderId="0" xfId="1" applyFont="1" applyFill="1" applyProtection="1">
      <protection hidden="1"/>
    </xf>
    <xf numFmtId="0" fontId="18" fillId="2" borderId="0" xfId="0" applyFont="1" applyFill="1"/>
    <xf numFmtId="0" fontId="13" fillId="4" borderId="0" xfId="1" applyFont="1" applyFill="1" applyAlignment="1" applyProtection="1">
      <alignment horizontal="left"/>
      <protection hidden="1"/>
    </xf>
    <xf numFmtId="0" fontId="12" fillId="0" borderId="0" xfId="1" applyFont="1" applyAlignment="1" applyProtection="1">
      <alignment horizontal="left"/>
      <protection hidden="1"/>
    </xf>
    <xf numFmtId="0" fontId="1" fillId="0" borderId="0" xfId="1" applyAlignment="1" applyProtection="1">
      <alignment horizontal="left"/>
      <protection hidden="1"/>
    </xf>
    <xf numFmtId="0" fontId="0" fillId="2" borderId="3" xfId="0" applyFill="1" applyBorder="1" applyAlignment="1" applyProtection="1">
      <alignment horizontal="left"/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2" borderId="6" xfId="0" applyFill="1" applyBorder="1" applyAlignment="1" applyProtection="1">
      <alignment horizontal="left"/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0" fillId="2" borderId="8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0" fontId="0" fillId="2" borderId="10" xfId="0" applyFill="1" applyBorder="1" applyAlignment="1" applyProtection="1">
      <alignment horizontal="left"/>
      <protection locked="0"/>
    </xf>
    <xf numFmtId="0" fontId="0" fillId="2" borderId="3" xfId="0" applyFill="1" applyBorder="1" applyAlignment="1" applyProtection="1">
      <alignment horizontal="left"/>
    </xf>
    <xf numFmtId="0" fontId="0" fillId="2" borderId="4" xfId="0" applyFill="1" applyBorder="1" applyAlignment="1" applyProtection="1">
      <alignment horizontal="left"/>
    </xf>
    <xf numFmtId="0" fontId="0" fillId="2" borderId="5" xfId="0" applyFill="1" applyBorder="1" applyAlignment="1" applyProtection="1">
      <alignment horizontal="left"/>
    </xf>
    <xf numFmtId="0" fontId="0" fillId="2" borderId="6" xfId="0" applyFill="1" applyBorder="1" applyAlignment="1" applyProtection="1">
      <alignment horizontal="left"/>
    </xf>
    <xf numFmtId="0" fontId="0" fillId="2" borderId="0" xfId="0" applyFill="1" applyAlignment="1" applyProtection="1">
      <alignment horizontal="left"/>
    </xf>
    <xf numFmtId="0" fontId="0" fillId="2" borderId="7" xfId="0" applyFill="1" applyBorder="1" applyAlignment="1" applyProtection="1">
      <alignment horizontal="left"/>
    </xf>
    <xf numFmtId="0" fontId="0" fillId="2" borderId="8" xfId="0" applyFill="1" applyBorder="1" applyAlignment="1" applyProtection="1">
      <alignment horizontal="left"/>
    </xf>
    <xf numFmtId="0" fontId="0" fillId="2" borderId="9" xfId="0" applyFill="1" applyBorder="1" applyAlignment="1" applyProtection="1">
      <alignment horizontal="left"/>
    </xf>
    <xf numFmtId="0" fontId="0" fillId="2" borderId="10" xfId="0" applyFill="1" applyBorder="1" applyAlignment="1" applyProtection="1">
      <alignment horizontal="left"/>
    </xf>
  </cellXfs>
  <cellStyles count="3">
    <cellStyle name="Link" xfId="2" builtinId="8"/>
    <cellStyle name="Standard" xfId="0" builtinId="0"/>
    <cellStyle name="Standard 2" xfId="1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9</xdr:row>
      <xdr:rowOff>0</xdr:rowOff>
    </xdr:from>
    <xdr:to>
      <xdr:col>5</xdr:col>
      <xdr:colOff>676275</xdr:colOff>
      <xdr:row>15</xdr:row>
      <xdr:rowOff>19049</xdr:rowOff>
    </xdr:to>
    <xdr:sp macro="" textlink="">
      <xdr:nvSpPr>
        <xdr:cNvPr id="2" name="Geschweifte Klammer rechts 1">
          <a:extLst>
            <a:ext uri="{FF2B5EF4-FFF2-40B4-BE49-F238E27FC236}">
              <a16:creationId xmlns:a16="http://schemas.microsoft.com/office/drawing/2014/main" id="{D7816778-9671-427F-83F7-22CB70AB7245}"/>
            </a:ext>
          </a:extLst>
        </xdr:cNvPr>
        <xdr:cNvSpPr/>
      </xdr:nvSpPr>
      <xdr:spPr>
        <a:xfrm>
          <a:off x="5819775" y="2095500"/>
          <a:ext cx="619125" cy="1352549"/>
        </a:xfrm>
        <a:prstGeom prst="rightBrace">
          <a:avLst>
            <a:gd name="adj1" fmla="val 8333"/>
            <a:gd name="adj2" fmla="val 4944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de-DE"/>
        </a:p>
      </xdr:txBody>
    </xdr:sp>
    <xdr:clientData/>
  </xdr:twoCellAnchor>
  <xdr:twoCellAnchor>
    <xdr:from>
      <xdr:col>5</xdr:col>
      <xdr:colOff>57150</xdr:colOff>
      <xdr:row>18</xdr:row>
      <xdr:rowOff>19050</xdr:rowOff>
    </xdr:from>
    <xdr:to>
      <xdr:col>5</xdr:col>
      <xdr:colOff>676275</xdr:colOff>
      <xdr:row>33</xdr:row>
      <xdr:rowOff>180975</xdr:rowOff>
    </xdr:to>
    <xdr:sp macro="" textlink="">
      <xdr:nvSpPr>
        <xdr:cNvPr id="3" name="Geschweifte Klammer rechts 2">
          <a:extLst>
            <a:ext uri="{FF2B5EF4-FFF2-40B4-BE49-F238E27FC236}">
              <a16:creationId xmlns:a16="http://schemas.microsoft.com/office/drawing/2014/main" id="{E6A66683-6FCB-4DF3-A8ED-7C9854A2BF77}"/>
            </a:ext>
          </a:extLst>
        </xdr:cNvPr>
        <xdr:cNvSpPr/>
      </xdr:nvSpPr>
      <xdr:spPr>
        <a:xfrm>
          <a:off x="5819775" y="4019550"/>
          <a:ext cx="619125" cy="3400425"/>
        </a:xfrm>
        <a:prstGeom prst="rightBrace">
          <a:avLst>
            <a:gd name="adj1" fmla="val 8333"/>
            <a:gd name="adj2" fmla="val 4944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de-DE"/>
        </a:p>
      </xdr:txBody>
    </xdr:sp>
    <xdr:clientData/>
  </xdr:twoCellAnchor>
  <xdr:twoCellAnchor>
    <xdr:from>
      <xdr:col>5</xdr:col>
      <xdr:colOff>47625</xdr:colOff>
      <xdr:row>5</xdr:row>
      <xdr:rowOff>0</xdr:rowOff>
    </xdr:from>
    <xdr:to>
      <xdr:col>5</xdr:col>
      <xdr:colOff>666750</xdr:colOff>
      <xdr:row>7</xdr:row>
      <xdr:rowOff>9525</xdr:rowOff>
    </xdr:to>
    <xdr:sp macro="" textlink="">
      <xdr:nvSpPr>
        <xdr:cNvPr id="4" name="Geschweifte Klammer rechts 3">
          <a:extLst>
            <a:ext uri="{FF2B5EF4-FFF2-40B4-BE49-F238E27FC236}">
              <a16:creationId xmlns:a16="http://schemas.microsoft.com/office/drawing/2014/main" id="{BDF25591-6C9D-496C-A53D-753F4DFD5A04}"/>
            </a:ext>
          </a:extLst>
        </xdr:cNvPr>
        <xdr:cNvSpPr/>
      </xdr:nvSpPr>
      <xdr:spPr>
        <a:xfrm>
          <a:off x="5810250" y="1143000"/>
          <a:ext cx="619125" cy="581025"/>
        </a:xfrm>
        <a:prstGeom prst="rightBrace">
          <a:avLst>
            <a:gd name="adj1" fmla="val 8333"/>
            <a:gd name="adj2" fmla="val 4944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de-DE"/>
        </a:p>
      </xdr:txBody>
    </xdr:sp>
    <xdr:clientData/>
  </xdr:twoCellAnchor>
  <xdr:twoCellAnchor>
    <xdr:from>
      <xdr:col>5</xdr:col>
      <xdr:colOff>47625</xdr:colOff>
      <xdr:row>2</xdr:row>
      <xdr:rowOff>1</xdr:rowOff>
    </xdr:from>
    <xdr:to>
      <xdr:col>5</xdr:col>
      <xdr:colOff>666750</xdr:colOff>
      <xdr:row>3</xdr:row>
      <xdr:rowOff>1</xdr:rowOff>
    </xdr:to>
    <xdr:sp macro="" textlink="">
      <xdr:nvSpPr>
        <xdr:cNvPr id="5" name="Geschweifte Klammer rechts 4">
          <a:extLst>
            <a:ext uri="{FF2B5EF4-FFF2-40B4-BE49-F238E27FC236}">
              <a16:creationId xmlns:a16="http://schemas.microsoft.com/office/drawing/2014/main" id="{7D3A88AC-E069-4A7E-BDF5-0FEFFDCDF48B}"/>
            </a:ext>
          </a:extLst>
        </xdr:cNvPr>
        <xdr:cNvSpPr/>
      </xdr:nvSpPr>
      <xdr:spPr>
        <a:xfrm>
          <a:off x="5810250" y="571501"/>
          <a:ext cx="619125" cy="190500"/>
        </a:xfrm>
        <a:prstGeom prst="rightBrace">
          <a:avLst>
            <a:gd name="adj1" fmla="val 8333"/>
            <a:gd name="adj2" fmla="val 4944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de-DE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kumente%20und%20Einstellungen\lalpers\Lokale%20Einstellungen\Temporary%20Internet%20Files\RV-2008%20VPC%20ro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_Erz_HH\_Daten\18_Akkreditierung_Chemie\Rechenbl&#228;tter\Mandel-Test_L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_Erz_HH\_Daten\18_Akkreditierung_Chemie\Rechenbl&#228;tter\Mandel-Test_L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BLAGE\Rechenbl&#228;tter_VPC-H\Testphase\2_Erz_HH\_Daten\18_Akkreditierung_Chemie\Rechenbl&#228;tter\Mandel-Test_L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5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5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BLAGE\Rechenbl&#228;tter_VPC-H\Testphase\5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in Öl"/>
      <sheetName val="B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Arbeitsbereich"/>
      <sheetName val="Grubbs"/>
      <sheetName val="Varianzenhomogenität"/>
      <sheetName val="Linearitätstest-LA"/>
    </sheetNames>
    <sheetDataSet>
      <sheetData sheetId="0"/>
      <sheetData sheetId="1">
        <row r="10">
          <cell r="C10">
            <v>5</v>
          </cell>
          <cell r="D10">
            <v>9</v>
          </cell>
        </row>
        <row r="11">
          <cell r="C11">
            <v>4</v>
          </cell>
          <cell r="D11">
            <v>7</v>
          </cell>
        </row>
        <row r="12">
          <cell r="C12">
            <v>5</v>
          </cell>
          <cell r="D12">
            <v>8</v>
          </cell>
        </row>
        <row r="13">
          <cell r="C13">
            <v>5</v>
          </cell>
          <cell r="D13">
            <v>8</v>
          </cell>
        </row>
        <row r="14">
          <cell r="C14">
            <v>6</v>
          </cell>
          <cell r="D14">
            <v>7</v>
          </cell>
        </row>
        <row r="15">
          <cell r="C15">
            <v>6</v>
          </cell>
          <cell r="D15">
            <v>8</v>
          </cell>
        </row>
        <row r="16">
          <cell r="C16">
            <v>4</v>
          </cell>
          <cell r="D16">
            <v>9</v>
          </cell>
        </row>
        <row r="17">
          <cell r="C17">
            <v>5</v>
          </cell>
          <cell r="D17">
            <v>8</v>
          </cell>
        </row>
        <row r="18">
          <cell r="C18">
            <v>5</v>
          </cell>
          <cell r="D18">
            <v>8</v>
          </cell>
        </row>
        <row r="19">
          <cell r="C19">
            <v>5</v>
          </cell>
          <cell r="D19">
            <v>9</v>
          </cell>
        </row>
        <row r="22">
          <cell r="C22" t="str">
            <v>****</v>
          </cell>
        </row>
      </sheetData>
      <sheetData sheetId="2">
        <row r="7">
          <cell r="D7">
            <v>0.44444444444444442</v>
          </cell>
          <cell r="E7">
            <v>0.54444444444444196</v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Arbeitsbereich"/>
      <sheetName val="Grubbs"/>
      <sheetName val="Varianzenhomogenität"/>
      <sheetName val="Linearitätstest-LA"/>
    </sheetNames>
    <sheetDataSet>
      <sheetData sheetId="0"/>
      <sheetData sheetId="1">
        <row r="10">
          <cell r="C10">
            <v>5</v>
          </cell>
          <cell r="D10">
            <v>9</v>
          </cell>
        </row>
        <row r="11">
          <cell r="C11">
            <v>4</v>
          </cell>
          <cell r="D11">
            <v>7</v>
          </cell>
        </row>
        <row r="12">
          <cell r="C12">
            <v>5</v>
          </cell>
          <cell r="D12">
            <v>8</v>
          </cell>
        </row>
        <row r="13">
          <cell r="C13">
            <v>5</v>
          </cell>
          <cell r="D13">
            <v>8</v>
          </cell>
        </row>
        <row r="14">
          <cell r="C14">
            <v>6</v>
          </cell>
          <cell r="D14">
            <v>7</v>
          </cell>
        </row>
        <row r="15">
          <cell r="C15">
            <v>6</v>
          </cell>
          <cell r="D15">
            <v>8</v>
          </cell>
        </row>
        <row r="16">
          <cell r="C16">
            <v>4</v>
          </cell>
          <cell r="D16">
            <v>9</v>
          </cell>
        </row>
        <row r="17">
          <cell r="C17">
            <v>5</v>
          </cell>
          <cell r="D17">
            <v>8</v>
          </cell>
        </row>
        <row r="18">
          <cell r="C18">
            <v>5</v>
          </cell>
          <cell r="D18">
            <v>8</v>
          </cell>
        </row>
        <row r="19">
          <cell r="C19">
            <v>5</v>
          </cell>
          <cell r="D19">
            <v>9</v>
          </cell>
        </row>
        <row r="22">
          <cell r="C22" t="str">
            <v>****</v>
          </cell>
        </row>
      </sheetData>
      <sheetData sheetId="2">
        <row r="7">
          <cell r="D7">
            <v>0.44444444444444442</v>
          </cell>
          <cell r="E7">
            <v>0.54444444444444196</v>
          </cell>
        </row>
      </sheetData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Arbeitsbereich"/>
      <sheetName val="Grubbs"/>
      <sheetName val="Varianzenhomogenität"/>
      <sheetName val="Linearitätstest-L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äuterung"/>
      <sheetName val="Bestimmung von Cadmium"/>
      <sheetName val="Bestimmung von Cd (Kompaktform)"/>
      <sheetName val="Best. von Cd (kompakt) +-u"/>
      <sheetName val="Herstellung Kalibrierstandard"/>
      <sheetName val="Herst. Kalibrierstandard (2)"/>
      <sheetName val="Allgemeines Beispiel"/>
      <sheetName val="Test (erst kopieren)"/>
      <sheetName val="Widerstand o. Kov."/>
      <sheetName val="DIN 1319-3 (2)"/>
      <sheetName val="LITERATUR"/>
      <sheetName val="Modul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äuterung"/>
      <sheetName val="Bestimmung von Cadmium"/>
      <sheetName val="Bestimmung von Cd (Kompaktform)"/>
      <sheetName val="Best. von Cd (kompakt) +-u"/>
      <sheetName val="Herstellung Kalibrierstandard"/>
      <sheetName val="Herst. Kalibrierstandard (2)"/>
      <sheetName val="Allgemeines Beispiel"/>
      <sheetName val="Test (erst kopieren)"/>
      <sheetName val="Widerstand o. Kov."/>
      <sheetName val="DIN 1319-3 (2)"/>
      <sheetName val="LITERATUR"/>
      <sheetName val="Modul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äuterung"/>
      <sheetName val="Bestimmung von Cadmium"/>
      <sheetName val="Bestimmung von Cd (Kompaktform)"/>
      <sheetName val="Best. von Cd (kompakt) +-u"/>
      <sheetName val="Herstellung Kalibrierstandard"/>
      <sheetName val="Herst. Kalibrierstandard (2)"/>
      <sheetName val="Allgemeines Beispiel"/>
      <sheetName val="Test (erst kopieren)"/>
      <sheetName val="Widerstand o. Kov."/>
      <sheetName val="DIN 1319-3 (2)"/>
      <sheetName val="LITERATUR"/>
      <sheetName val="Modul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rs-alpers@gmx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M16"/>
  <sheetViews>
    <sheetView tabSelected="1" workbookViewId="0"/>
  </sheetViews>
  <sheetFormatPr baseColWidth="10" defaultColWidth="11.5703125" defaultRowHeight="12.75" x14ac:dyDescent="0.2"/>
  <cols>
    <col min="1" max="16384" width="11.5703125" style="43"/>
  </cols>
  <sheetData>
    <row r="11" spans="2:13" ht="18" x14ac:dyDescent="0.25">
      <c r="B11" s="45" t="s">
        <v>34</v>
      </c>
      <c r="D11" s="44" t="s">
        <v>33</v>
      </c>
    </row>
    <row r="13" spans="2:13" ht="18" x14ac:dyDescent="0.25">
      <c r="B13" s="47" t="s">
        <v>35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</row>
    <row r="14" spans="2:13" ht="18.75" x14ac:dyDescent="0.35">
      <c r="B14" s="48" t="s">
        <v>39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</row>
    <row r="16" spans="2:13" x14ac:dyDescent="0.2"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</row>
  </sheetData>
  <sheetProtection sheet="1" objects="1" scenarios="1"/>
  <mergeCells count="3">
    <mergeCell ref="B13:M13"/>
    <mergeCell ref="B14:M14"/>
    <mergeCell ref="B16:M16"/>
  </mergeCells>
  <hyperlinks>
    <hyperlink ref="D11" r:id="rId1"/>
  </hyperlinks>
  <pageMargins left="0.78740157499999996" right="0.78740157499999996" top="0.984251969" bottom="0.984251969" header="0.4921259845" footer="0.492125984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4"/>
  <sheetViews>
    <sheetView workbookViewId="0">
      <selection activeCell="G2" sqref="G2"/>
    </sheetView>
  </sheetViews>
  <sheetFormatPr baseColWidth="10" defaultRowHeight="15" x14ac:dyDescent="0.25"/>
  <cols>
    <col min="1" max="5" width="17.28515625" style="2" customWidth="1"/>
    <col min="6" max="16384" width="11.42578125" style="2"/>
  </cols>
  <sheetData>
    <row r="1" spans="1:7" x14ac:dyDescent="0.25">
      <c r="A1" s="1" t="s">
        <v>21</v>
      </c>
      <c r="B1" s="2" t="s">
        <v>1</v>
      </c>
      <c r="G1" s="3" t="s">
        <v>47</v>
      </c>
    </row>
    <row r="2" spans="1:7" ht="30" x14ac:dyDescent="0.25">
      <c r="A2" s="4" t="s">
        <v>2</v>
      </c>
      <c r="B2" s="4" t="s">
        <v>0</v>
      </c>
      <c r="C2" s="4" t="s">
        <v>3</v>
      </c>
      <c r="D2" s="4" t="s">
        <v>4</v>
      </c>
      <c r="E2" s="4" t="s">
        <v>5</v>
      </c>
    </row>
    <row r="3" spans="1:7" x14ac:dyDescent="0.25">
      <c r="A3" s="6"/>
      <c r="B3" s="6"/>
      <c r="C3" s="6"/>
      <c r="D3" s="7"/>
      <c r="E3" s="8">
        <f>IF(COUNT(B3:C3)&lt;2,0,IF(D3="1 s",C3/B3*100,IF(D3="95%",C3/1.96/B3*100,IF(D3="2 s",C3/2/B3*100,IF(D3="99%",C3/2.58/B3*100,IF(D3="3 s",C3/3/B3*100,"?"))))))</f>
        <v>0</v>
      </c>
      <c r="F3" s="17"/>
    </row>
    <row r="4" spans="1:7" x14ac:dyDescent="0.25">
      <c r="A4" s="37"/>
      <c r="B4" s="37"/>
      <c r="C4" s="37"/>
      <c r="D4" s="37"/>
      <c r="E4" s="37"/>
    </row>
    <row r="5" spans="1:7" x14ac:dyDescent="0.25">
      <c r="A5" s="2" t="s">
        <v>29</v>
      </c>
      <c r="C5" s="2" t="s">
        <v>25</v>
      </c>
      <c r="F5" s="17"/>
    </row>
    <row r="6" spans="1:7" s="5" customFormat="1" ht="30" x14ac:dyDescent="0.25">
      <c r="A6" s="4" t="s">
        <v>40</v>
      </c>
      <c r="B6" s="4" t="s">
        <v>27</v>
      </c>
      <c r="C6" s="4" t="s">
        <v>26</v>
      </c>
      <c r="D6" s="4" t="s">
        <v>28</v>
      </c>
      <c r="E6" s="4" t="s">
        <v>5</v>
      </c>
      <c r="F6" s="46" t="s">
        <v>42</v>
      </c>
    </row>
    <row r="7" spans="1:7" x14ac:dyDescent="0.25">
      <c r="A7" s="6"/>
      <c r="B7" s="6"/>
      <c r="C7" s="38"/>
      <c r="D7" s="6"/>
      <c r="E7" s="8">
        <f>IF(COUNT(B7:D7)&lt;2,0,(B7+C7*D7)/D7*100/2)</f>
        <v>0</v>
      </c>
      <c r="F7" s="46" t="s">
        <v>41</v>
      </c>
    </row>
    <row r="9" spans="1:7" x14ac:dyDescent="0.25">
      <c r="A9" s="1" t="s">
        <v>24</v>
      </c>
    </row>
    <row r="10" spans="1:7" ht="30" x14ac:dyDescent="0.25">
      <c r="A10" s="4" t="s">
        <v>15</v>
      </c>
      <c r="B10" s="4" t="s">
        <v>18</v>
      </c>
      <c r="C10" s="22" t="s">
        <v>16</v>
      </c>
      <c r="D10" s="22" t="s">
        <v>17</v>
      </c>
      <c r="E10" s="4" t="s">
        <v>5</v>
      </c>
      <c r="F10" s="5"/>
    </row>
    <row r="11" spans="1:7" x14ac:dyDescent="0.25">
      <c r="A11" s="6"/>
      <c r="B11" s="6"/>
      <c r="C11" s="6"/>
      <c r="D11" s="6"/>
      <c r="E11" s="8" t="str">
        <f>IF(COUNT(C11:D11)&lt;2,"?",SQRT(C11^2+D11^2))</f>
        <v>?</v>
      </c>
      <c r="F11" s="5"/>
      <c r="G11" s="5"/>
    </row>
    <row r="12" spans="1:7" x14ac:dyDescent="0.25">
      <c r="A12" s="6"/>
      <c r="B12" s="6"/>
      <c r="C12" s="6"/>
      <c r="D12" s="6"/>
      <c r="E12" s="8" t="str">
        <f>IF(COUNT(C12:D12)&lt;2,"?",SQRT(C12^2+D12^2))</f>
        <v>?</v>
      </c>
      <c r="F12" s="5"/>
    </row>
    <row r="13" spans="1:7" x14ac:dyDescent="0.25">
      <c r="A13" s="6"/>
      <c r="B13" s="6"/>
      <c r="C13" s="6"/>
      <c r="D13" s="6"/>
      <c r="E13" s="8" t="str">
        <f>IF(COUNT(C13:D13)&lt;2,"?",SQRT(C13^2+D13^2))</f>
        <v>?</v>
      </c>
      <c r="F13" s="5"/>
    </row>
    <row r="14" spans="1:7" s="5" customFormat="1" x14ac:dyDescent="0.25">
      <c r="A14" s="6"/>
      <c r="B14" s="6"/>
      <c r="C14" s="6"/>
      <c r="D14" s="6"/>
      <c r="E14" s="8" t="str">
        <f>IF(COUNT(C14:D14)&lt;2,"?",SQRT(C14^2+D14^2))</f>
        <v>?</v>
      </c>
    </row>
    <row r="15" spans="1:7" x14ac:dyDescent="0.25">
      <c r="A15" s="6"/>
      <c r="B15" s="6"/>
      <c r="C15" s="6"/>
      <c r="D15" s="6"/>
      <c r="E15" s="8" t="str">
        <f>IF(COUNT(C15:D15)&lt;2,"?",SQRT(C15^2+D15^2))</f>
        <v>?</v>
      </c>
      <c r="F15" s="5"/>
      <c r="G15" s="18"/>
    </row>
    <row r="16" spans="1:7" x14ac:dyDescent="0.25">
      <c r="A16" s="9"/>
      <c r="B16" s="9"/>
      <c r="C16" s="9"/>
      <c r="D16" s="10" t="s">
        <v>6</v>
      </c>
      <c r="E16" s="8">
        <f>SQRT(SUMSQ(E11:E15))</f>
        <v>0</v>
      </c>
      <c r="G16" s="18"/>
    </row>
    <row r="17" spans="1:7" x14ac:dyDescent="0.25">
      <c r="D17" s="11"/>
      <c r="E17" s="11"/>
      <c r="G17" s="18"/>
    </row>
    <row r="18" spans="1:7" x14ac:dyDescent="0.25">
      <c r="A18" s="1" t="s">
        <v>23</v>
      </c>
    </row>
    <row r="19" spans="1:7" ht="30" x14ac:dyDescent="0.25">
      <c r="A19" s="4" t="s">
        <v>15</v>
      </c>
      <c r="B19" s="4" t="s">
        <v>7</v>
      </c>
      <c r="C19" s="4" t="s">
        <v>11</v>
      </c>
      <c r="D19" s="4" t="s">
        <v>12</v>
      </c>
      <c r="E19" s="4" t="s">
        <v>5</v>
      </c>
    </row>
    <row r="20" spans="1:7" x14ac:dyDescent="0.25">
      <c r="A20" s="6"/>
      <c r="B20" s="6"/>
      <c r="C20" s="6"/>
      <c r="D20" s="6"/>
      <c r="E20" s="8" t="str">
        <f>IF(COUNT(B20:C20)&lt;2,"?",IF(ISBLANK(D20),SQRT((C20/SQRT(3))^2+(C20/3)^2)/B20*100,SQRT((C20/SQRT(3))^2+D20^2)/B20*100))</f>
        <v>?</v>
      </c>
      <c r="F20" s="3" t="str">
        <f>IF(COUNT(B20:C20)&lt;2,"-",IF(ISBLANK(D20)," keine Angabe der Laborunsicherheit. Diese wird hier deshalb mit 1/3 der Toleranzangabe abgeschätzt.",""))</f>
        <v>-</v>
      </c>
    </row>
    <row r="21" spans="1:7" x14ac:dyDescent="0.25">
      <c r="A21" s="6"/>
      <c r="B21" s="6"/>
      <c r="C21" s="6"/>
      <c r="D21" s="6"/>
      <c r="E21" s="8" t="str">
        <f>IF(COUNT(B21:C21)&lt;2,"?",IF(ISBLANK(D21),SQRT((C21/SQRT(3))^2+(C21/3)^2)/B21*100,SQRT((C21/SQRT(3))^2+D21^2)/B21*100))</f>
        <v>?</v>
      </c>
      <c r="F21" s="3" t="str">
        <f>IF(COUNT(B21:C21)&lt;2,"-",IF(ISBLANK(D21)," keine Angabe der Laborunsicherheit. Diese wird hier deshalb mit 1/3 der Toleranzangabe abgeschätzt.",""))</f>
        <v>-</v>
      </c>
    </row>
    <row r="22" spans="1:7" x14ac:dyDescent="0.25">
      <c r="A22" s="6"/>
      <c r="B22" s="6"/>
      <c r="C22" s="6"/>
      <c r="D22" s="6"/>
      <c r="E22" s="8" t="str">
        <f>IF(COUNT(B22:C22)&lt;2,"?",IF(ISBLANK(D22),SQRT((C22/SQRT(3))^2+(C22/3)^2)/B22*100,SQRT((C22/SQRT(3))^2+D22^2)/B22*100))</f>
        <v>?</v>
      </c>
      <c r="F22" s="3" t="str">
        <f>IF(COUNT(B22:C22)&lt;2,"-",IF(ISBLANK(D22)," keine Angabe der Laborunsicherheit. Diese wird hier deshalb mit 1/3 der Toleranzangabe abgeschätzt.",""))</f>
        <v>-</v>
      </c>
    </row>
    <row r="23" spans="1:7" x14ac:dyDescent="0.25">
      <c r="A23" s="6"/>
      <c r="B23" s="6"/>
      <c r="C23" s="6"/>
      <c r="D23" s="6"/>
      <c r="E23" s="8" t="str">
        <f>IF(COUNT(B23:C23)&lt;2,"?",IF(ISBLANK(D23),SQRT((C23/SQRT(3))^2+(C23/3)^2)/B23*100,SQRT((C23/SQRT(3))^2+D23^2)/B23*100))</f>
        <v>?</v>
      </c>
      <c r="F23" s="3" t="str">
        <f>IF(COUNT(B23:C23)&lt;2,"-",IF(ISBLANK(D23)," keine Angabe der Laborunsicherheit. Diese wird hier deshalb mit 1/3 der Toleranzangabe abgeschätzt.",""))</f>
        <v>-</v>
      </c>
    </row>
    <row r="24" spans="1:7" x14ac:dyDescent="0.25">
      <c r="A24" s="6"/>
      <c r="B24" s="6"/>
      <c r="C24" s="6"/>
      <c r="D24" s="6"/>
      <c r="E24" s="8" t="str">
        <f>IF(COUNT(B24:C24)&lt;2,"?",IF(ISBLANK(D24),SQRT((C24/SQRT(3))^2+(C24/3)^2)/B24*100,SQRT((C24/SQRT(3))^2+D24^2)/B24*100))</f>
        <v>?</v>
      </c>
      <c r="F24" s="3" t="str">
        <f>IF(COUNT(B24:C24)&lt;2,"-",IF(ISBLANK(D24)," keine Angabe der Laborunsicherheit. Diese wird hier deshalb mit 1/3 der Toleranzangabe abgeschätzt.",""))</f>
        <v>-</v>
      </c>
    </row>
    <row r="25" spans="1:7" x14ac:dyDescent="0.25">
      <c r="B25" s="9"/>
      <c r="D25" s="10" t="s">
        <v>6</v>
      </c>
      <c r="E25" s="8">
        <f>SQRT(SUMSQ(E20:E24))</f>
        <v>0</v>
      </c>
    </row>
    <row r="26" spans="1:7" x14ac:dyDescent="0.25">
      <c r="C26" s="11"/>
      <c r="D26" s="11"/>
      <c r="E26" s="11"/>
    </row>
    <row r="27" spans="1:7" x14ac:dyDescent="0.25">
      <c r="A27" s="1" t="s">
        <v>22</v>
      </c>
    </row>
    <row r="28" spans="1:7" ht="30" x14ac:dyDescent="0.25">
      <c r="A28" s="4" t="s">
        <v>15</v>
      </c>
      <c r="B28" s="4" t="s">
        <v>7</v>
      </c>
      <c r="C28" s="4" t="s">
        <v>11</v>
      </c>
      <c r="D28" s="4" t="s">
        <v>12</v>
      </c>
      <c r="E28" s="4" t="s">
        <v>5</v>
      </c>
    </row>
    <row r="29" spans="1:7" x14ac:dyDescent="0.25">
      <c r="A29" s="6"/>
      <c r="B29" s="6"/>
      <c r="C29" s="6"/>
      <c r="D29" s="6"/>
      <c r="E29" s="8" t="str">
        <f>IF(COUNT(B29:C29)&lt;2,"?",IF(ISBLANK(D29),SQRT((C29/SQRT(3))^2+(C29/3)^2)/B29*100,SQRT((C29/SQRT(3))^2+D29^2)/B29*100))</f>
        <v>?</v>
      </c>
      <c r="F29" s="3" t="str">
        <f>IF(COUNT(B29:C29)&lt;2,"-",IF(ISBLANK(D29)," keine Angabe der Laborunsicherheit. Diese wird hier deshalb mit 1/3 der Toleranzangabe abgeschätzt.",""))</f>
        <v>-</v>
      </c>
    </row>
    <row r="30" spans="1:7" x14ac:dyDescent="0.25">
      <c r="A30" s="6"/>
      <c r="B30" s="6"/>
      <c r="C30" s="6"/>
      <c r="D30" s="6"/>
      <c r="E30" s="8" t="str">
        <f>IF(COUNT(B30:C30)&lt;2,"?",IF(ISBLANK(D30),SQRT((C30/SQRT(3))^2+(C30/3)^2)/B30*100,SQRT((C30/SQRT(3))^2+D30^2)/B30*100))</f>
        <v>?</v>
      </c>
      <c r="F30" s="3" t="str">
        <f>IF(COUNT(B30:C30)&lt;2,"-",IF(ISBLANK(D30)," keine Angabe der Laborunsicherheit. Diese wird hier deshalb mit 1/3 der Toleranzangabe abgeschätzt.",""))</f>
        <v>-</v>
      </c>
      <c r="G30" s="18"/>
    </row>
    <row r="31" spans="1:7" x14ac:dyDescent="0.25">
      <c r="A31" s="6"/>
      <c r="B31" s="6"/>
      <c r="C31" s="6"/>
      <c r="D31" s="6"/>
      <c r="E31" s="8" t="str">
        <f>IF(COUNT(B31:C31)&lt;2,"?",IF(ISBLANK(D31),SQRT((C31/SQRT(3))^2+(C31/3)^2)/B31*100,SQRT((C31/SQRT(3))^2+D31^2)/B31*100))</f>
        <v>?</v>
      </c>
      <c r="F31" s="3" t="str">
        <f>IF(COUNT(B31:C31)&lt;2,"-",IF(ISBLANK(D31)," keine Angabe der Laborunsicherheit. Diese wird hier deshalb mit 1/3 der Toleranzangabe abgeschätzt.",""))</f>
        <v>-</v>
      </c>
      <c r="G31" s="18"/>
    </row>
    <row r="32" spans="1:7" x14ac:dyDescent="0.25">
      <c r="A32" s="6"/>
      <c r="B32" s="6"/>
      <c r="C32" s="6"/>
      <c r="D32" s="6"/>
      <c r="E32" s="8" t="str">
        <f>IF(COUNT(B32:C32)&lt;2,"?",IF(ISBLANK(D32),SQRT((C32/SQRT(3))^2+(C32/3)^2)/B32*100,SQRT((C32/SQRT(3))^2+D32^2)/B32*100))</f>
        <v>?</v>
      </c>
      <c r="F32" s="3" t="str">
        <f>IF(COUNT(B32:C32)&lt;2,"-",IF(ISBLANK(D32)," keine Angabe der Laborunsicherheit. Diese wird hier deshalb mit 1/3 der Toleranzangabe abgeschätzt.",""))</f>
        <v>-</v>
      </c>
    </row>
    <row r="33" spans="1:6" x14ac:dyDescent="0.25">
      <c r="A33" s="6"/>
      <c r="B33" s="6"/>
      <c r="C33" s="6"/>
      <c r="D33" s="6"/>
      <c r="E33" s="8" t="str">
        <f>IF(COUNT(B33:C33)&lt;2,"?",IF(ISBLANK(D33),SQRT((C33/SQRT(3))^2+(C33/3)^2)/B33*100,SQRT((C33/SQRT(3))^2+D33^2)/B33*100))</f>
        <v>?</v>
      </c>
      <c r="F33" s="3" t="str">
        <f>IF(COUNT(B33:C33)&lt;2,"-",IF(ISBLANK(D33)," keine Angabe der Laborunsicherheit. Diese wird hier deshalb mit 1/3 der Toleranzangabe abgeschätzt.",""))</f>
        <v>-</v>
      </c>
    </row>
    <row r="34" spans="1:6" x14ac:dyDescent="0.25">
      <c r="B34" s="9"/>
      <c r="D34" s="10" t="s">
        <v>6</v>
      </c>
      <c r="E34" s="8">
        <f>SQRT(SUMSQ(E29:E33))</f>
        <v>0</v>
      </c>
    </row>
    <row r="36" spans="1:6" ht="15.75" thickBot="1" x14ac:dyDescent="0.3">
      <c r="C36" s="16" t="s">
        <v>8</v>
      </c>
      <c r="D36" s="12" t="str">
        <f>IF(SUM(E3,E7,E16,E25,E34,)=0,0&amp;" ?",IF(ISERROR(SQRT(E3^2+E7^2+E16^2+E25^2+E34^2)),"",ROUND(SQRT(E3^2+E7^2+E16^2+E25^2+E34^2),D37-1-INT(LOG(ABS(SQRT(E3^2+E7^2+E16^2+E25^2+E34^2)))))))</f>
        <v>0 ?</v>
      </c>
    </row>
    <row r="37" spans="1:6" ht="15.75" thickTop="1" x14ac:dyDescent="0.25">
      <c r="A37" s="13"/>
      <c r="B37" s="13"/>
      <c r="C37" s="14" t="s">
        <v>9</v>
      </c>
      <c r="D37" s="15">
        <v>3</v>
      </c>
      <c r="E37" s="13"/>
      <c r="F37" s="13"/>
    </row>
    <row r="38" spans="1:6" x14ac:dyDescent="0.25">
      <c r="A38" s="2" t="s">
        <v>10</v>
      </c>
    </row>
    <row r="39" spans="1:6" x14ac:dyDescent="0.25">
      <c r="A39" s="50"/>
      <c r="B39" s="51"/>
      <c r="C39" s="51"/>
      <c r="D39" s="51"/>
      <c r="E39" s="52"/>
    </row>
    <row r="40" spans="1:6" x14ac:dyDescent="0.25">
      <c r="A40" s="53"/>
      <c r="B40" s="54"/>
      <c r="C40" s="54"/>
      <c r="D40" s="54"/>
      <c r="E40" s="55"/>
    </row>
    <row r="41" spans="1:6" s="13" customFormat="1" x14ac:dyDescent="0.25">
      <c r="A41" s="53"/>
      <c r="B41" s="54"/>
      <c r="C41" s="54"/>
      <c r="D41" s="54"/>
      <c r="E41" s="55"/>
      <c r="F41" s="2"/>
    </row>
    <row r="42" spans="1:6" s="13" customFormat="1" x14ac:dyDescent="0.25">
      <c r="A42" s="40"/>
      <c r="B42" s="41"/>
      <c r="C42" s="41"/>
      <c r="D42" s="41"/>
      <c r="E42" s="42"/>
      <c r="F42" s="2"/>
    </row>
    <row r="43" spans="1:6" x14ac:dyDescent="0.25">
      <c r="A43" s="53"/>
      <c r="B43" s="54"/>
      <c r="C43" s="54"/>
      <c r="D43" s="54"/>
      <c r="E43" s="55"/>
    </row>
    <row r="44" spans="1:6" x14ac:dyDescent="0.25">
      <c r="A44" s="56"/>
      <c r="B44" s="57"/>
      <c r="C44" s="57"/>
      <c r="D44" s="57"/>
      <c r="E44" s="58"/>
    </row>
  </sheetData>
  <sheetProtection sheet="1" objects="1" scenarios="1"/>
  <mergeCells count="5">
    <mergeCell ref="A39:E39"/>
    <mergeCell ref="A40:E40"/>
    <mergeCell ref="A41:E41"/>
    <mergeCell ref="A43:E43"/>
    <mergeCell ref="A44:E44"/>
  </mergeCells>
  <conditionalFormatting sqref="E3:E4 A4:D4">
    <cfRule type="expression" dxfId="1" priority="3">
      <formula>$F$3&lt;&gt;""</formula>
    </cfRule>
  </conditionalFormatting>
  <dataValidations disablePrompts="1" count="1">
    <dataValidation type="list" allowBlank="1" showInputMessage="1" showErrorMessage="1" sqref="D3">
      <formula1>"1 s,95%,2 s,99%,3 s,Rechteck,Dreieck"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3"/>
  <sheetViews>
    <sheetView workbookViewId="0">
      <selection activeCell="I1" sqref="I1"/>
    </sheetView>
  </sheetViews>
  <sheetFormatPr baseColWidth="10" defaultRowHeight="15" x14ac:dyDescent="0.25"/>
  <cols>
    <col min="1" max="5" width="17.28515625" style="20" customWidth="1"/>
    <col min="6" max="16384" width="11.42578125" style="20"/>
  </cols>
  <sheetData>
    <row r="1" spans="1:7" x14ac:dyDescent="0.25">
      <c r="A1" s="19" t="s">
        <v>21</v>
      </c>
      <c r="B1" s="20" t="s">
        <v>1</v>
      </c>
      <c r="G1" s="21" t="s">
        <v>47</v>
      </c>
    </row>
    <row r="2" spans="1:7" ht="30" x14ac:dyDescent="0.25">
      <c r="A2" s="22" t="s">
        <v>2</v>
      </c>
      <c r="B2" s="22" t="s">
        <v>0</v>
      </c>
      <c r="C2" s="22" t="s">
        <v>3</v>
      </c>
      <c r="D2" s="22" t="s">
        <v>4</v>
      </c>
      <c r="E2" s="22" t="s">
        <v>5</v>
      </c>
    </row>
    <row r="3" spans="1:7" x14ac:dyDescent="0.25">
      <c r="A3" s="24" t="s">
        <v>30</v>
      </c>
      <c r="B3" s="24">
        <v>99.8</v>
      </c>
      <c r="C3" s="24">
        <v>1</v>
      </c>
      <c r="D3" s="25" t="s">
        <v>31</v>
      </c>
      <c r="E3" s="26">
        <v>0.51122653470205726</v>
      </c>
      <c r="F3" s="27" t="s">
        <v>36</v>
      </c>
      <c r="G3" s="28" t="s">
        <v>32</v>
      </c>
    </row>
    <row r="4" spans="1:7" x14ac:dyDescent="0.25">
      <c r="A4" s="39"/>
      <c r="B4" s="39"/>
      <c r="C4" s="39"/>
      <c r="D4" s="39"/>
      <c r="E4" s="39"/>
    </row>
    <row r="5" spans="1:7" x14ac:dyDescent="0.25">
      <c r="A5" s="20" t="s">
        <v>29</v>
      </c>
      <c r="C5" s="20" t="s">
        <v>25</v>
      </c>
      <c r="F5" s="27"/>
    </row>
    <row r="6" spans="1:7" s="23" customFormat="1" ht="30" x14ac:dyDescent="0.25">
      <c r="A6" s="4" t="s">
        <v>46</v>
      </c>
      <c r="B6" s="4" t="s">
        <v>27</v>
      </c>
      <c r="C6" s="4" t="s">
        <v>26</v>
      </c>
      <c r="D6" s="4" t="s">
        <v>28</v>
      </c>
      <c r="E6" s="4" t="s">
        <v>5</v>
      </c>
      <c r="F6" s="27"/>
      <c r="G6" s="28" t="s">
        <v>43</v>
      </c>
    </row>
    <row r="7" spans="1:7" x14ac:dyDescent="0.25">
      <c r="A7" s="6" t="s">
        <v>44</v>
      </c>
      <c r="B7" s="6">
        <v>8.0000000000000007E-5</v>
      </c>
      <c r="C7" s="38">
        <v>7.1300000000000003E-6</v>
      </c>
      <c r="D7" s="6">
        <v>100</v>
      </c>
      <c r="E7" s="26">
        <v>3.9650000000000004E-4</v>
      </c>
      <c r="F7" s="27"/>
    </row>
    <row r="9" spans="1:7" x14ac:dyDescent="0.25">
      <c r="A9" s="19" t="s">
        <v>24</v>
      </c>
    </row>
    <row r="10" spans="1:7" ht="30" x14ac:dyDescent="0.25">
      <c r="A10" s="4" t="s">
        <v>46</v>
      </c>
      <c r="B10" s="22" t="s">
        <v>18</v>
      </c>
      <c r="C10" s="22" t="s">
        <v>16</v>
      </c>
      <c r="D10" s="22" t="s">
        <v>17</v>
      </c>
      <c r="E10" s="4" t="s">
        <v>5</v>
      </c>
      <c r="F10" s="23"/>
    </row>
    <row r="11" spans="1:7" x14ac:dyDescent="0.25">
      <c r="A11" s="24" t="s">
        <v>45</v>
      </c>
      <c r="B11" s="24">
        <v>1000</v>
      </c>
      <c r="C11" s="6">
        <f>0.7/SQRT(3)</f>
        <v>0.40414518843273806</v>
      </c>
      <c r="D11" s="24">
        <v>0.14000000000000001</v>
      </c>
      <c r="E11" s="26">
        <v>0.42770706486254512</v>
      </c>
      <c r="F11" s="23"/>
      <c r="G11" s="28" t="s">
        <v>13</v>
      </c>
    </row>
    <row r="12" spans="1:7" x14ac:dyDescent="0.25">
      <c r="A12" s="24" t="s">
        <v>45</v>
      </c>
      <c r="B12" s="24">
        <v>1000</v>
      </c>
      <c r="C12" s="6">
        <f>0.7/SQRT(3)</f>
        <v>0.40414518843273806</v>
      </c>
      <c r="D12" s="24">
        <v>0.14000000000000001</v>
      </c>
      <c r="E12" s="26">
        <v>0.42770706486254512</v>
      </c>
      <c r="F12" s="23"/>
      <c r="G12" s="28" t="s">
        <v>19</v>
      </c>
    </row>
    <row r="13" spans="1:7" x14ac:dyDescent="0.25">
      <c r="A13" s="24"/>
      <c r="B13" s="24"/>
      <c r="C13" s="24"/>
      <c r="D13" s="24"/>
      <c r="E13" s="26" t="s">
        <v>37</v>
      </c>
      <c r="F13" s="23"/>
      <c r="G13" s="28" t="s">
        <v>20</v>
      </c>
    </row>
    <row r="14" spans="1:7" s="23" customFormat="1" x14ac:dyDescent="0.25">
      <c r="A14" s="24"/>
      <c r="B14" s="24"/>
      <c r="C14" s="24"/>
      <c r="D14" s="24"/>
      <c r="E14" s="26" t="s">
        <v>37</v>
      </c>
    </row>
    <row r="15" spans="1:7" x14ac:dyDescent="0.25">
      <c r="A15" s="24"/>
      <c r="B15" s="24"/>
      <c r="C15" s="24"/>
      <c r="D15" s="24"/>
      <c r="E15" s="26" t="s">
        <v>37</v>
      </c>
      <c r="F15" s="23"/>
      <c r="G15" s="28"/>
    </row>
    <row r="16" spans="1:7" x14ac:dyDescent="0.25">
      <c r="A16" s="29"/>
      <c r="B16" s="29"/>
      <c r="C16" s="29"/>
      <c r="D16" s="30" t="s">
        <v>6</v>
      </c>
      <c r="E16" s="26">
        <v>0.60486913185140034</v>
      </c>
      <c r="G16" s="28"/>
    </row>
    <row r="17" spans="1:7" x14ac:dyDescent="0.25">
      <c r="D17" s="31"/>
      <c r="E17" s="31"/>
      <c r="G17" s="28"/>
    </row>
    <row r="18" spans="1:7" x14ac:dyDescent="0.25">
      <c r="A18" s="19" t="s">
        <v>23</v>
      </c>
    </row>
    <row r="19" spans="1:7" ht="30" x14ac:dyDescent="0.25">
      <c r="A19" s="4" t="s">
        <v>46</v>
      </c>
      <c r="B19" s="22" t="s">
        <v>7</v>
      </c>
      <c r="C19" s="4" t="s">
        <v>11</v>
      </c>
      <c r="D19" s="4" t="s">
        <v>12</v>
      </c>
      <c r="E19" s="4" t="s">
        <v>5</v>
      </c>
    </row>
    <row r="20" spans="1:7" x14ac:dyDescent="0.25">
      <c r="A20" s="24" t="s">
        <v>45</v>
      </c>
      <c r="B20" s="6">
        <v>1</v>
      </c>
      <c r="C20" s="6">
        <f>0.7*B20/100</f>
        <v>6.9999999999999993E-3</v>
      </c>
      <c r="D20" s="6">
        <f>0.14*B20/100</f>
        <v>1.4000000000000002E-3</v>
      </c>
      <c r="E20" s="8">
        <v>0.42770706486254501</v>
      </c>
      <c r="F20" s="21" t="s">
        <v>36</v>
      </c>
    </row>
    <row r="21" spans="1:7" x14ac:dyDescent="0.25">
      <c r="A21" s="24" t="s">
        <v>45</v>
      </c>
      <c r="B21" s="6">
        <v>1</v>
      </c>
      <c r="C21" s="6">
        <f>0.7*B21/100</f>
        <v>6.9999999999999993E-3</v>
      </c>
      <c r="D21" s="6">
        <f>0.14*B21/100</f>
        <v>1.4000000000000002E-3</v>
      </c>
      <c r="E21" s="8">
        <v>0.42770706486254501</v>
      </c>
      <c r="F21" s="21" t="s">
        <v>36</v>
      </c>
    </row>
    <row r="22" spans="1:7" x14ac:dyDescent="0.25">
      <c r="A22" s="24"/>
      <c r="B22" s="6"/>
      <c r="C22" s="6"/>
      <c r="D22" s="6"/>
      <c r="E22" s="8" t="s">
        <v>37</v>
      </c>
      <c r="F22" s="21" t="s">
        <v>38</v>
      </c>
    </row>
    <row r="23" spans="1:7" x14ac:dyDescent="0.25">
      <c r="A23" s="24"/>
      <c r="B23" s="6"/>
      <c r="C23" s="6"/>
      <c r="D23" s="6"/>
      <c r="E23" s="8" t="s">
        <v>37</v>
      </c>
      <c r="F23" s="21" t="s">
        <v>38</v>
      </c>
    </row>
    <row r="24" spans="1:7" x14ac:dyDescent="0.25">
      <c r="A24" s="24"/>
      <c r="B24" s="6"/>
      <c r="C24" s="6"/>
      <c r="D24" s="6"/>
      <c r="E24" s="8" t="s">
        <v>37</v>
      </c>
      <c r="F24" s="21" t="s">
        <v>38</v>
      </c>
    </row>
    <row r="25" spans="1:7" x14ac:dyDescent="0.25">
      <c r="B25" s="9"/>
      <c r="C25" s="2"/>
      <c r="D25" s="10" t="s">
        <v>6</v>
      </c>
      <c r="E25" s="8">
        <v>0.60486913185140023</v>
      </c>
    </row>
    <row r="26" spans="1:7" x14ac:dyDescent="0.25">
      <c r="C26" s="31"/>
      <c r="D26" s="31"/>
      <c r="E26" s="31"/>
      <c r="G26" s="28" t="s">
        <v>13</v>
      </c>
    </row>
    <row r="27" spans="1:7" x14ac:dyDescent="0.25">
      <c r="A27" s="19" t="s">
        <v>22</v>
      </c>
      <c r="G27" s="28" t="s">
        <v>14</v>
      </c>
    </row>
    <row r="28" spans="1:7" ht="30" x14ac:dyDescent="0.25">
      <c r="A28" s="4" t="s">
        <v>46</v>
      </c>
      <c r="B28" s="22" t="s">
        <v>7</v>
      </c>
      <c r="C28" s="4" t="s">
        <v>11</v>
      </c>
      <c r="D28" s="4" t="s">
        <v>12</v>
      </c>
      <c r="E28" s="4" t="s">
        <v>5</v>
      </c>
    </row>
    <row r="29" spans="1:7" x14ac:dyDescent="0.25">
      <c r="A29" s="24" t="s">
        <v>45</v>
      </c>
      <c r="B29" s="24">
        <v>20</v>
      </c>
      <c r="C29" s="6">
        <f>0.2*20/100</f>
        <v>0.04</v>
      </c>
      <c r="D29" s="6">
        <f>0.045*B29/100</f>
        <v>8.9999999999999993E-3</v>
      </c>
      <c r="E29" s="26">
        <v>0.12392874296680868</v>
      </c>
      <c r="F29" s="21" t="s">
        <v>36</v>
      </c>
    </row>
    <row r="30" spans="1:7" x14ac:dyDescent="0.25">
      <c r="A30" s="24" t="s">
        <v>45</v>
      </c>
      <c r="B30" s="24">
        <v>20</v>
      </c>
      <c r="C30" s="6">
        <f>0.2*20/100</f>
        <v>0.04</v>
      </c>
      <c r="D30" s="6">
        <f t="shared" ref="D30:D31" si="0">0.045*B30/100</f>
        <v>8.9999999999999993E-3</v>
      </c>
      <c r="E30" s="26">
        <v>0.12392874296680868</v>
      </c>
      <c r="F30" s="21" t="s">
        <v>36</v>
      </c>
      <c r="G30" s="28"/>
    </row>
    <row r="31" spans="1:7" x14ac:dyDescent="0.25">
      <c r="A31" s="24" t="s">
        <v>45</v>
      </c>
      <c r="B31" s="24">
        <v>20</v>
      </c>
      <c r="C31" s="6">
        <f>0.2*20/100</f>
        <v>0.04</v>
      </c>
      <c r="D31" s="6">
        <f t="shared" si="0"/>
        <v>8.9999999999999993E-3</v>
      </c>
      <c r="E31" s="26">
        <v>0.12392874296680868</v>
      </c>
      <c r="F31" s="21" t="s">
        <v>36</v>
      </c>
      <c r="G31" s="28"/>
    </row>
    <row r="32" spans="1:7" x14ac:dyDescent="0.25">
      <c r="A32" s="24"/>
      <c r="B32" s="24"/>
      <c r="C32" s="24"/>
      <c r="D32" s="24"/>
      <c r="E32" s="26" t="s">
        <v>37</v>
      </c>
      <c r="F32" s="21" t="s">
        <v>38</v>
      </c>
    </row>
    <row r="33" spans="1:6" x14ac:dyDescent="0.25">
      <c r="A33" s="24"/>
      <c r="B33" s="24"/>
      <c r="C33" s="24"/>
      <c r="D33" s="24"/>
      <c r="E33" s="26" t="s">
        <v>37</v>
      </c>
      <c r="F33" s="21" t="s">
        <v>38</v>
      </c>
    </row>
    <row r="34" spans="1:6" x14ac:dyDescent="0.25">
      <c r="B34" s="29"/>
      <c r="D34" s="30" t="s">
        <v>6</v>
      </c>
      <c r="E34" s="26">
        <v>0.2146508793366568</v>
      </c>
    </row>
    <row r="36" spans="1:6" ht="15.75" thickBot="1" x14ac:dyDescent="0.3">
      <c r="C36" s="32" t="s">
        <v>8</v>
      </c>
      <c r="D36" s="33">
        <v>0.93400000000000005</v>
      </c>
    </row>
    <row r="37" spans="1:6" ht="15.75" thickTop="1" x14ac:dyDescent="0.25">
      <c r="A37" s="34"/>
      <c r="B37" s="34"/>
      <c r="C37" s="35" t="s">
        <v>9</v>
      </c>
      <c r="D37" s="36">
        <v>3</v>
      </c>
      <c r="E37" s="34"/>
      <c r="F37" s="34"/>
    </row>
    <row r="38" spans="1:6" x14ac:dyDescent="0.25">
      <c r="A38" s="20" t="s">
        <v>10</v>
      </c>
    </row>
    <row r="39" spans="1:6" x14ac:dyDescent="0.25">
      <c r="A39" s="59"/>
      <c r="B39" s="60"/>
      <c r="C39" s="60"/>
      <c r="D39" s="60"/>
      <c r="E39" s="61"/>
    </row>
    <row r="40" spans="1:6" x14ac:dyDescent="0.25">
      <c r="A40" s="62"/>
      <c r="B40" s="63"/>
      <c r="C40" s="63"/>
      <c r="D40" s="63"/>
      <c r="E40" s="64"/>
    </row>
    <row r="41" spans="1:6" s="34" customFormat="1" x14ac:dyDescent="0.25">
      <c r="A41" s="62"/>
      <c r="B41" s="63"/>
      <c r="C41" s="63"/>
      <c r="D41" s="63"/>
      <c r="E41" s="64"/>
      <c r="F41" s="20"/>
    </row>
    <row r="42" spans="1:6" x14ac:dyDescent="0.25">
      <c r="A42" s="62"/>
      <c r="B42" s="63"/>
      <c r="C42" s="63"/>
      <c r="D42" s="63"/>
      <c r="E42" s="64"/>
    </row>
    <row r="43" spans="1:6" x14ac:dyDescent="0.25">
      <c r="A43" s="65"/>
      <c r="B43" s="66"/>
      <c r="C43" s="66"/>
      <c r="D43" s="66"/>
      <c r="E43" s="67"/>
    </row>
  </sheetData>
  <sheetProtection sheet="1" objects="1" scenarios="1"/>
  <mergeCells count="5">
    <mergeCell ref="A39:E39"/>
    <mergeCell ref="A40:E40"/>
    <mergeCell ref="A41:E41"/>
    <mergeCell ref="A42:E42"/>
    <mergeCell ref="A43:E43"/>
  </mergeCells>
  <conditionalFormatting sqref="E3:E4 A4:D4">
    <cfRule type="expression" dxfId="0" priority="1">
      <formula>$F$3&lt;&gt;""</formula>
    </cfRule>
  </conditionalFormatting>
  <dataValidations count="1">
    <dataValidation type="list" allowBlank="1" showInputMessage="1" showErrorMessage="1" sqref="D3">
      <formula1>"1 s,95%,2 s,99%,3 s,Rechteck,Dreieck"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Deckblatt</vt:lpstr>
      <vt:lpstr>u, Maßlösung</vt:lpstr>
      <vt:lpstr>Validierung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Alpers</dc:creator>
  <cp:lastModifiedBy>Lars Alpers</cp:lastModifiedBy>
  <cp:lastPrinted>2022-08-04T15:47:59Z</cp:lastPrinted>
  <dcterms:created xsi:type="dcterms:W3CDTF">2019-12-09T08:26:40Z</dcterms:created>
  <dcterms:modified xsi:type="dcterms:W3CDTF">2022-08-05T16:02:01Z</dcterms:modified>
</cp:coreProperties>
</file>