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10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1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2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3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t3\Desktop\"/>
    </mc:Choice>
  </mc:AlternateContent>
  <bookViews>
    <workbookView xWindow="0" yWindow="0" windowWidth="20490" windowHeight="9045" tabRatio="229"/>
  </bookViews>
  <sheets>
    <sheet name="Sheet1 (3)" sheetId="22" r:id="rId1"/>
    <sheet name="Sheet1 (2)" sheetId="3" r:id="rId2"/>
    <sheet name="Sheet5" sheetId="23" r:id="rId3"/>
    <sheet name="Sheet3" sheetId="21" r:id="rId4"/>
    <sheet name="iodine" sheetId="6" r:id="rId5"/>
    <sheet name="DBP" sheetId="7" r:id="rId6"/>
    <sheet name="STSA" sheetId="8" r:id="rId7"/>
    <sheet name="CDBP" sheetId="9" r:id="rId8"/>
    <sheet name="NSA" sheetId="10" r:id="rId9"/>
    <sheet name="TINT" sheetId="11" r:id="rId10"/>
    <sheet name="modoulus " sheetId="5" r:id="rId11"/>
    <sheet name="MOD" sheetId="17" r:id="rId12"/>
    <sheet name="RHEO" sheetId="20" r:id="rId13"/>
    <sheet name="Review" sheetId="1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" i="3" l="1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G68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3" i="3"/>
  <c r="AT24" i="3"/>
  <c r="AT7" i="3"/>
  <c r="W24" i="3"/>
  <c r="W23" i="3"/>
  <c r="W21" i="3"/>
  <c r="W20" i="3"/>
  <c r="W19" i="3"/>
  <c r="W18" i="3"/>
  <c r="W17" i="3"/>
  <c r="W16" i="3"/>
  <c r="L7" i="3"/>
  <c r="CO30" i="22"/>
  <c r="CO31" i="22" s="1"/>
  <c r="CO33" i="22" s="1"/>
  <c r="CO34" i="22" s="1"/>
  <c r="AS28" i="22"/>
  <c r="AQ28" i="22"/>
  <c r="AP28" i="22"/>
  <c r="AS27" i="22"/>
  <c r="AQ27" i="22"/>
  <c r="AP27" i="22"/>
  <c r="AY25" i="22"/>
  <c r="AX25" i="22"/>
  <c r="AW25" i="22"/>
  <c r="AV25" i="22"/>
  <c r="AU25" i="22"/>
  <c r="AT25" i="22"/>
  <c r="AS25" i="22"/>
  <c r="AR25" i="22"/>
  <c r="AQ25" i="22"/>
  <c r="AP25" i="22"/>
  <c r="AM25" i="22"/>
  <c r="AL25" i="22"/>
  <c r="AN25" i="22" s="1"/>
  <c r="AK25" i="22"/>
  <c r="AH25" i="22"/>
  <c r="AG25" i="22"/>
  <c r="AF25" i="22"/>
  <c r="AE25" i="22"/>
  <c r="AI25" i="22" s="1"/>
  <c r="AC25" i="22"/>
  <c r="AB25" i="22"/>
  <c r="V25" i="22"/>
  <c r="U25" i="22"/>
  <c r="T25" i="22"/>
  <c r="S25" i="22"/>
  <c r="R25" i="22"/>
  <c r="Q25" i="22"/>
  <c r="Y25" i="22" s="1"/>
  <c r="N25" i="22"/>
  <c r="M25" i="22"/>
  <c r="L25" i="22"/>
  <c r="K25" i="22"/>
  <c r="J25" i="22"/>
  <c r="I25" i="22"/>
  <c r="H25" i="22"/>
  <c r="G25" i="22"/>
  <c r="O25" i="22" s="1"/>
  <c r="F25" i="22"/>
  <c r="E25" i="22"/>
  <c r="D25" i="22"/>
  <c r="AN24" i="22"/>
  <c r="AI24" i="22"/>
  <c r="Y24" i="22"/>
  <c r="O24" i="22"/>
  <c r="AN23" i="22"/>
  <c r="AI23" i="22"/>
  <c r="Y23" i="22"/>
  <c r="O23" i="22"/>
  <c r="AY22" i="22"/>
  <c r="AX22" i="22"/>
  <c r="AW22" i="22"/>
  <c r="AV22" i="22"/>
  <c r="AU22" i="22"/>
  <c r="AT22" i="22"/>
  <c r="AS22" i="22"/>
  <c r="AR22" i="22"/>
  <c r="AQ22" i="22"/>
  <c r="AP22" i="22"/>
  <c r="AM22" i="22"/>
  <c r="AL22" i="22"/>
  <c r="AN22" i="22" s="1"/>
  <c r="AK22" i="22"/>
  <c r="AH22" i="22"/>
  <c r="AG22" i="22"/>
  <c r="AF22" i="22"/>
  <c r="AE22" i="22"/>
  <c r="AI22" i="22" s="1"/>
  <c r="AC22" i="22"/>
  <c r="AB22" i="22"/>
  <c r="V22" i="22"/>
  <c r="U22" i="22"/>
  <c r="T22" i="22"/>
  <c r="S22" i="22"/>
  <c r="R22" i="22"/>
  <c r="Q22" i="22"/>
  <c r="Y22" i="22" s="1"/>
  <c r="N22" i="22"/>
  <c r="M22" i="22"/>
  <c r="L22" i="22"/>
  <c r="K22" i="22"/>
  <c r="J22" i="22"/>
  <c r="I22" i="22"/>
  <c r="H22" i="22"/>
  <c r="G22" i="22"/>
  <c r="O22" i="22" s="1"/>
  <c r="F22" i="22"/>
  <c r="E22" i="22"/>
  <c r="D22" i="22"/>
  <c r="AN21" i="22"/>
  <c r="AI21" i="22"/>
  <c r="Y21" i="22"/>
  <c r="O21" i="22"/>
  <c r="AN20" i="22"/>
  <c r="AI20" i="22"/>
  <c r="Y20" i="22"/>
  <c r="O20" i="22"/>
  <c r="AN19" i="22"/>
  <c r="AI19" i="22"/>
  <c r="Y19" i="22"/>
  <c r="O19" i="22"/>
  <c r="AN18" i="22"/>
  <c r="AI18" i="22"/>
  <c r="Y18" i="22"/>
  <c r="O18" i="22"/>
  <c r="AN17" i="22"/>
  <c r="AI17" i="22"/>
  <c r="Y17" i="22"/>
  <c r="O17" i="22"/>
  <c r="AN16" i="22"/>
  <c r="AI16" i="22"/>
  <c r="Y16" i="22"/>
  <c r="O16" i="22"/>
  <c r="AN15" i="22"/>
  <c r="AI15" i="22"/>
  <c r="Z15" i="22"/>
  <c r="Y15" i="22"/>
  <c r="O15" i="22"/>
  <c r="AN14" i="22"/>
  <c r="AI14" i="22"/>
  <c r="Z14" i="22"/>
  <c r="Y14" i="22"/>
  <c r="AR28" i="22" s="1"/>
  <c r="O14" i="22"/>
  <c r="AN13" i="22"/>
  <c r="AI13" i="22"/>
  <c r="Z13" i="22"/>
  <c r="Y13" i="22"/>
  <c r="O13" i="22"/>
  <c r="AN12" i="22"/>
  <c r="AI12" i="22"/>
  <c r="Z12" i="22"/>
  <c r="Y12" i="22"/>
  <c r="O12" i="22"/>
  <c r="AN11" i="22"/>
  <c r="AI11" i="22"/>
  <c r="Z11" i="22"/>
  <c r="Y11" i="22"/>
  <c r="AR27" i="22" s="1"/>
  <c r="O11" i="22"/>
  <c r="AN10" i="22"/>
  <c r="AI10" i="22"/>
  <c r="Z10" i="22"/>
  <c r="Y10" i="22"/>
  <c r="O10" i="22"/>
  <c r="AN9" i="22"/>
  <c r="AI9" i="22"/>
  <c r="Z9" i="22"/>
  <c r="Y9" i="22"/>
  <c r="O9" i="22"/>
  <c r="BQ8" i="22"/>
  <c r="BN8" i="22"/>
  <c r="BL8" i="22"/>
  <c r="BK8" i="22"/>
  <c r="AN8" i="22"/>
  <c r="AI8" i="22"/>
  <c r="Z8" i="22"/>
  <c r="Y8" i="22"/>
  <c r="O8" i="22"/>
  <c r="AN7" i="22"/>
  <c r="AI7" i="22"/>
  <c r="Z7" i="22"/>
  <c r="Y7" i="22"/>
  <c r="O7" i="22"/>
  <c r="BQ5" i="22"/>
  <c r="BN5" i="22"/>
  <c r="BL5" i="22"/>
  <c r="BK5" i="22"/>
  <c r="AK21" i="3"/>
  <c r="AK23" i="3"/>
  <c r="AK24" i="3"/>
  <c r="AK20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7" i="3"/>
  <c r="AF20" i="3"/>
  <c r="AF21" i="3"/>
  <c r="AF23" i="3"/>
  <c r="AF24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7" i="3"/>
  <c r="W8" i="3"/>
  <c r="W9" i="3"/>
  <c r="W10" i="3"/>
  <c r="W11" i="3"/>
  <c r="W12" i="3"/>
  <c r="W13" i="3"/>
  <c r="W14" i="3"/>
  <c r="W15" i="3"/>
  <c r="W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3" i="3"/>
  <c r="V24" i="3"/>
  <c r="V7" i="3"/>
  <c r="R25" i="3"/>
  <c r="R22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K25" i="3"/>
  <c r="K22" i="3"/>
  <c r="F59" i="3" l="1"/>
  <c r="F62" i="3"/>
  <c r="F68" i="3" s="1"/>
  <c r="D62" i="3"/>
  <c r="D68" i="3" s="1"/>
  <c r="D59" i="3"/>
  <c r="H62" i="3"/>
  <c r="H68" i="3" s="1"/>
  <c r="H59" i="3"/>
  <c r="E62" i="3"/>
  <c r="E68" i="3" s="1"/>
  <c r="E59" i="3"/>
  <c r="I25" i="3" l="1"/>
  <c r="J25" i="3"/>
  <c r="I22" i="3"/>
  <c r="J22" i="3"/>
  <c r="AU4" i="20" l="1"/>
  <c r="AU5" i="20"/>
  <c r="AU6" i="20"/>
  <c r="AU7" i="20"/>
  <c r="AU9" i="20"/>
  <c r="AU10" i="20"/>
  <c r="AU3" i="20"/>
  <c r="AI4" i="20"/>
  <c r="AI5" i="20"/>
  <c r="AI6" i="20"/>
  <c r="AI7" i="20"/>
  <c r="AI9" i="20"/>
  <c r="AI10" i="20"/>
  <c r="AI3" i="20"/>
  <c r="AD4" i="20"/>
  <c r="AD5" i="20"/>
  <c r="AD6" i="20"/>
  <c r="AD7" i="20"/>
  <c r="AD9" i="20"/>
  <c r="AD10" i="20"/>
  <c r="AD3" i="20"/>
  <c r="AC11" i="20"/>
  <c r="AC8" i="20"/>
  <c r="T4" i="20"/>
  <c r="T5" i="20"/>
  <c r="T6" i="20"/>
  <c r="T7" i="20"/>
  <c r="T9" i="20"/>
  <c r="T10" i="20"/>
  <c r="T3" i="20"/>
  <c r="S11" i="20"/>
  <c r="S8" i="20"/>
  <c r="L4" i="20"/>
  <c r="L5" i="20"/>
  <c r="L6" i="20"/>
  <c r="L7" i="20"/>
  <c r="L9" i="20"/>
  <c r="L10" i="20"/>
  <c r="L3" i="20"/>
  <c r="AO14" i="20"/>
  <c r="AN14" i="20"/>
  <c r="AM14" i="20"/>
  <c r="AL14" i="20"/>
  <c r="AO13" i="20"/>
  <c r="AN13" i="20"/>
  <c r="AM13" i="20"/>
  <c r="AL13" i="20"/>
  <c r="AT11" i="20"/>
  <c r="AS11" i="20"/>
  <c r="AR11" i="20"/>
  <c r="AQ11" i="20"/>
  <c r="AP11" i="20"/>
  <c r="AO11" i="20"/>
  <c r="AN11" i="20"/>
  <c r="AM11" i="20"/>
  <c r="AL11" i="20"/>
  <c r="AK11" i="20"/>
  <c r="AH11" i="20"/>
  <c r="AG11" i="20"/>
  <c r="AF11" i="20"/>
  <c r="AB11" i="20"/>
  <c r="AA11" i="20"/>
  <c r="Z11" i="20"/>
  <c r="Y11" i="20"/>
  <c r="W11" i="20"/>
  <c r="V11" i="20"/>
  <c r="R11" i="20"/>
  <c r="Q11" i="20"/>
  <c r="P11" i="20"/>
  <c r="O11" i="20"/>
  <c r="N11" i="20"/>
  <c r="K11" i="20"/>
  <c r="J11" i="20"/>
  <c r="I11" i="20"/>
  <c r="H11" i="20"/>
  <c r="G11" i="20"/>
  <c r="F11" i="20"/>
  <c r="E11" i="20"/>
  <c r="D11" i="20"/>
  <c r="AT8" i="20"/>
  <c r="AS8" i="20"/>
  <c r="AR8" i="20"/>
  <c r="AQ8" i="20"/>
  <c r="AP8" i="20"/>
  <c r="AO8" i="20"/>
  <c r="AN8" i="20"/>
  <c r="AM8" i="20"/>
  <c r="AL8" i="20"/>
  <c r="AK8" i="20"/>
  <c r="AH8" i="20"/>
  <c r="AG8" i="20"/>
  <c r="AF8" i="20"/>
  <c r="AB8" i="20"/>
  <c r="AA8" i="20"/>
  <c r="Z8" i="20"/>
  <c r="Y8" i="20"/>
  <c r="W8" i="20"/>
  <c r="V8" i="20"/>
  <c r="R8" i="20"/>
  <c r="Q8" i="20"/>
  <c r="P8" i="20"/>
  <c r="O8" i="20"/>
  <c r="N8" i="20"/>
  <c r="K8" i="20"/>
  <c r="J8" i="20"/>
  <c r="I8" i="20"/>
  <c r="H8" i="20"/>
  <c r="G8" i="20"/>
  <c r="F8" i="20"/>
  <c r="E8" i="20"/>
  <c r="D8" i="20"/>
  <c r="AI8" i="20" l="1"/>
  <c r="AD11" i="20"/>
  <c r="AU11" i="20"/>
  <c r="AU8" i="20"/>
  <c r="AI11" i="20"/>
  <c r="AD8" i="20"/>
  <c r="L11" i="20"/>
  <c r="T8" i="20"/>
  <c r="T11" i="20"/>
  <c r="L8" i="20"/>
  <c r="E25" i="3"/>
  <c r="F25" i="3"/>
  <c r="G25" i="3"/>
  <c r="H25" i="3"/>
  <c r="N25" i="3"/>
  <c r="O25" i="3"/>
  <c r="W25" i="3" s="1"/>
  <c r="P25" i="3"/>
  <c r="Q25" i="3"/>
  <c r="S25" i="3"/>
  <c r="Y25" i="3"/>
  <c r="Z25" i="3"/>
  <c r="AB25" i="3"/>
  <c r="AC25" i="3"/>
  <c r="AD25" i="3"/>
  <c r="AE25" i="3"/>
  <c r="AH25" i="3"/>
  <c r="AI25" i="3"/>
  <c r="AJ25" i="3"/>
  <c r="AM25" i="3"/>
  <c r="AN25" i="3"/>
  <c r="AO25" i="3"/>
  <c r="AP25" i="3"/>
  <c r="AQ25" i="3"/>
  <c r="AR25" i="3"/>
  <c r="AS25" i="3"/>
  <c r="D25" i="3"/>
  <c r="E22" i="3"/>
  <c r="F22" i="3"/>
  <c r="G22" i="3"/>
  <c r="H22" i="3"/>
  <c r="N22" i="3"/>
  <c r="O22" i="3"/>
  <c r="P22" i="3"/>
  <c r="Q22" i="3"/>
  <c r="S22" i="3"/>
  <c r="Y22" i="3"/>
  <c r="Z22" i="3"/>
  <c r="AB22" i="3"/>
  <c r="AC22" i="3"/>
  <c r="AD22" i="3"/>
  <c r="AE22" i="3"/>
  <c r="AH22" i="3"/>
  <c r="AI22" i="3"/>
  <c r="AJ22" i="3"/>
  <c r="AM22" i="3"/>
  <c r="AN22" i="3"/>
  <c r="AO22" i="3"/>
  <c r="AP22" i="3"/>
  <c r="AQ22" i="3"/>
  <c r="AR22" i="3"/>
  <c r="AS22" i="3"/>
  <c r="D22" i="3"/>
  <c r="CF21" i="19"/>
  <c r="CF22" i="19" s="1"/>
  <c r="CF24" i="19" s="1"/>
  <c r="CF25" i="19" s="1"/>
  <c r="AK19" i="19"/>
  <c r="AJ19" i="19"/>
  <c r="AI19" i="19"/>
  <c r="AH19" i="19"/>
  <c r="AK18" i="19"/>
  <c r="AJ18" i="19"/>
  <c r="AI18" i="19"/>
  <c r="AH18" i="19"/>
  <c r="BG2" i="19"/>
  <c r="BD2" i="19"/>
  <c r="BB2" i="19"/>
  <c r="BA2" i="19"/>
  <c r="W22" i="3" l="1"/>
  <c r="AT22" i="3"/>
  <c r="AT25" i="3"/>
  <c r="AK25" i="3"/>
  <c r="AK22" i="3"/>
  <c r="AF22" i="3"/>
  <c r="AF25" i="3"/>
  <c r="V22" i="3"/>
  <c r="V25" i="3"/>
  <c r="L22" i="3"/>
  <c r="L25" i="3"/>
  <c r="E17" i="10"/>
  <c r="D17" i="10"/>
  <c r="C17" i="10"/>
  <c r="B17" i="10"/>
  <c r="E16" i="9"/>
  <c r="D16" i="9"/>
  <c r="C16" i="9"/>
  <c r="B16" i="9"/>
  <c r="E17" i="11"/>
  <c r="D17" i="11"/>
  <c r="C17" i="11"/>
  <c r="B17" i="11"/>
  <c r="C18" i="8"/>
  <c r="D18" i="8"/>
  <c r="E18" i="8"/>
  <c r="B18" i="8"/>
  <c r="CJ30" i="3" l="1"/>
  <c r="CJ31" i="3" s="1"/>
  <c r="BG5" i="3"/>
  <c r="BF5" i="3"/>
  <c r="BI5" i="3"/>
  <c r="BL5" i="3"/>
  <c r="CJ33" i="3" l="1"/>
  <c r="CJ34" i="3" s="1"/>
  <c r="BL8" i="3"/>
  <c r="BI8" i="3"/>
  <c r="BG8" i="3"/>
  <c r="BF8" i="3"/>
  <c r="AO28" i="3"/>
  <c r="AO27" i="3"/>
  <c r="AN28" i="3"/>
  <c r="AN27" i="3"/>
  <c r="AM28" i="3"/>
  <c r="AM27" i="3"/>
</calcChain>
</file>

<file path=xl/sharedStrings.xml><?xml version="1.0" encoding="utf-8"?>
<sst xmlns="http://schemas.openxmlformats.org/spreadsheetml/2006/main" count="1419" uniqueCount="107">
  <si>
    <t>Grade</t>
  </si>
  <si>
    <t>Lot No</t>
  </si>
  <si>
    <t>Iodine</t>
  </si>
  <si>
    <t>NSA</t>
  </si>
  <si>
    <t>DBP</t>
  </si>
  <si>
    <t xml:space="preserve">CDBP </t>
  </si>
  <si>
    <t>STSA</t>
  </si>
  <si>
    <t>MEAN</t>
  </si>
  <si>
    <t>FwHM</t>
  </si>
  <si>
    <t>N660</t>
  </si>
  <si>
    <t>N220</t>
  </si>
  <si>
    <t>N375</t>
  </si>
  <si>
    <t>N339</t>
  </si>
  <si>
    <t>N330</t>
  </si>
  <si>
    <t>N115</t>
  </si>
  <si>
    <t>10PG</t>
  </si>
  <si>
    <t>08YG</t>
  </si>
  <si>
    <t>08NG</t>
  </si>
  <si>
    <t>55XG</t>
  </si>
  <si>
    <t>56XG</t>
  </si>
  <si>
    <t>11PG</t>
  </si>
  <si>
    <t>10YG</t>
  </si>
  <si>
    <t>12PG</t>
  </si>
  <si>
    <t>58XG</t>
  </si>
  <si>
    <t>08PG</t>
  </si>
  <si>
    <t>54XG</t>
  </si>
  <si>
    <t>300% M</t>
  </si>
  <si>
    <t>Elongation break</t>
  </si>
  <si>
    <t>TINT</t>
  </si>
  <si>
    <t>Tensile Strength</t>
  </si>
  <si>
    <t>Sample ID</t>
  </si>
  <si>
    <t>Line</t>
  </si>
  <si>
    <t>L-2</t>
  </si>
  <si>
    <t>52XI</t>
  </si>
  <si>
    <t>03PI</t>
  </si>
  <si>
    <t>01PI</t>
  </si>
  <si>
    <t>-</t>
  </si>
  <si>
    <t>01YI</t>
  </si>
  <si>
    <t>02PI</t>
  </si>
  <si>
    <t>04PI</t>
  </si>
  <si>
    <t>02NI</t>
  </si>
  <si>
    <t>N550</t>
  </si>
  <si>
    <t>03NI</t>
  </si>
  <si>
    <t>06NI</t>
  </si>
  <si>
    <t>01NI</t>
  </si>
  <si>
    <t>L-4</t>
  </si>
  <si>
    <t>L-3</t>
  </si>
  <si>
    <t>L-1</t>
  </si>
  <si>
    <t>51XH</t>
  </si>
  <si>
    <t>10XG</t>
  </si>
  <si>
    <t>03YH</t>
  </si>
  <si>
    <t>01YH</t>
  </si>
  <si>
    <t>12NH</t>
  </si>
  <si>
    <t>07NH</t>
  </si>
  <si>
    <t>13NH</t>
  </si>
  <si>
    <t>July</t>
  </si>
  <si>
    <t>August</t>
  </si>
  <si>
    <t>Sept</t>
  </si>
  <si>
    <t>Hardness</t>
  </si>
  <si>
    <t>Rheo</t>
  </si>
  <si>
    <t>stsa</t>
  </si>
  <si>
    <t>fwhm</t>
  </si>
  <si>
    <t>RG223</t>
  </si>
  <si>
    <t>N774</t>
  </si>
  <si>
    <t>N134</t>
  </si>
  <si>
    <t>Mean</t>
  </si>
  <si>
    <t>I2</t>
  </si>
  <si>
    <t>60XH</t>
  </si>
  <si>
    <t>FWHM</t>
  </si>
  <si>
    <t>MOD</t>
  </si>
  <si>
    <t>OAN</t>
  </si>
  <si>
    <t>tested value</t>
  </si>
  <si>
    <t>Daviation</t>
  </si>
  <si>
    <t>slope</t>
  </si>
  <si>
    <t>intercept</t>
  </si>
  <si>
    <t>b</t>
  </si>
  <si>
    <t>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;p</t>
  </si>
  <si>
    <t>51XI</t>
  </si>
  <si>
    <t>MODE</t>
  </si>
  <si>
    <t>AVERAGE</t>
  </si>
  <si>
    <t>12NI</t>
  </si>
  <si>
    <t>10NG</t>
  </si>
  <si>
    <t>09PI</t>
  </si>
  <si>
    <r>
      <t>Rheo T</t>
    </r>
    <r>
      <rPr>
        <b/>
        <sz val="8"/>
        <color theme="1"/>
        <rFont val="Calibri"/>
        <family val="2"/>
        <scheme val="minor"/>
      </rPr>
      <t>90</t>
    </r>
  </si>
  <si>
    <t>Rheo  MH</t>
  </si>
  <si>
    <t>TENSILE</t>
  </si>
  <si>
    <t>03YI</t>
  </si>
  <si>
    <t>HARD GRADE</t>
  </si>
  <si>
    <t>X</t>
  </si>
  <si>
    <t>Y</t>
  </si>
  <si>
    <t>SOFT GRADE</t>
  </si>
  <si>
    <t>HARDNESS</t>
  </si>
  <si>
    <t>HARD</t>
  </si>
  <si>
    <t>Rheo TS2</t>
  </si>
  <si>
    <t>Estimate cure cyc</t>
  </si>
  <si>
    <t>Rheo ML</t>
  </si>
  <si>
    <t>DELTA</t>
  </si>
  <si>
    <t>02YI</t>
  </si>
  <si>
    <t>09NI</t>
  </si>
  <si>
    <t>NBU67</t>
  </si>
  <si>
    <t>NUB]</t>
  </si>
  <si>
    <t>15PJ</t>
  </si>
  <si>
    <t>02YJ</t>
  </si>
  <si>
    <t>12PJ</t>
  </si>
  <si>
    <t>mean</t>
  </si>
  <si>
    <t>02PK</t>
  </si>
  <si>
    <t>14PJ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</si>
</sst>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1" fillId="2" borderId="3" xfId="0" applyFon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5" borderId="1" xfId="0" applyFill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1" fontId="0" fillId="0" borderId="1" xfId="0" applyNumberFormat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top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57019376690798E-2"/>
          <c:y val="8.7962962962962965E-2"/>
          <c:w val="0.85053536997529344"/>
          <c:h val="0.80463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86967790114096E-2"/>
                  <c:y val="-0.5044798046077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(3)'!$BK$6:$BR$6</c:f>
              <c:numCache>
                <c:formatCode>General</c:formatCode>
                <c:ptCount val="8"/>
                <c:pt idx="0">
                  <c:v>31.601999999999997</c:v>
                </c:pt>
                <c:pt idx="1">
                  <c:v>35.1</c:v>
                </c:pt>
                <c:pt idx="2">
                  <c:v>35.6</c:v>
                </c:pt>
                <c:pt idx="3">
                  <c:v>69.662500000000009</c:v>
                </c:pt>
                <c:pt idx="4">
                  <c:v>82.65</c:v>
                </c:pt>
                <c:pt idx="5">
                  <c:v>82.67</c:v>
                </c:pt>
                <c:pt idx="6">
                  <c:v>104.2</c:v>
                </c:pt>
                <c:pt idx="7">
                  <c:v>128.6</c:v>
                </c:pt>
              </c:numCache>
            </c:numRef>
          </c:xVal>
          <c:yVal>
            <c:numRef>
              <c:f>'Sheet1 (3)'!$BK$7:$BR$7</c:f>
              <c:numCache>
                <c:formatCode>General</c:formatCode>
                <c:ptCount val="8"/>
                <c:pt idx="0">
                  <c:v>163</c:v>
                </c:pt>
                <c:pt idx="1">
                  <c:v>178.5</c:v>
                </c:pt>
                <c:pt idx="2">
                  <c:v>209</c:v>
                </c:pt>
                <c:pt idx="3">
                  <c:v>76.25</c:v>
                </c:pt>
                <c:pt idx="4">
                  <c:v>78</c:v>
                </c:pt>
                <c:pt idx="5">
                  <c:v>83</c:v>
                </c:pt>
                <c:pt idx="6">
                  <c:v>67.5</c:v>
                </c:pt>
                <c:pt idx="7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0192"/>
        <c:axId val="733699440"/>
      </c:scatterChart>
      <c:valAx>
        <c:axId val="7336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9440"/>
        <c:crosses val="autoZero"/>
        <c:crossBetween val="midCat"/>
      </c:valAx>
      <c:valAx>
        <c:axId val="7336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(2)'!$D$50:$H$50</c:f>
              <c:numCache>
                <c:formatCode>General</c:formatCode>
                <c:ptCount val="5"/>
                <c:pt idx="0">
                  <c:v>80</c:v>
                </c:pt>
                <c:pt idx="1">
                  <c:v>89</c:v>
                </c:pt>
                <c:pt idx="2">
                  <c:v>92</c:v>
                </c:pt>
                <c:pt idx="4">
                  <c:v>93</c:v>
                </c:pt>
              </c:numCache>
            </c:numRef>
          </c:cat>
          <c:val>
            <c:numRef>
              <c:f>'Sheet1 (2)'!$D$48:$H$48</c:f>
              <c:numCache>
                <c:formatCode>General</c:formatCode>
                <c:ptCount val="5"/>
                <c:pt idx="0">
                  <c:v>106.01</c:v>
                </c:pt>
                <c:pt idx="1">
                  <c:v>107.03</c:v>
                </c:pt>
                <c:pt idx="2">
                  <c:v>103.93</c:v>
                </c:pt>
                <c:pt idx="4">
                  <c:v>105.75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097184"/>
        <c:axId val="515095008"/>
      </c:barChart>
      <c:catAx>
        <c:axId val="5150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5008"/>
        <c:crosses val="autoZero"/>
        <c:auto val="1"/>
        <c:lblAlgn val="ctr"/>
        <c:lblOffset val="100"/>
        <c:noMultiLvlLbl val="0"/>
      </c:catAx>
      <c:valAx>
        <c:axId val="5150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44925634295712"/>
                  <c:y val="-0.38887139107611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MOD!$C$73:$C$79</c:f>
              <c:numCache>
                <c:formatCode>General</c:formatCode>
                <c:ptCount val="7"/>
                <c:pt idx="0">
                  <c:v>145</c:v>
                </c:pt>
                <c:pt idx="1">
                  <c:v>188</c:v>
                </c:pt>
                <c:pt idx="2">
                  <c:v>141</c:v>
                </c:pt>
                <c:pt idx="3">
                  <c:v>184</c:v>
                </c:pt>
                <c:pt idx="4">
                  <c:v>163</c:v>
                </c:pt>
                <c:pt idx="5">
                  <c:v>201</c:v>
                </c:pt>
                <c:pt idx="6">
                  <c:v>177</c:v>
                </c:pt>
              </c:numCache>
            </c:numRef>
          </c:xVal>
          <c:yVal>
            <c:numRef>
              <c:f>MOD!$E$73:$E$79</c:f>
              <c:numCache>
                <c:formatCode>General</c:formatCode>
                <c:ptCount val="7"/>
                <c:pt idx="0">
                  <c:v>11.55</c:v>
                </c:pt>
                <c:pt idx="1">
                  <c:v>11.11</c:v>
                </c:pt>
                <c:pt idx="2">
                  <c:v>12.87</c:v>
                </c:pt>
                <c:pt idx="3">
                  <c:v>11.98</c:v>
                </c:pt>
                <c:pt idx="4">
                  <c:v>10.93</c:v>
                </c:pt>
                <c:pt idx="5">
                  <c:v>13.09</c:v>
                </c:pt>
                <c:pt idx="6">
                  <c:v>12.78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7568"/>
        <c:axId val="525166480"/>
      </c:scatterChart>
      <c:valAx>
        <c:axId val="5251675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6480"/>
        <c:crosses val="autoZero"/>
        <c:crossBetween val="midCat"/>
      </c:valAx>
      <c:valAx>
        <c:axId val="5251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22703412073491"/>
                  <c:y val="-0.3782378244386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MOD!$C$73:$C$79</c:f>
              <c:numCache>
                <c:formatCode>General</c:formatCode>
                <c:ptCount val="7"/>
                <c:pt idx="0">
                  <c:v>145</c:v>
                </c:pt>
                <c:pt idx="1">
                  <c:v>188</c:v>
                </c:pt>
                <c:pt idx="2">
                  <c:v>141</c:v>
                </c:pt>
                <c:pt idx="3">
                  <c:v>184</c:v>
                </c:pt>
                <c:pt idx="4">
                  <c:v>163</c:v>
                </c:pt>
                <c:pt idx="5">
                  <c:v>201</c:v>
                </c:pt>
                <c:pt idx="6">
                  <c:v>177</c:v>
                </c:pt>
              </c:numCache>
            </c:numRef>
          </c:xVal>
          <c:yVal>
            <c:numRef>
              <c:f>MOD!$D$73:$D$79</c:f>
              <c:numCache>
                <c:formatCode>General</c:formatCode>
                <c:ptCount val="7"/>
                <c:pt idx="0">
                  <c:v>21.88</c:v>
                </c:pt>
                <c:pt idx="1">
                  <c:v>21.23</c:v>
                </c:pt>
                <c:pt idx="2">
                  <c:v>21.29</c:v>
                </c:pt>
                <c:pt idx="3">
                  <c:v>21.23</c:v>
                </c:pt>
                <c:pt idx="4">
                  <c:v>21.73</c:v>
                </c:pt>
                <c:pt idx="5">
                  <c:v>24.57</c:v>
                </c:pt>
                <c:pt idx="6">
                  <c:v>24.37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49072"/>
        <c:axId val="525137104"/>
      </c:scatterChart>
      <c:valAx>
        <c:axId val="5251490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7104"/>
        <c:crosses val="autoZero"/>
        <c:crossBetween val="midCat"/>
      </c:valAx>
      <c:valAx>
        <c:axId val="5251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EB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8941382327209"/>
                  <c:y val="-0.73784667541557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MOD!$C$73:$C$79</c:f>
              <c:numCache>
                <c:formatCode>General</c:formatCode>
                <c:ptCount val="7"/>
                <c:pt idx="0">
                  <c:v>145</c:v>
                </c:pt>
                <c:pt idx="1">
                  <c:v>188</c:v>
                </c:pt>
                <c:pt idx="2">
                  <c:v>141</c:v>
                </c:pt>
                <c:pt idx="3">
                  <c:v>184</c:v>
                </c:pt>
                <c:pt idx="4">
                  <c:v>163</c:v>
                </c:pt>
                <c:pt idx="5">
                  <c:v>201</c:v>
                </c:pt>
                <c:pt idx="6">
                  <c:v>177</c:v>
                </c:pt>
              </c:numCache>
            </c:numRef>
          </c:xVal>
          <c:yVal>
            <c:numRef>
              <c:f>MOD!$F$73:$F$79</c:f>
              <c:numCache>
                <c:formatCode>General</c:formatCode>
                <c:ptCount val="7"/>
                <c:pt idx="0">
                  <c:v>476</c:v>
                </c:pt>
                <c:pt idx="1">
                  <c:v>2.31</c:v>
                </c:pt>
                <c:pt idx="2">
                  <c:v>446</c:v>
                </c:pt>
                <c:pt idx="3">
                  <c:v>463</c:v>
                </c:pt>
                <c:pt idx="4">
                  <c:v>482</c:v>
                </c:pt>
                <c:pt idx="5">
                  <c:v>449.25</c:v>
                </c:pt>
                <c:pt idx="6">
                  <c:v>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3968"/>
        <c:axId val="525139280"/>
      </c:scatterChart>
      <c:valAx>
        <c:axId val="5251539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9280"/>
        <c:crosses val="autoZero"/>
        <c:crossBetween val="midCat"/>
      </c:valAx>
      <c:valAx>
        <c:axId val="52513928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02314814814815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HARDNESS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398665791776027"/>
                  <c:y val="-0.33356445027704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MOD!$C$73:$C$79</c:f>
              <c:numCache>
                <c:formatCode>General</c:formatCode>
                <c:ptCount val="7"/>
                <c:pt idx="0">
                  <c:v>145</c:v>
                </c:pt>
                <c:pt idx="1">
                  <c:v>188</c:v>
                </c:pt>
                <c:pt idx="2">
                  <c:v>141</c:v>
                </c:pt>
                <c:pt idx="3">
                  <c:v>184</c:v>
                </c:pt>
                <c:pt idx="4">
                  <c:v>163</c:v>
                </c:pt>
                <c:pt idx="5">
                  <c:v>201</c:v>
                </c:pt>
                <c:pt idx="6">
                  <c:v>177</c:v>
                </c:pt>
              </c:numCache>
            </c:numRef>
          </c:xVal>
          <c:yVal>
            <c:numRef>
              <c:f>MOD!$G$73:$G$79</c:f>
              <c:numCache>
                <c:formatCode>General</c:formatCode>
                <c:ptCount val="7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65</c:v>
                </c:pt>
                <c:pt idx="4">
                  <c:v>63</c:v>
                </c:pt>
                <c:pt idx="5">
                  <c:v>65</c:v>
                </c:pt>
                <c:pt idx="6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5056"/>
        <c:axId val="525157232"/>
      </c:scatterChart>
      <c:valAx>
        <c:axId val="52515505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7232"/>
        <c:crosses val="autoZero"/>
        <c:crossBetween val="midCat"/>
      </c:valAx>
      <c:valAx>
        <c:axId val="525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HARDNESS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09689413823272"/>
                  <c:y val="-0.67612131816856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MOD!$B$22:$B$26</c:f>
              <c:numCache>
                <c:formatCode>0</c:formatCode>
                <c:ptCount val="5"/>
                <c:pt idx="0">
                  <c:v>82</c:v>
                </c:pt>
                <c:pt idx="1">
                  <c:v>93.2</c:v>
                </c:pt>
                <c:pt idx="2">
                  <c:v>105</c:v>
                </c:pt>
                <c:pt idx="3">
                  <c:v>105</c:v>
                </c:pt>
                <c:pt idx="4">
                  <c:v>107.5</c:v>
                </c:pt>
              </c:numCache>
            </c:numRef>
          </c:xVal>
          <c:yVal>
            <c:numRef>
              <c:f>MOD!$H$22:$H$26</c:f>
              <c:numCache>
                <c:formatCode>General</c:formatCode>
                <c:ptCount val="5"/>
                <c:pt idx="0">
                  <c:v>68</c:v>
                </c:pt>
                <c:pt idx="1">
                  <c:v>71</c:v>
                </c:pt>
                <c:pt idx="2">
                  <c:v>65.5</c:v>
                </c:pt>
                <c:pt idx="3">
                  <c:v>67</c:v>
                </c:pt>
                <c:pt idx="4">
                  <c:v>65.5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2880"/>
        <c:axId val="525157776"/>
      </c:scatterChart>
      <c:valAx>
        <c:axId val="52515288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7776"/>
        <c:crosses val="autoZero"/>
        <c:crossBetween val="midCat"/>
      </c:valAx>
      <c:valAx>
        <c:axId val="5251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HARDNESS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MOD!$C$22:$C$26</c:f>
              <c:numCache>
                <c:formatCode>General</c:formatCode>
                <c:ptCount val="5"/>
                <c:pt idx="0">
                  <c:v>66</c:v>
                </c:pt>
                <c:pt idx="1">
                  <c:v>71</c:v>
                </c:pt>
                <c:pt idx="2">
                  <c:v>78</c:v>
                </c:pt>
                <c:pt idx="3">
                  <c:v>83</c:v>
                </c:pt>
                <c:pt idx="4">
                  <c:v>78</c:v>
                </c:pt>
              </c:numCache>
            </c:numRef>
          </c:xVal>
          <c:yVal>
            <c:numRef>
              <c:f>MOD!$H$22:$H$26</c:f>
              <c:numCache>
                <c:formatCode>General</c:formatCode>
                <c:ptCount val="5"/>
                <c:pt idx="0">
                  <c:v>68</c:v>
                </c:pt>
                <c:pt idx="1">
                  <c:v>71</c:v>
                </c:pt>
                <c:pt idx="2">
                  <c:v>65.5</c:v>
                </c:pt>
                <c:pt idx="3">
                  <c:v>67</c:v>
                </c:pt>
                <c:pt idx="4">
                  <c:v>65.5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1792"/>
        <c:axId val="525145808"/>
      </c:scatterChart>
      <c:valAx>
        <c:axId val="52515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5808"/>
        <c:crosses val="autoZero"/>
        <c:crossBetween val="midCat"/>
      </c:valAx>
      <c:valAx>
        <c:axId val="52514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HARDNESS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26159230096236E-2"/>
                  <c:y val="-0.68054644211140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MOD!$D$22:$D$26</c:f>
              <c:numCache>
                <c:formatCode>General</c:formatCode>
                <c:ptCount val="5"/>
                <c:pt idx="0">
                  <c:v>73</c:v>
                </c:pt>
                <c:pt idx="1">
                  <c:v>81.8</c:v>
                </c:pt>
                <c:pt idx="2">
                  <c:v>95</c:v>
                </c:pt>
                <c:pt idx="3">
                  <c:v>95</c:v>
                </c:pt>
                <c:pt idx="4">
                  <c:v>97</c:v>
                </c:pt>
              </c:numCache>
            </c:numRef>
          </c:xVal>
          <c:yVal>
            <c:numRef>
              <c:f>MOD!$H$22:$H$26</c:f>
              <c:numCache>
                <c:formatCode>General</c:formatCode>
                <c:ptCount val="5"/>
                <c:pt idx="0">
                  <c:v>68</c:v>
                </c:pt>
                <c:pt idx="1">
                  <c:v>71</c:v>
                </c:pt>
                <c:pt idx="2">
                  <c:v>65.5</c:v>
                </c:pt>
                <c:pt idx="3">
                  <c:v>67</c:v>
                </c:pt>
                <c:pt idx="4">
                  <c:v>65.5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9408"/>
        <c:axId val="525161040"/>
      </c:scatterChart>
      <c:valAx>
        <c:axId val="5251594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1040"/>
        <c:crosses val="autoZero"/>
        <c:crossBetween val="midCat"/>
      </c:valAx>
      <c:valAx>
        <c:axId val="5251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92432195975501E-2"/>
                  <c:y val="-0.67880978419364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RHEO!$B$18:$B$22</c:f>
              <c:numCache>
                <c:formatCode>General</c:formatCode>
                <c:ptCount val="5"/>
                <c:pt idx="0">
                  <c:v>88.875</c:v>
                </c:pt>
                <c:pt idx="1">
                  <c:v>110.2</c:v>
                </c:pt>
                <c:pt idx="2">
                  <c:v>101.25</c:v>
                </c:pt>
                <c:pt idx="3">
                  <c:v>232.5</c:v>
                </c:pt>
                <c:pt idx="4">
                  <c:v>218</c:v>
                </c:pt>
              </c:numCache>
            </c:numRef>
          </c:xVal>
          <c:yVal>
            <c:numRef>
              <c:f>RHEO!$F$18:$F$22</c:f>
              <c:numCache>
                <c:formatCode>General</c:formatCode>
                <c:ptCount val="5"/>
                <c:pt idx="0">
                  <c:v>12.3713</c:v>
                </c:pt>
                <c:pt idx="1">
                  <c:v>12.577999999999999</c:v>
                </c:pt>
                <c:pt idx="2">
                  <c:v>12.54</c:v>
                </c:pt>
                <c:pt idx="3">
                  <c:v>11.414999999999999</c:v>
                </c:pt>
                <c:pt idx="4">
                  <c:v>10.944000000000001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66992"/>
        <c:axId val="526065360"/>
      </c:scatterChart>
      <c:valAx>
        <c:axId val="5260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5360"/>
        <c:crosses val="autoZero"/>
        <c:crossBetween val="midCat"/>
      </c:valAx>
      <c:valAx>
        <c:axId val="5260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 MEAN</a:t>
            </a:r>
          </a:p>
          <a:p>
            <a:pPr>
              <a:defRPr/>
            </a:pPr>
            <a:r>
              <a:rPr lang="en-US"/>
              <a:t> 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MEAN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30726876528788"/>
                  <c:y val="-0.57788392581042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RHEO!$B$18:$B$22</c:f>
              <c:numCache>
                <c:formatCode>General</c:formatCode>
                <c:ptCount val="5"/>
                <c:pt idx="0">
                  <c:v>88.875</c:v>
                </c:pt>
                <c:pt idx="1">
                  <c:v>110.2</c:v>
                </c:pt>
                <c:pt idx="2">
                  <c:v>101.25</c:v>
                </c:pt>
                <c:pt idx="3">
                  <c:v>232.5</c:v>
                </c:pt>
                <c:pt idx="4">
                  <c:v>218</c:v>
                </c:pt>
              </c:numCache>
            </c:numRef>
          </c:xVal>
          <c:yVal>
            <c:numRef>
              <c:f>RHEO!$F$18:$F$22</c:f>
              <c:numCache>
                <c:formatCode>General</c:formatCode>
                <c:ptCount val="5"/>
                <c:pt idx="0">
                  <c:v>12.3713</c:v>
                </c:pt>
                <c:pt idx="1">
                  <c:v>12.577999999999999</c:v>
                </c:pt>
                <c:pt idx="2">
                  <c:v>12.54</c:v>
                </c:pt>
                <c:pt idx="3">
                  <c:v>11.414999999999999</c:v>
                </c:pt>
                <c:pt idx="4">
                  <c:v>10.944000000000001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47408"/>
        <c:axId val="526047952"/>
      </c:scatterChart>
      <c:valAx>
        <c:axId val="5260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7952"/>
        <c:crosses val="autoZero"/>
        <c:crossBetween val="midCat"/>
      </c:valAx>
      <c:valAx>
        <c:axId val="5260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8801399825022E-2"/>
                  <c:y val="-0.70361038203557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RHEO!$C$18:$C$22</c:f>
              <c:numCache>
                <c:formatCode>General</c:formatCode>
                <c:ptCount val="5"/>
                <c:pt idx="0">
                  <c:v>68.625</c:v>
                </c:pt>
                <c:pt idx="1">
                  <c:v>76</c:v>
                </c:pt>
                <c:pt idx="2">
                  <c:v>75.25</c:v>
                </c:pt>
                <c:pt idx="3">
                  <c:v>178</c:v>
                </c:pt>
                <c:pt idx="4">
                  <c:v>168.3</c:v>
                </c:pt>
              </c:numCache>
            </c:numRef>
          </c:xVal>
          <c:yVal>
            <c:numRef>
              <c:f>RHEO!$F$18:$F$22</c:f>
              <c:numCache>
                <c:formatCode>General</c:formatCode>
                <c:ptCount val="5"/>
                <c:pt idx="0">
                  <c:v>12.3713</c:v>
                </c:pt>
                <c:pt idx="1">
                  <c:v>12.577999999999999</c:v>
                </c:pt>
                <c:pt idx="2">
                  <c:v>12.54</c:v>
                </c:pt>
                <c:pt idx="3">
                  <c:v>11.414999999999999</c:v>
                </c:pt>
                <c:pt idx="4">
                  <c:v>10.944000000000001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65904"/>
        <c:axId val="526053392"/>
      </c:scatterChart>
      <c:valAx>
        <c:axId val="5260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3392"/>
        <c:crosses val="autoZero"/>
        <c:crossBetween val="midCat"/>
      </c:valAx>
      <c:valAx>
        <c:axId val="526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DBP</a:t>
            </a:r>
            <a:r>
              <a:rPr lang="en-US" baseline="0"/>
              <a:t> VS 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Sheet5!$B$11</c:f>
              <c:strCache>
                <c:ptCount val="1"/>
                <c:pt idx="0">
                  <c:v>DBP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269685039370079E-2"/>
                  <c:y val="-0.3437959317585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Sheet5!$C$12:$C$17</c:f>
              <c:numCache>
                <c:formatCode>General</c:formatCode>
                <c:ptCount val="6"/>
                <c:pt idx="0">
                  <c:v>94.3</c:v>
                </c:pt>
                <c:pt idx="1">
                  <c:v>101.3</c:v>
                </c:pt>
                <c:pt idx="2">
                  <c:v>110.2</c:v>
                </c:pt>
                <c:pt idx="3">
                  <c:v>230.7</c:v>
                </c:pt>
                <c:pt idx="4" formatCode="0.0">
                  <c:v>224.7</c:v>
                </c:pt>
              </c:numCache>
            </c:numRef>
          </c:cat>
          <c:val>
            <c:numRef>
              <c:f>Sheet5!$B$12:$B$16</c:f>
              <c:numCache>
                <c:formatCode>General</c:formatCode>
                <c:ptCount val="5"/>
                <c:pt idx="0">
                  <c:v>114.7</c:v>
                </c:pt>
                <c:pt idx="1">
                  <c:v>115.1</c:v>
                </c:pt>
                <c:pt idx="2">
                  <c:v>103.2</c:v>
                </c:pt>
                <c:pt idx="3">
                  <c:v>121.7</c:v>
                </c:pt>
                <c:pt idx="4" formatCode="0.0">
                  <c:v>90.2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91488"/>
        <c:axId val="764862848"/>
      </c:barChart>
      <c:catAx>
        <c:axId val="7345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62848"/>
        <c:crosses val="autoZero"/>
        <c:auto val="1"/>
        <c:lblAlgn val="ctr"/>
        <c:lblOffset val="100"/>
        <c:noMultiLvlLbl val="0"/>
      </c:catAx>
      <c:valAx>
        <c:axId val="7648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 FwHM </a:t>
            </a:r>
          </a:p>
          <a:p>
            <a:pPr>
              <a:defRPr/>
            </a:pPr>
            <a:r>
              <a:rPr lang="en-US"/>
              <a:t>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FwHM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26689497813585"/>
                  <c:y val="-0.55173366044006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RHEO!$C$18:$C$22</c:f>
              <c:numCache>
                <c:formatCode>General</c:formatCode>
                <c:ptCount val="5"/>
                <c:pt idx="0">
                  <c:v>68.625</c:v>
                </c:pt>
                <c:pt idx="1">
                  <c:v>76</c:v>
                </c:pt>
                <c:pt idx="2">
                  <c:v>75.25</c:v>
                </c:pt>
                <c:pt idx="3">
                  <c:v>178</c:v>
                </c:pt>
                <c:pt idx="4">
                  <c:v>168.3</c:v>
                </c:pt>
              </c:numCache>
            </c:numRef>
          </c:xVal>
          <c:yVal>
            <c:numRef>
              <c:f>RHEO!$F$18:$F$22</c:f>
              <c:numCache>
                <c:formatCode>General</c:formatCode>
                <c:ptCount val="5"/>
                <c:pt idx="0">
                  <c:v>12.3713</c:v>
                </c:pt>
                <c:pt idx="1">
                  <c:v>12.577999999999999</c:v>
                </c:pt>
                <c:pt idx="2">
                  <c:v>12.54</c:v>
                </c:pt>
                <c:pt idx="3">
                  <c:v>11.414999999999999</c:v>
                </c:pt>
                <c:pt idx="4">
                  <c:v>10.944000000000001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62096"/>
        <c:axId val="526039248"/>
      </c:scatterChart>
      <c:valAx>
        <c:axId val="52606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9248"/>
        <c:crosses val="autoZero"/>
        <c:crossBetween val="midCat"/>
      </c:valAx>
      <c:valAx>
        <c:axId val="5260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0157480314961"/>
                  <c:y val="-0.70810549722951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RHEO!$D$18:$D$22</c:f>
              <c:numCache>
                <c:formatCode>General</c:formatCode>
                <c:ptCount val="5"/>
                <c:pt idx="0">
                  <c:v>78</c:v>
                </c:pt>
                <c:pt idx="1">
                  <c:v>96.6</c:v>
                </c:pt>
                <c:pt idx="2">
                  <c:v>93</c:v>
                </c:pt>
                <c:pt idx="3">
                  <c:v>208.75</c:v>
                </c:pt>
                <c:pt idx="4">
                  <c:v>172.5</c:v>
                </c:pt>
              </c:numCache>
            </c:numRef>
          </c:xVal>
          <c:yVal>
            <c:numRef>
              <c:f>RHEO!$F$18:$F$22</c:f>
              <c:numCache>
                <c:formatCode>General</c:formatCode>
                <c:ptCount val="5"/>
                <c:pt idx="0">
                  <c:v>12.3713</c:v>
                </c:pt>
                <c:pt idx="1">
                  <c:v>12.577999999999999</c:v>
                </c:pt>
                <c:pt idx="2">
                  <c:v>12.54</c:v>
                </c:pt>
                <c:pt idx="3">
                  <c:v>11.414999999999999</c:v>
                </c:pt>
                <c:pt idx="4">
                  <c:v>10.944000000000001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52848"/>
        <c:axId val="526068624"/>
      </c:scatterChart>
      <c:valAx>
        <c:axId val="52605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8624"/>
        <c:crosses val="autoZero"/>
        <c:crossBetween val="midCat"/>
      </c:valAx>
      <c:valAx>
        <c:axId val="5260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VS MODE </a:t>
            </a:r>
          </a:p>
          <a:p>
            <a:pPr>
              <a:defRPr/>
            </a:pPr>
            <a:r>
              <a:rPr lang="en-US"/>
              <a:t>(non 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DELTA VS MODE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489370370388772"/>
                  <c:y val="-0.57480549576577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RHEO!$D$18:$D$22</c:f>
              <c:numCache>
                <c:formatCode>General</c:formatCode>
                <c:ptCount val="5"/>
                <c:pt idx="0">
                  <c:v>78</c:v>
                </c:pt>
                <c:pt idx="1">
                  <c:v>96.6</c:v>
                </c:pt>
                <c:pt idx="2">
                  <c:v>93</c:v>
                </c:pt>
                <c:pt idx="3">
                  <c:v>208.75</c:v>
                </c:pt>
                <c:pt idx="4">
                  <c:v>172.5</c:v>
                </c:pt>
              </c:numCache>
            </c:numRef>
          </c:xVal>
          <c:yVal>
            <c:numRef>
              <c:f>RHEO!$F$18:$F$22</c:f>
              <c:numCache>
                <c:formatCode>General</c:formatCode>
                <c:ptCount val="5"/>
                <c:pt idx="0">
                  <c:v>12.3713</c:v>
                </c:pt>
                <c:pt idx="1">
                  <c:v>12.577999999999999</c:v>
                </c:pt>
                <c:pt idx="2">
                  <c:v>12.54</c:v>
                </c:pt>
                <c:pt idx="3">
                  <c:v>11.414999999999999</c:v>
                </c:pt>
                <c:pt idx="4">
                  <c:v>10.944000000000001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37072"/>
        <c:axId val="526045776"/>
      </c:scatterChart>
      <c:valAx>
        <c:axId val="5260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5776"/>
        <c:crosses val="autoZero"/>
        <c:crossBetween val="midCat"/>
      </c:valAx>
      <c:valAx>
        <c:axId val="5260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Cure Cycle vs</a:t>
            </a:r>
            <a:r>
              <a:rPr lang="en-US" baseline="0"/>
              <a:t> MEAN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Cure Cycle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300587893956356"/>
                  <c:y val="-0.30408336788991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RHEO!$B$18:$B$22</c:f>
              <c:numCache>
                <c:formatCode>General</c:formatCode>
                <c:ptCount val="5"/>
                <c:pt idx="0">
                  <c:v>88.875</c:v>
                </c:pt>
                <c:pt idx="1">
                  <c:v>110.2</c:v>
                </c:pt>
                <c:pt idx="2">
                  <c:v>101.25</c:v>
                </c:pt>
                <c:pt idx="3">
                  <c:v>232.5</c:v>
                </c:pt>
                <c:pt idx="4">
                  <c:v>218</c:v>
                </c:pt>
              </c:numCache>
            </c:numRef>
          </c:xVal>
          <c:yVal>
            <c:numRef>
              <c:f>RHEO!$E$18:$E$22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0.752</c:v>
                </c:pt>
                <c:pt idx="2">
                  <c:v>0.90500000000000003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48496"/>
        <c:axId val="526054480"/>
      </c:scatterChart>
      <c:valAx>
        <c:axId val="5260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4480"/>
        <c:crosses val="autoZero"/>
        <c:crossBetween val="midCat"/>
      </c:valAx>
      <c:valAx>
        <c:axId val="5260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Cure CYC VS MEAN</a:t>
            </a:r>
          </a:p>
          <a:p>
            <a:pPr>
              <a:defRPr/>
            </a:pPr>
            <a:r>
              <a:rPr lang="en-US"/>
              <a:t> 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Cure CYC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345800524934386E-2"/>
                  <c:y val="-0.24694772528433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RHEO!$B$18:$B$22</c:f>
              <c:numCache>
                <c:formatCode>General</c:formatCode>
                <c:ptCount val="5"/>
                <c:pt idx="0">
                  <c:v>88.875</c:v>
                </c:pt>
                <c:pt idx="1">
                  <c:v>110.2</c:v>
                </c:pt>
                <c:pt idx="2">
                  <c:v>101.25</c:v>
                </c:pt>
                <c:pt idx="3">
                  <c:v>232.5</c:v>
                </c:pt>
                <c:pt idx="4">
                  <c:v>218</c:v>
                </c:pt>
              </c:numCache>
            </c:numRef>
          </c:xVal>
          <c:yVal>
            <c:numRef>
              <c:f>RHEO!$E$18:$E$22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0.752</c:v>
                </c:pt>
                <c:pt idx="2">
                  <c:v>0.90500000000000003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42512"/>
        <c:axId val="526044688"/>
      </c:scatterChart>
      <c:valAx>
        <c:axId val="5260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4688"/>
        <c:crosses val="autoZero"/>
        <c:crossBetween val="midCat"/>
      </c:valAx>
      <c:valAx>
        <c:axId val="5260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E-cure CYC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89238845144357"/>
                  <c:y val="-0.27644028871391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RHEO!$C$18:$C$22</c:f>
              <c:numCache>
                <c:formatCode>General</c:formatCode>
                <c:ptCount val="5"/>
                <c:pt idx="0">
                  <c:v>68.625</c:v>
                </c:pt>
                <c:pt idx="1">
                  <c:v>76</c:v>
                </c:pt>
                <c:pt idx="2">
                  <c:v>75.25</c:v>
                </c:pt>
                <c:pt idx="3">
                  <c:v>178</c:v>
                </c:pt>
                <c:pt idx="4">
                  <c:v>168.3</c:v>
                </c:pt>
              </c:numCache>
            </c:numRef>
          </c:xVal>
          <c:yVal>
            <c:numRef>
              <c:f>RHEO!$E$18:$E$22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0.752</c:v>
                </c:pt>
                <c:pt idx="2">
                  <c:v>0.90500000000000003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38160"/>
        <c:axId val="526041424"/>
      </c:scatterChart>
      <c:valAx>
        <c:axId val="5260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1424"/>
        <c:crosses val="autoZero"/>
        <c:crossBetween val="midCat"/>
      </c:valAx>
      <c:valAx>
        <c:axId val="526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E-cure CYC VS FwHM</a:t>
            </a:r>
          </a:p>
          <a:p>
            <a:pPr>
              <a:defRPr/>
            </a:pPr>
            <a:r>
              <a:rPr lang="en-US"/>
              <a:t>non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E-cure CYC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755925384539927"/>
                  <c:y val="-0.32168326751930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RHEO!$C$18:$C$22</c:f>
              <c:numCache>
                <c:formatCode>General</c:formatCode>
                <c:ptCount val="5"/>
                <c:pt idx="0">
                  <c:v>68.625</c:v>
                </c:pt>
                <c:pt idx="1">
                  <c:v>76</c:v>
                </c:pt>
                <c:pt idx="2">
                  <c:v>75.25</c:v>
                </c:pt>
                <c:pt idx="3">
                  <c:v>178</c:v>
                </c:pt>
                <c:pt idx="4">
                  <c:v>168.3</c:v>
                </c:pt>
              </c:numCache>
            </c:numRef>
          </c:xVal>
          <c:yVal>
            <c:numRef>
              <c:f>RHEO!$E$18:$E$22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0.752</c:v>
                </c:pt>
                <c:pt idx="2">
                  <c:v>0.90500000000000003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38704"/>
        <c:axId val="526049584"/>
      </c:scatterChart>
      <c:valAx>
        <c:axId val="5260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9584"/>
        <c:crosses val="autoZero"/>
        <c:crossBetween val="midCat"/>
      </c:valAx>
      <c:valAx>
        <c:axId val="5260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CURE CYC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26924759405074"/>
                  <c:y val="-0.290371463983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RHEO!$D$18:$D$22</c:f>
              <c:numCache>
                <c:formatCode>General</c:formatCode>
                <c:ptCount val="5"/>
                <c:pt idx="0">
                  <c:v>78</c:v>
                </c:pt>
                <c:pt idx="1">
                  <c:v>96.6</c:v>
                </c:pt>
                <c:pt idx="2">
                  <c:v>93</c:v>
                </c:pt>
                <c:pt idx="3">
                  <c:v>208.75</c:v>
                </c:pt>
                <c:pt idx="4">
                  <c:v>172.5</c:v>
                </c:pt>
              </c:numCache>
            </c:numRef>
          </c:xVal>
          <c:yVal>
            <c:numRef>
              <c:f>RHEO!$E$18:$E$22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0.752</c:v>
                </c:pt>
                <c:pt idx="2">
                  <c:v>0.90500000000000003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59920"/>
        <c:axId val="526050128"/>
      </c:scatterChart>
      <c:valAx>
        <c:axId val="526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0128"/>
        <c:crosses val="autoZero"/>
        <c:crossBetween val="midCat"/>
      </c:valAx>
      <c:valAx>
        <c:axId val="526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CURE CYC VS MODE</a:t>
            </a:r>
          </a:p>
          <a:p>
            <a:pPr>
              <a:defRPr/>
            </a:pPr>
            <a:r>
              <a:rPr lang="en-US"/>
              <a:t>non linear</a:t>
            </a:r>
          </a:p>
        </c:rich>
      </c:tx>
      <c:layout>
        <c:manualLayout>
          <c:xMode val="edge"/>
          <c:yMode val="edge"/>
          <c:x val="0.1627932761399859"/>
          <c:y val="3.5299167392304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CURE CYC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592765220518187"/>
                  <c:y val="-0.29835380407095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RHEO!$D$18:$D$22</c:f>
              <c:numCache>
                <c:formatCode>General</c:formatCode>
                <c:ptCount val="5"/>
                <c:pt idx="0">
                  <c:v>78</c:v>
                </c:pt>
                <c:pt idx="1">
                  <c:v>96.6</c:v>
                </c:pt>
                <c:pt idx="2">
                  <c:v>93</c:v>
                </c:pt>
                <c:pt idx="3">
                  <c:v>208.75</c:v>
                </c:pt>
                <c:pt idx="4">
                  <c:v>172.5</c:v>
                </c:pt>
              </c:numCache>
            </c:numRef>
          </c:xVal>
          <c:yVal>
            <c:numRef>
              <c:f>RHEO!$E$18:$E$22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0.752</c:v>
                </c:pt>
                <c:pt idx="2">
                  <c:v>0.90500000000000003</c:v>
                </c:pt>
                <c:pt idx="3">
                  <c:v>0.73</c:v>
                </c:pt>
                <c:pt idx="4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64816"/>
        <c:axId val="526046320"/>
      </c:scatterChart>
      <c:valAx>
        <c:axId val="52606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46320"/>
        <c:crosses val="autoZero"/>
        <c:crossBetween val="midCat"/>
      </c:valAx>
      <c:valAx>
        <c:axId val="5260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6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57019376690798E-2"/>
          <c:y val="8.7962962962962965E-2"/>
          <c:w val="0.85053536997529344"/>
          <c:h val="0.80463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86967790114096E-2"/>
                  <c:y val="-0.5044798046077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Review!#REF!</c:f>
            </c:numRef>
          </c:xVal>
          <c:yVal>
            <c:numRef>
              <c:f>Review!#REF!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53936"/>
        <c:axId val="526050672"/>
      </c:scatterChart>
      <c:valAx>
        <c:axId val="5260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0672"/>
        <c:crosses val="autoZero"/>
        <c:crossBetween val="midCat"/>
      </c:valAx>
      <c:valAx>
        <c:axId val="526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Sheet5!$B$18</c:f>
              <c:strCache>
                <c:ptCount val="1"/>
                <c:pt idx="0">
                  <c:v>CDBP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8825240594925635E-2"/>
                  <c:y val="-0.2631255468066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Sheet5!$C$19:$C$23</c:f>
              <c:numCache>
                <c:formatCode>General</c:formatCode>
                <c:ptCount val="5"/>
                <c:pt idx="0">
                  <c:v>94.3</c:v>
                </c:pt>
                <c:pt idx="1">
                  <c:v>101.3</c:v>
                </c:pt>
                <c:pt idx="2">
                  <c:v>110.2</c:v>
                </c:pt>
                <c:pt idx="3" formatCode="0.0">
                  <c:v>224.7</c:v>
                </c:pt>
                <c:pt idx="4">
                  <c:v>230.7</c:v>
                </c:pt>
              </c:numCache>
            </c:numRef>
          </c:cat>
          <c:val>
            <c:numRef>
              <c:f>Sheet5!$B$19:$B$23</c:f>
              <c:numCache>
                <c:formatCode>General</c:formatCode>
                <c:ptCount val="5"/>
                <c:pt idx="0">
                  <c:v>94.8</c:v>
                </c:pt>
                <c:pt idx="1">
                  <c:v>94</c:v>
                </c:pt>
                <c:pt idx="2">
                  <c:v>83.5</c:v>
                </c:pt>
                <c:pt idx="3" formatCode="0.0">
                  <c:v>71.099999999999994</c:v>
                </c:pt>
                <c:pt idx="4">
                  <c:v>80.5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862304"/>
        <c:axId val="736163904"/>
      </c:barChart>
      <c:catAx>
        <c:axId val="7648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63904"/>
        <c:crosses val="autoZero"/>
        <c:auto val="1"/>
        <c:lblAlgn val="ctr"/>
        <c:lblOffset val="100"/>
        <c:noMultiLvlLbl val="0"/>
      </c:catAx>
      <c:valAx>
        <c:axId val="7361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23622047244088E-2"/>
                  <c:y val="-0.69806175269757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Review!#REF!</c:f>
            </c:numRef>
          </c:xVal>
          <c:yVal>
            <c:numRef>
              <c:f>Review!$AZ$2:$BH$2</c:f>
              <c:numCache>
                <c:formatCode>0</c:formatCode>
                <c:ptCount val="9"/>
                <c:pt idx="0" formatCode="General">
                  <c:v>238</c:v>
                </c:pt>
                <c:pt idx="1">
                  <c:v>210.8</c:v>
                </c:pt>
                <c:pt idx="2">
                  <c:v>230.66666666666666</c:v>
                </c:pt>
                <c:pt idx="3" formatCode="General">
                  <c:v>244</c:v>
                </c:pt>
                <c:pt idx="4" formatCode="General">
                  <c:v>113.6</c:v>
                </c:pt>
                <c:pt idx="5" formatCode="General">
                  <c:v>105</c:v>
                </c:pt>
                <c:pt idx="6" formatCode="General">
                  <c:v>105</c:v>
                </c:pt>
                <c:pt idx="7">
                  <c:v>88.166666666666671</c:v>
                </c:pt>
                <c:pt idx="8" formatCode="General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55024"/>
        <c:axId val="526056656"/>
      </c:scatterChart>
      <c:valAx>
        <c:axId val="5260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6656"/>
        <c:crosses val="autoZero"/>
        <c:crossBetween val="midCat"/>
      </c:valAx>
      <c:valAx>
        <c:axId val="526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55700835515299E-2"/>
                  <c:y val="-0.71080723343185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Review!#REF!</c:f>
            </c:numRef>
          </c:xVal>
          <c:yVal>
            <c:numRef>
              <c:f>Review!$BO$2:$BW$2</c:f>
              <c:numCache>
                <c:formatCode>0</c:formatCode>
                <c:ptCount val="9"/>
                <c:pt idx="0" formatCode="General">
                  <c:v>238</c:v>
                </c:pt>
                <c:pt idx="1">
                  <c:v>210.8</c:v>
                </c:pt>
                <c:pt idx="2">
                  <c:v>232.5</c:v>
                </c:pt>
                <c:pt idx="3">
                  <c:v>109</c:v>
                </c:pt>
                <c:pt idx="4">
                  <c:v>105</c:v>
                </c:pt>
                <c:pt idx="5">
                  <c:v>105</c:v>
                </c:pt>
                <c:pt idx="6">
                  <c:v>88.166666666666671</c:v>
                </c:pt>
                <c:pt idx="7" formatCode="General">
                  <c:v>75</c:v>
                </c:pt>
                <c:pt idx="8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57744"/>
        <c:axId val="526058288"/>
      </c:scatterChart>
      <c:valAx>
        <c:axId val="5260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8288"/>
        <c:crosses val="autoZero"/>
        <c:crossBetween val="midCat"/>
      </c:valAx>
      <c:valAx>
        <c:axId val="5260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OAN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4844613941437E-2"/>
                  <c:y val="-0.6895047884775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Review!#REF!</c:f>
            </c:numRef>
          </c:xVal>
          <c:yVal>
            <c:numRef>
              <c:f>Review!$CD$2:$CK$2</c:f>
              <c:numCache>
                <c:formatCode>General</c:formatCode>
                <c:ptCount val="7"/>
                <c:pt idx="0">
                  <c:v>238</c:v>
                </c:pt>
                <c:pt idx="1">
                  <c:v>210.8</c:v>
                </c:pt>
                <c:pt idx="2">
                  <c:v>109</c:v>
                </c:pt>
                <c:pt idx="3">
                  <c:v>105</c:v>
                </c:pt>
                <c:pt idx="4">
                  <c:v>88.166666666666671</c:v>
                </c:pt>
                <c:pt idx="5">
                  <c:v>105</c:v>
                </c:pt>
                <c:pt idx="6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522816"/>
        <c:axId val="527541856"/>
      </c:scatterChart>
      <c:valAx>
        <c:axId val="527522816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41856"/>
        <c:crosses val="autoZero"/>
        <c:crossBetween val="midCat"/>
      </c:valAx>
      <c:valAx>
        <c:axId val="5275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5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449693788276466E-2"/>
                  <c:y val="-0.22129410906969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iodine!#REF!</c:f>
            </c:numRef>
          </c:xVal>
          <c:yVal>
            <c:numRef>
              <c:f>iodine!#REF!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95552"/>
        <c:axId val="515086848"/>
      </c:scatterChart>
      <c:valAx>
        <c:axId val="5150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6848"/>
        <c:crosses val="autoZero"/>
        <c:crossBetween val="midCat"/>
      </c:valAx>
      <c:valAx>
        <c:axId val="5150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vs</a:t>
            </a:r>
            <a:r>
              <a:rPr lang="en-US" baseline="0"/>
              <a:t> iodine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99825021872264E-2"/>
                  <c:y val="-0.67115594925634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iodine!$B$11:$B$17</c:f>
              <c:numCache>
                <c:formatCode>0</c:formatCode>
                <c:ptCount val="7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  <c:pt idx="5">
                  <c:v>43.8</c:v>
                </c:pt>
                <c:pt idx="6">
                  <c:v>35.75</c:v>
                </c:pt>
              </c:numCache>
            </c:numRef>
          </c:xVal>
          <c:yVal>
            <c:numRef>
              <c:f>iodine!$C$11:$C$17</c:f>
              <c:numCache>
                <c:formatCode>0</c:formatCode>
                <c:ptCount val="7"/>
                <c:pt idx="0">
                  <c:v>82</c:v>
                </c:pt>
                <c:pt idx="1">
                  <c:v>88.166700000000006</c:v>
                </c:pt>
                <c:pt idx="2">
                  <c:v>109</c:v>
                </c:pt>
                <c:pt idx="3">
                  <c:v>105</c:v>
                </c:pt>
                <c:pt idx="4">
                  <c:v>105</c:v>
                </c:pt>
                <c:pt idx="5">
                  <c:v>232.5</c:v>
                </c:pt>
                <c:pt idx="6">
                  <c:v>218.5556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89024"/>
        <c:axId val="515087936"/>
      </c:scatterChart>
      <c:valAx>
        <c:axId val="51508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936"/>
        <c:crosses val="autoZero"/>
        <c:crossBetween val="midCat"/>
      </c:valAx>
      <c:valAx>
        <c:axId val="5150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 vs IODINE</a:t>
            </a:r>
          </a:p>
        </c:rich>
      </c:tx>
      <c:layout>
        <c:manualLayout>
          <c:xMode val="edge"/>
          <c:yMode val="edge"/>
          <c:x val="0.30844359725625886"/>
          <c:y val="5.7221162690257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399825021872273E-2"/>
                  <c:y val="-0.6810046660834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iodine!$B$11:$B$17</c:f>
              <c:numCache>
                <c:formatCode>0</c:formatCode>
                <c:ptCount val="7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  <c:pt idx="5">
                  <c:v>43.8</c:v>
                </c:pt>
                <c:pt idx="6">
                  <c:v>35.75</c:v>
                </c:pt>
              </c:numCache>
            </c:numRef>
          </c:xVal>
          <c:yVal>
            <c:numRef>
              <c:f>iodine!$D$11:$D$17</c:f>
              <c:numCache>
                <c:formatCode>0</c:formatCode>
                <c:ptCount val="7"/>
                <c:pt idx="0">
                  <c:v>66</c:v>
                </c:pt>
                <c:pt idx="1">
                  <c:v>67.5</c:v>
                </c:pt>
                <c:pt idx="2">
                  <c:v>76.25</c:v>
                </c:pt>
                <c:pt idx="3">
                  <c:v>78</c:v>
                </c:pt>
                <c:pt idx="4">
                  <c:v>83</c:v>
                </c:pt>
                <c:pt idx="5">
                  <c:v>178.5</c:v>
                </c:pt>
                <c:pt idx="6">
                  <c:v>167.5556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94464"/>
        <c:axId val="515096640"/>
      </c:scatterChart>
      <c:valAx>
        <c:axId val="5150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6640"/>
        <c:crosses val="autoZero"/>
        <c:crossBetween val="midCat"/>
      </c:valAx>
      <c:valAx>
        <c:axId val="5150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IODINE VS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MEAN+iodine!$C$30:$C$38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091718012860333E-2"/>
                  <c:y val="-0.22015542512319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iodine!#REF!</c:f>
            </c:numRef>
          </c:xVal>
          <c:yVal>
            <c:numRef>
              <c:f>iodine!#REF!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90112"/>
        <c:axId val="515091200"/>
      </c:scatterChart>
      <c:valAx>
        <c:axId val="5150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1200"/>
        <c:crosses val="autoZero"/>
        <c:crossBetween val="midCat"/>
      </c:valAx>
      <c:valAx>
        <c:axId val="515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VS </a:t>
            </a:r>
            <a:r>
              <a:rPr lang="en-IN" sz="1500" b="1" i="0" u="none" strike="noStrike" cap="all" normalizeH="0" baseline="0">
                <a:effectLst/>
              </a:rPr>
              <a:t>IODINE </a:t>
            </a:r>
            <a:endParaRPr lang="en-IN"/>
          </a:p>
        </c:rich>
      </c:tx>
      <c:layout>
        <c:manualLayout>
          <c:xMode val="edge"/>
          <c:yMode val="edge"/>
          <c:x val="0.20653549305283134"/>
          <c:y val="4.8603386163470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08428301301047"/>
                  <c:y val="-0.4970232958641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iodine!$B$11:$B$17</c:f>
              <c:numCache>
                <c:formatCode>0</c:formatCode>
                <c:ptCount val="7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  <c:pt idx="5">
                  <c:v>43.8</c:v>
                </c:pt>
                <c:pt idx="6">
                  <c:v>35.75</c:v>
                </c:pt>
              </c:numCache>
            </c:numRef>
          </c:xVal>
          <c:yVal>
            <c:numRef>
              <c:f>iodine!$C$11:$C$17</c:f>
              <c:numCache>
                <c:formatCode>0</c:formatCode>
                <c:ptCount val="7"/>
                <c:pt idx="0">
                  <c:v>82</c:v>
                </c:pt>
                <c:pt idx="1">
                  <c:v>88.166700000000006</c:v>
                </c:pt>
                <c:pt idx="2">
                  <c:v>109</c:v>
                </c:pt>
                <c:pt idx="3">
                  <c:v>105</c:v>
                </c:pt>
                <c:pt idx="4">
                  <c:v>105</c:v>
                </c:pt>
                <c:pt idx="5">
                  <c:v>232.5</c:v>
                </c:pt>
                <c:pt idx="6">
                  <c:v>218.5556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92832"/>
        <c:axId val="515093920"/>
      </c:scatterChart>
      <c:valAx>
        <c:axId val="5150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3920"/>
        <c:crosses val="autoZero"/>
        <c:crossBetween val="midCat"/>
      </c:valAx>
      <c:valAx>
        <c:axId val="5150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FwHM VS </a:t>
            </a:r>
            <a:r>
              <a:rPr lang="en-IN" sz="1600" b="1" i="0" u="none" strike="noStrike" baseline="0">
                <a:effectLst/>
              </a:rPr>
              <a:t>IODINE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FwHM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709426946631671"/>
                  <c:y val="-0.47882858218828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iodine!$B$11:$B$17</c:f>
              <c:numCache>
                <c:formatCode>0</c:formatCode>
                <c:ptCount val="7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  <c:pt idx="5">
                  <c:v>43.8</c:v>
                </c:pt>
                <c:pt idx="6">
                  <c:v>35.75</c:v>
                </c:pt>
              </c:numCache>
            </c:numRef>
          </c:xVal>
          <c:yVal>
            <c:numRef>
              <c:f>iodine!$D$11:$D$17</c:f>
              <c:numCache>
                <c:formatCode>0</c:formatCode>
                <c:ptCount val="7"/>
                <c:pt idx="0">
                  <c:v>66</c:v>
                </c:pt>
                <c:pt idx="1">
                  <c:v>67.5</c:v>
                </c:pt>
                <c:pt idx="2">
                  <c:v>76.25</c:v>
                </c:pt>
                <c:pt idx="3">
                  <c:v>78</c:v>
                </c:pt>
                <c:pt idx="4">
                  <c:v>83</c:v>
                </c:pt>
                <c:pt idx="5">
                  <c:v>178.5</c:v>
                </c:pt>
                <c:pt idx="6">
                  <c:v>167.5556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1536"/>
        <c:axId val="515921152"/>
      </c:scatterChart>
      <c:valAx>
        <c:axId val="5151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1152"/>
        <c:crosses val="autoZero"/>
        <c:crossBetween val="midCat"/>
      </c:valAx>
      <c:valAx>
        <c:axId val="5159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 VS </a:t>
            </a:r>
            <a:r>
              <a:rPr lang="en-IN" sz="1400" b="0" i="0" u="none" strike="noStrike" baseline="0">
                <a:effectLst/>
              </a:rPr>
              <a:t>IOD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5538057742782E-2"/>
                  <c:y val="-0.67495880723242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iodine!$B$11:$B$17</c:f>
              <c:numCache>
                <c:formatCode>0</c:formatCode>
                <c:ptCount val="7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  <c:pt idx="5">
                  <c:v>43.8</c:v>
                </c:pt>
                <c:pt idx="6">
                  <c:v>35.75</c:v>
                </c:pt>
              </c:numCache>
            </c:numRef>
          </c:xVal>
          <c:yVal>
            <c:numRef>
              <c:f>iodine!$E$11:$E$17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1904"/>
        <c:axId val="515923872"/>
      </c:scatterChart>
      <c:valAx>
        <c:axId val="5159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3872"/>
        <c:crosses val="autoZero"/>
        <c:crossBetween val="midCat"/>
      </c:valAx>
      <c:valAx>
        <c:axId val="515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23622047244088E-2"/>
                  <c:y val="-0.69806175269757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(3)'!$BJ$6:$BR$6</c:f>
              <c:numCache>
                <c:formatCode>General</c:formatCode>
                <c:ptCount val="9"/>
                <c:pt idx="0">
                  <c:v>31.4</c:v>
                </c:pt>
                <c:pt idx="1">
                  <c:v>31.601999999999997</c:v>
                </c:pt>
                <c:pt idx="2">
                  <c:v>35.1</c:v>
                </c:pt>
                <c:pt idx="3">
                  <c:v>35.6</c:v>
                </c:pt>
                <c:pt idx="4">
                  <c:v>69.662500000000009</c:v>
                </c:pt>
                <c:pt idx="5">
                  <c:v>82.65</c:v>
                </c:pt>
                <c:pt idx="6">
                  <c:v>82.67</c:v>
                </c:pt>
                <c:pt idx="7">
                  <c:v>104.2</c:v>
                </c:pt>
                <c:pt idx="8">
                  <c:v>128.6</c:v>
                </c:pt>
              </c:numCache>
            </c:numRef>
          </c:xVal>
          <c:yVal>
            <c:numRef>
              <c:f>'Sheet1 (3)'!$BJ$8:$BR$8</c:f>
              <c:numCache>
                <c:formatCode>0</c:formatCode>
                <c:ptCount val="9"/>
                <c:pt idx="0" formatCode="General">
                  <c:v>238</c:v>
                </c:pt>
                <c:pt idx="1">
                  <c:v>210.8</c:v>
                </c:pt>
                <c:pt idx="2">
                  <c:v>230.66666666666666</c:v>
                </c:pt>
                <c:pt idx="3" formatCode="General">
                  <c:v>244</c:v>
                </c:pt>
                <c:pt idx="4" formatCode="General">
                  <c:v>115.63333333333334</c:v>
                </c:pt>
                <c:pt idx="5" formatCode="General">
                  <c:v>105</c:v>
                </c:pt>
                <c:pt idx="6" formatCode="General">
                  <c:v>105</c:v>
                </c:pt>
                <c:pt idx="7">
                  <c:v>88.166666666666671</c:v>
                </c:pt>
                <c:pt idx="8" formatCode="General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85296"/>
        <c:axId val="733673328"/>
      </c:scatterChart>
      <c:valAx>
        <c:axId val="7336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73328"/>
        <c:crosses val="autoZero"/>
        <c:crossBetween val="midCat"/>
      </c:valAx>
      <c:valAx>
        <c:axId val="7336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VS </a:t>
            </a:r>
            <a:r>
              <a:rPr lang="en-US" sz="1400" b="0" i="0" u="none" strike="noStrike" baseline="0">
                <a:effectLst/>
              </a:rPr>
              <a:t>IOD </a:t>
            </a:r>
            <a:r>
              <a:rPr lang="en-US"/>
              <a:t>  </a:t>
            </a:r>
          </a:p>
          <a:p>
            <a:pPr>
              <a:defRPr/>
            </a:pPr>
            <a:r>
              <a:rPr lang="en-US"/>
              <a:t>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MODE 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206649168853894"/>
                  <c:y val="-0.6253732866724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iodine!$B$11:$B$17</c:f>
              <c:numCache>
                <c:formatCode>0</c:formatCode>
                <c:ptCount val="7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  <c:pt idx="5">
                  <c:v>43.8</c:v>
                </c:pt>
                <c:pt idx="6">
                  <c:v>35.75</c:v>
                </c:pt>
              </c:numCache>
            </c:numRef>
          </c:xVal>
          <c:yVal>
            <c:numRef>
              <c:f>iodine!$E$11:$E$17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21696"/>
        <c:axId val="515914080"/>
      </c:scatterChart>
      <c:valAx>
        <c:axId val="51592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4080"/>
        <c:crosses val="autoZero"/>
        <c:crossBetween val="midCat"/>
      </c:valAx>
      <c:valAx>
        <c:axId val="5159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VS </a:t>
            </a:r>
            <a:r>
              <a:rPr lang="en-IN" sz="1400" b="0" i="0" u="none" strike="noStrike" baseline="0">
                <a:effectLst/>
              </a:rPr>
              <a:t>IOD  </a:t>
            </a:r>
            <a:r>
              <a:rPr lang="en-IN"/>
              <a:t> (SG)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MEAN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63298337707787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iodine!$A$32:$A$44</c:f>
              <c:numCache>
                <c:formatCode>General</c:formatCode>
                <c:ptCount val="13"/>
                <c:pt idx="0">
                  <c:v>339</c:v>
                </c:pt>
                <c:pt idx="1">
                  <c:v>375</c:v>
                </c:pt>
                <c:pt idx="2">
                  <c:v>550</c:v>
                </c:pt>
                <c:pt idx="3">
                  <c:v>660</c:v>
                </c:pt>
                <c:pt idx="4">
                  <c:v>35.4</c:v>
                </c:pt>
                <c:pt idx="5">
                  <c:v>34.6</c:v>
                </c:pt>
                <c:pt idx="6">
                  <c:v>36</c:v>
                </c:pt>
                <c:pt idx="7">
                  <c:v>37.299999999999997</c:v>
                </c:pt>
                <c:pt idx="8">
                  <c:v>35.4</c:v>
                </c:pt>
                <c:pt idx="9">
                  <c:v>35.4</c:v>
                </c:pt>
                <c:pt idx="10">
                  <c:v>35</c:v>
                </c:pt>
                <c:pt idx="11">
                  <c:v>37.1</c:v>
                </c:pt>
                <c:pt idx="12">
                  <c:v>34.4</c:v>
                </c:pt>
              </c:numCache>
            </c:numRef>
          </c:xVal>
          <c:yVal>
            <c:numRef>
              <c:f>iodine!$B$32:$B$44</c:f>
              <c:numCache>
                <c:formatCode>General</c:formatCode>
                <c:ptCount val="13"/>
                <c:pt idx="0">
                  <c:v>118.4</c:v>
                </c:pt>
                <c:pt idx="1">
                  <c:v>115</c:v>
                </c:pt>
                <c:pt idx="2">
                  <c:v>121.8</c:v>
                </c:pt>
                <c:pt idx="3">
                  <c:v>89.92</c:v>
                </c:pt>
                <c:pt idx="4">
                  <c:v>199</c:v>
                </c:pt>
                <c:pt idx="5">
                  <c:v>215</c:v>
                </c:pt>
                <c:pt idx="6">
                  <c:v>218</c:v>
                </c:pt>
                <c:pt idx="7">
                  <c:v>197</c:v>
                </c:pt>
                <c:pt idx="8">
                  <c:v>213</c:v>
                </c:pt>
                <c:pt idx="9">
                  <c:v>237</c:v>
                </c:pt>
                <c:pt idx="10">
                  <c:v>235</c:v>
                </c:pt>
                <c:pt idx="11">
                  <c:v>211</c:v>
                </c:pt>
                <c:pt idx="12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6800"/>
        <c:axId val="515916256"/>
      </c:scatterChart>
      <c:valAx>
        <c:axId val="5159168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6256"/>
        <c:crosses val="autoZero"/>
        <c:crossBetween val="midCat"/>
      </c:valAx>
      <c:valAx>
        <c:axId val="515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 VS </a:t>
            </a:r>
            <a:r>
              <a:rPr lang="en-US" sz="1400" b="0" i="0" u="none" strike="noStrike" baseline="0">
                <a:effectLst/>
              </a:rPr>
              <a:t>IOD</a:t>
            </a:r>
            <a:r>
              <a:rPr lang="en-US"/>
              <a:t>(SG)</a:t>
            </a:r>
          </a:p>
        </c:rich>
      </c:tx>
      <c:layout>
        <c:manualLayout>
          <c:xMode val="edge"/>
          <c:yMode val="edge"/>
          <c:x val="0.34921752940204664"/>
          <c:y val="2.8793822251427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FwHM(SG)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18853893263342E-2"/>
                  <c:y val="-0.19023148148148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iodine!$A$32:$A$44</c:f>
              <c:numCache>
                <c:formatCode>General</c:formatCode>
                <c:ptCount val="13"/>
                <c:pt idx="0">
                  <c:v>339</c:v>
                </c:pt>
                <c:pt idx="1">
                  <c:v>375</c:v>
                </c:pt>
                <c:pt idx="2">
                  <c:v>550</c:v>
                </c:pt>
                <c:pt idx="3">
                  <c:v>660</c:v>
                </c:pt>
                <c:pt idx="4">
                  <c:v>35.4</c:v>
                </c:pt>
                <c:pt idx="5">
                  <c:v>34.6</c:v>
                </c:pt>
                <c:pt idx="6">
                  <c:v>36</c:v>
                </c:pt>
                <c:pt idx="7">
                  <c:v>37.299999999999997</c:v>
                </c:pt>
                <c:pt idx="8">
                  <c:v>35.4</c:v>
                </c:pt>
                <c:pt idx="9">
                  <c:v>35.4</c:v>
                </c:pt>
                <c:pt idx="10">
                  <c:v>35</c:v>
                </c:pt>
                <c:pt idx="11">
                  <c:v>37.1</c:v>
                </c:pt>
                <c:pt idx="12">
                  <c:v>34.4</c:v>
                </c:pt>
              </c:numCache>
            </c:numRef>
          </c:xVal>
          <c:yVal>
            <c:numRef>
              <c:f>iodine!$C$32:$C$44</c:f>
              <c:numCache>
                <c:formatCode>General</c:formatCode>
                <c:ptCount val="13"/>
                <c:pt idx="0">
                  <c:v>105</c:v>
                </c:pt>
                <c:pt idx="1">
                  <c:v>101</c:v>
                </c:pt>
                <c:pt idx="2">
                  <c:v>232</c:v>
                </c:pt>
                <c:pt idx="3">
                  <c:v>218.55600000000001</c:v>
                </c:pt>
                <c:pt idx="4">
                  <c:v>149</c:v>
                </c:pt>
                <c:pt idx="5">
                  <c:v>169</c:v>
                </c:pt>
                <c:pt idx="6">
                  <c:v>167</c:v>
                </c:pt>
                <c:pt idx="7">
                  <c:v>167</c:v>
                </c:pt>
                <c:pt idx="8">
                  <c:v>175</c:v>
                </c:pt>
                <c:pt idx="9">
                  <c:v>185</c:v>
                </c:pt>
                <c:pt idx="10">
                  <c:v>173</c:v>
                </c:pt>
                <c:pt idx="11">
                  <c:v>156</c:v>
                </c:pt>
                <c:pt idx="12">
                  <c:v>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26592"/>
        <c:axId val="515915712"/>
      </c:scatterChart>
      <c:valAx>
        <c:axId val="51592659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5712"/>
        <c:crosses val="autoZero"/>
        <c:crossBetween val="midCat"/>
      </c:valAx>
      <c:valAx>
        <c:axId val="5159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MODE VS </a:t>
            </a:r>
            <a:r>
              <a:rPr lang="en-IN" sz="1400" b="0" i="0" u="none" strike="noStrike" baseline="0">
                <a:effectLst/>
              </a:rPr>
              <a:t>IOD </a:t>
            </a:r>
            <a:r>
              <a:rPr lang="en-IN"/>
              <a:t> (SG)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MODE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077427821522312E-2"/>
                  <c:y val="-0.1831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iodine!$A$32:$A$44</c:f>
              <c:numCache>
                <c:formatCode>General</c:formatCode>
                <c:ptCount val="13"/>
                <c:pt idx="0">
                  <c:v>339</c:v>
                </c:pt>
                <c:pt idx="1">
                  <c:v>375</c:v>
                </c:pt>
                <c:pt idx="2">
                  <c:v>550</c:v>
                </c:pt>
                <c:pt idx="3">
                  <c:v>660</c:v>
                </c:pt>
                <c:pt idx="4">
                  <c:v>35.4</c:v>
                </c:pt>
                <c:pt idx="5">
                  <c:v>34.6</c:v>
                </c:pt>
                <c:pt idx="6">
                  <c:v>36</c:v>
                </c:pt>
                <c:pt idx="7">
                  <c:v>37.299999999999997</c:v>
                </c:pt>
                <c:pt idx="8">
                  <c:v>35.4</c:v>
                </c:pt>
                <c:pt idx="9">
                  <c:v>35.4</c:v>
                </c:pt>
                <c:pt idx="10">
                  <c:v>35</c:v>
                </c:pt>
                <c:pt idx="11">
                  <c:v>37.1</c:v>
                </c:pt>
                <c:pt idx="12">
                  <c:v>34.4</c:v>
                </c:pt>
              </c:numCache>
            </c:numRef>
          </c:xVal>
          <c:yVal>
            <c:numRef>
              <c:f>iodine!$D$32:$D$44</c:f>
              <c:numCache>
                <c:formatCode>General</c:formatCode>
                <c:ptCount val="13"/>
                <c:pt idx="0">
                  <c:v>78</c:v>
                </c:pt>
                <c:pt idx="1">
                  <c:v>75</c:v>
                </c:pt>
                <c:pt idx="2">
                  <c:v>178.5</c:v>
                </c:pt>
                <c:pt idx="3">
                  <c:v>167.5556</c:v>
                </c:pt>
                <c:pt idx="4">
                  <c:v>183</c:v>
                </c:pt>
                <c:pt idx="5">
                  <c:v>145</c:v>
                </c:pt>
                <c:pt idx="6">
                  <c:v>188</c:v>
                </c:pt>
                <c:pt idx="7">
                  <c:v>141</c:v>
                </c:pt>
                <c:pt idx="8">
                  <c:v>184</c:v>
                </c:pt>
                <c:pt idx="9">
                  <c:v>163</c:v>
                </c:pt>
                <c:pt idx="10">
                  <c:v>201</c:v>
                </c:pt>
                <c:pt idx="11">
                  <c:v>177</c:v>
                </c:pt>
                <c:pt idx="12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2992"/>
        <c:axId val="515911360"/>
      </c:scatterChart>
      <c:valAx>
        <c:axId val="51591299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1360"/>
        <c:crosses val="autoZero"/>
        <c:crossBetween val="midCat"/>
      </c:valAx>
      <c:valAx>
        <c:axId val="5159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 VS </a:t>
            </a:r>
            <a:r>
              <a:rPr lang="en-IN" sz="1400" b="0" i="0" u="none" strike="noStrike" baseline="0">
                <a:effectLst/>
              </a:rPr>
              <a:t>IOD VS </a:t>
            </a:r>
            <a:r>
              <a:rPr lang="en-IN"/>
              <a:t> (HG)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MEAN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8442694663167"/>
                  <c:y val="-0.34903324584426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iodine!$B$11:$B$15</c:f>
              <c:numCache>
                <c:formatCode>0</c:formatCode>
                <c:ptCount val="5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</c:numCache>
            </c:numRef>
          </c:xVal>
          <c:yVal>
            <c:numRef>
              <c:f>iodine!$C$11:$C$15</c:f>
              <c:numCache>
                <c:formatCode>0</c:formatCode>
                <c:ptCount val="5"/>
                <c:pt idx="0">
                  <c:v>82</c:v>
                </c:pt>
                <c:pt idx="1">
                  <c:v>88.166700000000006</c:v>
                </c:pt>
                <c:pt idx="2">
                  <c:v>109</c:v>
                </c:pt>
                <c:pt idx="3">
                  <c:v>105</c:v>
                </c:pt>
                <c:pt idx="4">
                  <c:v>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8432"/>
        <c:axId val="515918976"/>
      </c:scatterChart>
      <c:valAx>
        <c:axId val="5159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8976"/>
        <c:crosses val="autoZero"/>
        <c:crossBetween val="midCat"/>
      </c:valAx>
      <c:valAx>
        <c:axId val="515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FwHM VS</a:t>
            </a:r>
            <a:r>
              <a:rPr lang="en-IN" baseline="0"/>
              <a:t> </a:t>
            </a:r>
            <a:r>
              <a:rPr lang="en-IN" sz="1400" b="0" i="0" u="none" strike="noStrike" baseline="0">
                <a:effectLst/>
              </a:rPr>
              <a:t>IOD </a:t>
            </a:r>
            <a:r>
              <a:rPr lang="en-IN"/>
              <a:t>(HG)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 VS FwHM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17760279965005E-2"/>
                  <c:y val="-0.28982465733449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iodine!$B$11:$B$15</c:f>
              <c:numCache>
                <c:formatCode>0</c:formatCode>
                <c:ptCount val="5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</c:numCache>
            </c:numRef>
          </c:xVal>
          <c:yVal>
            <c:numRef>
              <c:f>iodine!$D$11:$D$15</c:f>
              <c:numCache>
                <c:formatCode>0</c:formatCode>
                <c:ptCount val="5"/>
                <c:pt idx="0">
                  <c:v>66</c:v>
                </c:pt>
                <c:pt idx="1">
                  <c:v>67.5</c:v>
                </c:pt>
                <c:pt idx="2">
                  <c:v>76.25</c:v>
                </c:pt>
                <c:pt idx="3">
                  <c:v>78</c:v>
                </c:pt>
                <c:pt idx="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14624"/>
        <c:axId val="515922784"/>
      </c:scatterChart>
      <c:valAx>
        <c:axId val="5159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22784"/>
        <c:crosses val="autoZero"/>
        <c:crossBetween val="midCat"/>
      </c:valAx>
      <c:valAx>
        <c:axId val="5159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1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MODE VS </a:t>
            </a:r>
            <a:r>
              <a:rPr lang="en-IN" sz="1400" b="0" i="0" u="none" strike="noStrike" baseline="0">
                <a:effectLst/>
              </a:rPr>
              <a:t>IOD </a:t>
            </a:r>
            <a:r>
              <a:rPr lang="en-IN"/>
              <a:t>(HG)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3198304348399E-2"/>
          <c:y val="0.1839982899345714"/>
          <c:w val="0.87078818836477578"/>
          <c:h val="0.73644718073271209"/>
        </c:manualLayout>
      </c:layout>
      <c:scatterChart>
        <c:scatterStyle val="lineMarker"/>
        <c:varyColors val="0"/>
        <c:ser>
          <c:idx val="0"/>
          <c:order val="0"/>
          <c:tx>
            <c:v>IOD VS MODE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7331583552056"/>
                  <c:y val="-0.35538677456984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iodine!$B$11:$B$15</c:f>
              <c:numCache>
                <c:formatCode>0</c:formatCode>
                <c:ptCount val="5"/>
                <c:pt idx="0">
                  <c:v>160.80000000000001</c:v>
                </c:pt>
                <c:pt idx="1">
                  <c:v>112</c:v>
                </c:pt>
                <c:pt idx="2">
                  <c:v>81.125</c:v>
                </c:pt>
                <c:pt idx="3">
                  <c:v>92.8</c:v>
                </c:pt>
                <c:pt idx="4">
                  <c:v>90.03</c:v>
                </c:pt>
              </c:numCache>
            </c:numRef>
          </c:xVal>
          <c:yVal>
            <c:numRef>
              <c:f>iodine!$E$11:$E$15</c:f>
              <c:numCache>
                <c:formatCode>General</c:formatCode>
                <c:ptCount val="5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5552"/>
        <c:axId val="516632832"/>
      </c:scatterChart>
      <c:valAx>
        <c:axId val="5166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2832"/>
        <c:crosses val="autoZero"/>
        <c:crossBetween val="midCat"/>
      </c:valAx>
      <c:valAx>
        <c:axId val="516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73086074521058"/>
                  <c:y val="-0.16700727342531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DBP!#REF!</c:f>
            </c:numRef>
          </c:xVal>
          <c:yVal>
            <c:numRef>
              <c:f>DBP!#REF!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7184"/>
        <c:axId val="516633376"/>
      </c:scatterChart>
      <c:valAx>
        <c:axId val="5166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3376"/>
        <c:crosses val="autoZero"/>
        <c:crossBetween val="midCat"/>
      </c:valAx>
      <c:valAx>
        <c:axId val="5166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DBP VS FwHM</a:t>
            </a:r>
          </a:p>
          <a:p>
            <a:pPr>
              <a:defRPr/>
            </a:pPr>
            <a:r>
              <a:rPr lang="en-US"/>
              <a:t> (NL)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FwHM (NL)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7889211217019"/>
                  <c:y val="-0.1757152256376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DBP!#REF!</c:f>
            </c:numRef>
          </c:xVal>
          <c:yVal>
            <c:numRef>
              <c:f>DBP!#REF!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3920"/>
        <c:axId val="516630656"/>
      </c:scatterChart>
      <c:valAx>
        <c:axId val="5166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0656"/>
        <c:crosses val="autoZero"/>
        <c:crossBetween val="midCat"/>
      </c:valAx>
      <c:valAx>
        <c:axId val="5166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71479764974992"/>
                  <c:y val="-0.30973862198806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DBP!#REF!</c:f>
            </c:numRef>
          </c:xVal>
          <c:yVal>
            <c:numRef>
              <c:f>DBP!#REF!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8480"/>
        <c:axId val="516638816"/>
      </c:scatterChart>
      <c:valAx>
        <c:axId val="5166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8816"/>
        <c:crosses val="autoZero"/>
        <c:crossBetween val="midCat"/>
      </c:valAx>
      <c:valAx>
        <c:axId val="5166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55700835515299E-2"/>
                  <c:y val="-0.71080723343185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(3)'!$BY$7:$CG$7</c:f>
              <c:numCache>
                <c:formatCode>General</c:formatCode>
                <c:ptCount val="9"/>
                <c:pt idx="0">
                  <c:v>29</c:v>
                </c:pt>
                <c:pt idx="1">
                  <c:v>36</c:v>
                </c:pt>
                <c:pt idx="2">
                  <c:v>43</c:v>
                </c:pt>
                <c:pt idx="3">
                  <c:v>82</c:v>
                </c:pt>
                <c:pt idx="4">
                  <c:v>90</c:v>
                </c:pt>
                <c:pt idx="5">
                  <c:v>90</c:v>
                </c:pt>
                <c:pt idx="6">
                  <c:v>121</c:v>
                </c:pt>
                <c:pt idx="7">
                  <c:v>143</c:v>
                </c:pt>
                <c:pt idx="8">
                  <c:v>160</c:v>
                </c:pt>
              </c:numCache>
            </c:numRef>
          </c:xVal>
          <c:yVal>
            <c:numRef>
              <c:f>'Sheet1 (3)'!$BY$8:$CG$8</c:f>
              <c:numCache>
                <c:formatCode>0</c:formatCode>
                <c:ptCount val="9"/>
                <c:pt idx="0" formatCode="General">
                  <c:v>238</c:v>
                </c:pt>
                <c:pt idx="1">
                  <c:v>210.8</c:v>
                </c:pt>
                <c:pt idx="2">
                  <c:v>232.5</c:v>
                </c:pt>
                <c:pt idx="3">
                  <c:v>109</c:v>
                </c:pt>
                <c:pt idx="4">
                  <c:v>105</c:v>
                </c:pt>
                <c:pt idx="5">
                  <c:v>105</c:v>
                </c:pt>
                <c:pt idx="6">
                  <c:v>88.166666666666671</c:v>
                </c:pt>
                <c:pt idx="7" formatCode="General">
                  <c:v>75</c:v>
                </c:pt>
                <c:pt idx="8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4416"/>
        <c:axId val="733680400"/>
      </c:scatterChart>
      <c:valAx>
        <c:axId val="73367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80400"/>
        <c:crosses val="autoZero"/>
        <c:crossBetween val="midCat"/>
      </c:valAx>
      <c:valAx>
        <c:axId val="7336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7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VS </a:t>
            </a:r>
            <a:r>
              <a:rPr lang="en-US" sz="1400" b="0" i="0" u="none" strike="noStrike" baseline="0">
                <a:effectLst/>
              </a:rPr>
              <a:t>DBP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DBP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9645669291339"/>
                  <c:y val="-0.36867417614464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DBP!$B$11:$B$16</c:f>
              <c:numCache>
                <c:formatCode>0</c:formatCode>
                <c:ptCount val="6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</c:numCache>
            </c:numRef>
          </c:xVal>
          <c:yVal>
            <c:numRef>
              <c:f>DBP!$C$11:$C$16</c:f>
              <c:numCache>
                <c:formatCode>0</c:formatCode>
                <c:ptCount val="6"/>
                <c:pt idx="0">
                  <c:v>82</c:v>
                </c:pt>
                <c:pt idx="1">
                  <c:v>88</c:v>
                </c:pt>
                <c:pt idx="2" formatCode="General">
                  <c:v>109</c:v>
                </c:pt>
                <c:pt idx="3" formatCode="General">
                  <c:v>105</c:v>
                </c:pt>
                <c:pt idx="4" formatCode="General">
                  <c:v>101</c:v>
                </c:pt>
                <c:pt idx="5" formatCode="General">
                  <c:v>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5216"/>
        <c:axId val="516630112"/>
      </c:scatterChart>
      <c:valAx>
        <c:axId val="5166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0112"/>
        <c:crosses val="autoZero"/>
        <c:crossBetween val="midCat"/>
      </c:valAx>
      <c:valAx>
        <c:axId val="516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FwHM VS </a:t>
            </a:r>
            <a:r>
              <a:rPr lang="en-US" sz="1400" b="0" i="0" u="none" strike="noStrike" baseline="0">
                <a:effectLst/>
              </a:rPr>
              <a:t>DBP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34568727164297"/>
                  <c:y val="-0.33612054287381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DBP!$B$11:$B$16</c:f>
              <c:numCache>
                <c:formatCode>0</c:formatCode>
                <c:ptCount val="6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</c:numCache>
            </c:numRef>
          </c:xVal>
          <c:yVal>
            <c:numRef>
              <c:f>DBP!$D$11:$D$16</c:f>
              <c:numCache>
                <c:formatCode>0</c:formatCode>
                <c:ptCount val="6"/>
                <c:pt idx="0">
                  <c:v>66</c:v>
                </c:pt>
                <c:pt idx="1">
                  <c:v>67</c:v>
                </c:pt>
                <c:pt idx="2" formatCode="General">
                  <c:v>76</c:v>
                </c:pt>
                <c:pt idx="3" formatCode="General">
                  <c:v>78</c:v>
                </c:pt>
                <c:pt idx="4" formatCode="General">
                  <c:v>75</c:v>
                </c:pt>
                <c:pt idx="5" formatCode="General">
                  <c:v>178.5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8272"/>
        <c:axId val="516639360"/>
      </c:scatterChart>
      <c:valAx>
        <c:axId val="5166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9360"/>
        <c:crosses val="autoZero"/>
        <c:crossBetween val="midCat"/>
      </c:valAx>
      <c:valAx>
        <c:axId val="5166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VS </a:t>
            </a:r>
            <a:r>
              <a:rPr lang="en-US" sz="1400" b="0" i="0" u="none" strike="noStrike" baseline="0">
                <a:effectLst/>
              </a:rPr>
              <a:t>DBP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83902012248469"/>
                  <c:y val="-0.48640857392825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DBP!$E$11:$E$17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25760"/>
        <c:axId val="516626304"/>
      </c:scatterChart>
      <c:valAx>
        <c:axId val="5166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6304"/>
        <c:crosses val="autoZero"/>
        <c:crossBetween val="midCat"/>
      </c:valAx>
      <c:valAx>
        <c:axId val="5166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VS </a:t>
            </a:r>
            <a:r>
              <a:rPr lang="en-US" sz="1400" b="0" i="0" u="none" strike="noStrike" baseline="0">
                <a:effectLst/>
              </a:rPr>
              <a:t>DBP</a:t>
            </a:r>
            <a:endParaRPr lang="en-US"/>
          </a:p>
          <a:p>
            <a:pPr>
              <a:defRPr/>
            </a:pPr>
            <a:r>
              <a:rPr lang="en-US"/>
              <a:t> 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MEAN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68390201224847"/>
                  <c:y val="-0.22924103237095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DBP!$C$11:$C$17</c:f>
              <c:numCache>
                <c:formatCode>0</c:formatCode>
                <c:ptCount val="7"/>
                <c:pt idx="0">
                  <c:v>82</c:v>
                </c:pt>
                <c:pt idx="1">
                  <c:v>88</c:v>
                </c:pt>
                <c:pt idx="2" formatCode="General">
                  <c:v>109</c:v>
                </c:pt>
                <c:pt idx="3" formatCode="General">
                  <c:v>105</c:v>
                </c:pt>
                <c:pt idx="4" formatCode="General">
                  <c:v>101</c:v>
                </c:pt>
                <c:pt idx="5" formatCode="General">
                  <c:v>232</c:v>
                </c:pt>
                <c:pt idx="6" formatCode="General">
                  <c:v>218.55600000000001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9696"/>
        <c:axId val="517203504"/>
      </c:scatterChart>
      <c:valAx>
        <c:axId val="517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3504"/>
        <c:crosses val="autoZero"/>
        <c:crossBetween val="midCat"/>
      </c:valAx>
      <c:valAx>
        <c:axId val="517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FwHM VS DBP </a:t>
            </a:r>
            <a:endParaRPr lang="en-I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FwHM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DBP!$D$11:$D$17</c:f>
              <c:numCache>
                <c:formatCode>0</c:formatCode>
                <c:ptCount val="7"/>
                <c:pt idx="0">
                  <c:v>66</c:v>
                </c:pt>
                <c:pt idx="1">
                  <c:v>67</c:v>
                </c:pt>
                <c:pt idx="2" formatCode="General">
                  <c:v>76</c:v>
                </c:pt>
                <c:pt idx="3" formatCode="General">
                  <c:v>78</c:v>
                </c:pt>
                <c:pt idx="4" formatCode="General">
                  <c:v>75</c:v>
                </c:pt>
                <c:pt idx="5" formatCode="General">
                  <c:v>178.5</c:v>
                </c:pt>
                <c:pt idx="6" formatCode="General">
                  <c:v>167.5556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8608"/>
        <c:axId val="517206224"/>
      </c:scatterChart>
      <c:valAx>
        <c:axId val="5171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6224"/>
        <c:crosses val="autoZero"/>
        <c:crossBetween val="midCat"/>
      </c:valAx>
      <c:valAx>
        <c:axId val="517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MODE VS DBP  </a:t>
            </a:r>
            <a:endParaRPr lang="en-IN" sz="105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(non linear)</a:t>
            </a:r>
          </a:p>
        </c:rich>
      </c:tx>
      <c:layout>
        <c:manualLayout>
          <c:xMode val="edge"/>
          <c:yMode val="edge"/>
          <c:x val="0.39139729126708378"/>
          <c:y val="3.9490470758394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MODE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214551918329929"/>
                  <c:y val="-0.326014491981080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DBP!$E$11:$E$17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01872"/>
        <c:axId val="517207312"/>
      </c:scatterChart>
      <c:valAx>
        <c:axId val="5172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7312"/>
        <c:crosses val="autoZero"/>
        <c:crossBetween val="midCat"/>
      </c:valAx>
      <c:valAx>
        <c:axId val="517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MEAN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356299212598429E-2"/>
                  <c:y val="-0.23078375619714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DBP!$B$11:$B$15</c:f>
              <c:numCache>
                <c:formatCode>0</c:formatCode>
                <c:ptCount val="5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</c:numCache>
            </c:numRef>
          </c:xVal>
          <c:yVal>
            <c:numRef>
              <c:f>DBP!$C$11:$C$15</c:f>
              <c:numCache>
                <c:formatCode>0</c:formatCode>
                <c:ptCount val="5"/>
                <c:pt idx="0">
                  <c:v>82</c:v>
                </c:pt>
                <c:pt idx="1">
                  <c:v>88</c:v>
                </c:pt>
                <c:pt idx="2" formatCode="General">
                  <c:v>109</c:v>
                </c:pt>
                <c:pt idx="3" formatCode="General">
                  <c:v>105</c:v>
                </c:pt>
                <c:pt idx="4" formatCode="General">
                  <c:v>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04592"/>
        <c:axId val="517208944"/>
      </c:scatterChart>
      <c:valAx>
        <c:axId val="5172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8944"/>
        <c:crosses val="autoZero"/>
        <c:crossBetween val="midCat"/>
      </c:valAx>
      <c:valAx>
        <c:axId val="5172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FwHM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14895013123359E-2"/>
                  <c:y val="-0.4698118985126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DBP!$B$11:$B$15</c:f>
              <c:numCache>
                <c:formatCode>0</c:formatCode>
                <c:ptCount val="5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</c:numCache>
            </c:numRef>
          </c:xVal>
          <c:yVal>
            <c:numRef>
              <c:f>DBP!$D$11:$D$15</c:f>
              <c:numCache>
                <c:formatCode>0</c:formatCode>
                <c:ptCount val="5"/>
                <c:pt idx="0">
                  <c:v>66</c:v>
                </c:pt>
                <c:pt idx="1">
                  <c:v>67</c:v>
                </c:pt>
                <c:pt idx="2" formatCode="General">
                  <c:v>76</c:v>
                </c:pt>
                <c:pt idx="3" formatCode="General">
                  <c:v>78</c:v>
                </c:pt>
                <c:pt idx="4" formatCode="General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4256"/>
        <c:axId val="517201328"/>
      </c:scatterChart>
      <c:valAx>
        <c:axId val="5171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1328"/>
        <c:crosses val="autoZero"/>
        <c:crossBetween val="midCat"/>
      </c:valAx>
      <c:valAx>
        <c:axId val="5172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MODE(HG)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DBP!$B$11:$B$15</c:f>
              <c:numCache>
                <c:formatCode>0</c:formatCode>
                <c:ptCount val="5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</c:numCache>
            </c:numRef>
          </c:xVal>
          <c:yVal>
            <c:numRef>
              <c:f>DBP!$E$11:$E$15</c:f>
              <c:numCache>
                <c:formatCode>General</c:formatCode>
                <c:ptCount val="5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8064"/>
        <c:axId val="517200784"/>
      </c:scatterChart>
      <c:valAx>
        <c:axId val="5171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0784"/>
        <c:crosses val="autoZero"/>
        <c:crossBetween val="midCat"/>
      </c:valAx>
      <c:valAx>
        <c:axId val="5172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MEAN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4899387576553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DBP!$A$46:$A$58</c:f>
              <c:numCache>
                <c:formatCode>General</c:formatCode>
                <c:ptCount val="13"/>
                <c:pt idx="0">
                  <c:v>121.8</c:v>
                </c:pt>
                <c:pt idx="1">
                  <c:v>121.8</c:v>
                </c:pt>
                <c:pt idx="2">
                  <c:v>121.4</c:v>
                </c:pt>
                <c:pt idx="3">
                  <c:v>89.1</c:v>
                </c:pt>
                <c:pt idx="4">
                  <c:v>89.9</c:v>
                </c:pt>
                <c:pt idx="5">
                  <c:v>87.4</c:v>
                </c:pt>
                <c:pt idx="6">
                  <c:v>92</c:v>
                </c:pt>
                <c:pt idx="7">
                  <c:v>90.3</c:v>
                </c:pt>
                <c:pt idx="8">
                  <c:v>92.4</c:v>
                </c:pt>
                <c:pt idx="9">
                  <c:v>90.2</c:v>
                </c:pt>
                <c:pt idx="10">
                  <c:v>92.4</c:v>
                </c:pt>
                <c:pt idx="11">
                  <c:v>86</c:v>
                </c:pt>
                <c:pt idx="12">
                  <c:v>92</c:v>
                </c:pt>
              </c:numCache>
            </c:numRef>
          </c:xVal>
          <c:yVal>
            <c:numRef>
              <c:f>DBP!$B$46:$B$58</c:f>
              <c:numCache>
                <c:formatCode>General</c:formatCode>
                <c:ptCount val="13"/>
                <c:pt idx="0">
                  <c:v>228</c:v>
                </c:pt>
                <c:pt idx="1">
                  <c:v>237</c:v>
                </c:pt>
                <c:pt idx="2">
                  <c:v>227</c:v>
                </c:pt>
                <c:pt idx="3">
                  <c:v>225</c:v>
                </c:pt>
                <c:pt idx="4">
                  <c:v>199</c:v>
                </c:pt>
                <c:pt idx="5">
                  <c:v>215</c:v>
                </c:pt>
                <c:pt idx="6">
                  <c:v>218</c:v>
                </c:pt>
                <c:pt idx="7">
                  <c:v>197</c:v>
                </c:pt>
                <c:pt idx="8">
                  <c:v>213</c:v>
                </c:pt>
                <c:pt idx="9">
                  <c:v>237</c:v>
                </c:pt>
                <c:pt idx="10">
                  <c:v>235</c:v>
                </c:pt>
                <c:pt idx="11">
                  <c:v>211</c:v>
                </c:pt>
                <c:pt idx="12">
                  <c:v>230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4800"/>
        <c:axId val="517195344"/>
      </c:scatterChart>
      <c:valAx>
        <c:axId val="51719480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5344"/>
        <c:crosses val="autoZero"/>
        <c:crossBetween val="midCat"/>
      </c:valAx>
      <c:valAx>
        <c:axId val="5171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OAN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4844613941437E-2"/>
                  <c:y val="-0.6895047884775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(3)'!$CN$7:$CU$7</c:f>
              <c:numCache>
                <c:formatCode>0</c:formatCode>
                <c:ptCount val="7"/>
                <c:pt idx="0">
                  <c:v>72</c:v>
                </c:pt>
                <c:pt idx="1">
                  <c:v>89.74</c:v>
                </c:pt>
                <c:pt idx="2">
                  <c:v>103.69999999999999</c:v>
                </c:pt>
                <c:pt idx="3">
                  <c:v>113</c:v>
                </c:pt>
                <c:pt idx="4">
                  <c:v>114.81666666666668</c:v>
                </c:pt>
                <c:pt idx="5">
                  <c:v>121.8</c:v>
                </c:pt>
                <c:pt idx="6">
                  <c:v>127</c:v>
                </c:pt>
              </c:numCache>
            </c:numRef>
          </c:xVal>
          <c:yVal>
            <c:numRef>
              <c:f>'Sheet1 (3)'!$CN$8:$CU$8</c:f>
              <c:numCache>
                <c:formatCode>General</c:formatCode>
                <c:ptCount val="7"/>
                <c:pt idx="0">
                  <c:v>238</c:v>
                </c:pt>
                <c:pt idx="1">
                  <c:v>210.8</c:v>
                </c:pt>
                <c:pt idx="2">
                  <c:v>109</c:v>
                </c:pt>
                <c:pt idx="3">
                  <c:v>105</c:v>
                </c:pt>
                <c:pt idx="4">
                  <c:v>88.166666666666671</c:v>
                </c:pt>
                <c:pt idx="5" formatCode="0">
                  <c:v>232.5</c:v>
                </c:pt>
                <c:pt idx="6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70064"/>
        <c:axId val="733689104"/>
      </c:scatterChart>
      <c:valAx>
        <c:axId val="73367006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89104"/>
        <c:crosses val="autoZero"/>
        <c:crossBetween val="midCat"/>
      </c:valAx>
      <c:valAx>
        <c:axId val="733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DBP VS FwHM (SG)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MEAN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4899387576553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DBP!$A$46:$A$58</c:f>
              <c:numCache>
                <c:formatCode>General</c:formatCode>
                <c:ptCount val="13"/>
                <c:pt idx="0">
                  <c:v>121.8</c:v>
                </c:pt>
                <c:pt idx="1">
                  <c:v>121.8</c:v>
                </c:pt>
                <c:pt idx="2">
                  <c:v>121.4</c:v>
                </c:pt>
                <c:pt idx="3">
                  <c:v>89.1</c:v>
                </c:pt>
                <c:pt idx="4">
                  <c:v>89.9</c:v>
                </c:pt>
                <c:pt idx="5">
                  <c:v>87.4</c:v>
                </c:pt>
                <c:pt idx="6">
                  <c:v>92</c:v>
                </c:pt>
                <c:pt idx="7">
                  <c:v>90.3</c:v>
                </c:pt>
                <c:pt idx="8">
                  <c:v>92.4</c:v>
                </c:pt>
                <c:pt idx="9">
                  <c:v>90.2</c:v>
                </c:pt>
                <c:pt idx="10">
                  <c:v>92.4</c:v>
                </c:pt>
                <c:pt idx="11">
                  <c:v>86</c:v>
                </c:pt>
                <c:pt idx="12">
                  <c:v>92</c:v>
                </c:pt>
              </c:numCache>
            </c:numRef>
          </c:xVal>
          <c:yVal>
            <c:numRef>
              <c:f>DBP!$C$46:$C$58</c:f>
              <c:numCache>
                <c:formatCode>General</c:formatCode>
                <c:ptCount val="13"/>
                <c:pt idx="0">
                  <c:v>174</c:v>
                </c:pt>
                <c:pt idx="1">
                  <c:v>183</c:v>
                </c:pt>
                <c:pt idx="2">
                  <c:v>174</c:v>
                </c:pt>
                <c:pt idx="3">
                  <c:v>163</c:v>
                </c:pt>
                <c:pt idx="4">
                  <c:v>149</c:v>
                </c:pt>
                <c:pt idx="5">
                  <c:v>169</c:v>
                </c:pt>
                <c:pt idx="6">
                  <c:v>167</c:v>
                </c:pt>
                <c:pt idx="7">
                  <c:v>167</c:v>
                </c:pt>
                <c:pt idx="8">
                  <c:v>175</c:v>
                </c:pt>
                <c:pt idx="9">
                  <c:v>185</c:v>
                </c:pt>
                <c:pt idx="10">
                  <c:v>173</c:v>
                </c:pt>
                <c:pt idx="11">
                  <c:v>156</c:v>
                </c:pt>
                <c:pt idx="12">
                  <c:v>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7360"/>
        <c:axId val="517891712"/>
      </c:scatterChart>
      <c:valAx>
        <c:axId val="51788736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1712"/>
        <c:crosses val="autoZero"/>
        <c:crossBetween val="midCat"/>
      </c:valAx>
      <c:valAx>
        <c:axId val="5178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DBP VS </a:t>
            </a:r>
            <a:r>
              <a:rPr lang="en-US" baseline="0"/>
              <a:t> MODE </a:t>
            </a:r>
            <a:r>
              <a:rPr lang="en-US"/>
              <a:t>(SG)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DBP VS MEAN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4899387576553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DBP!$A$46:$A$58</c:f>
              <c:numCache>
                <c:formatCode>General</c:formatCode>
                <c:ptCount val="13"/>
                <c:pt idx="0">
                  <c:v>121.8</c:v>
                </c:pt>
                <c:pt idx="1">
                  <c:v>121.8</c:v>
                </c:pt>
                <c:pt idx="2">
                  <c:v>121.4</c:v>
                </c:pt>
                <c:pt idx="3">
                  <c:v>89.1</c:v>
                </c:pt>
                <c:pt idx="4">
                  <c:v>89.9</c:v>
                </c:pt>
                <c:pt idx="5">
                  <c:v>87.4</c:v>
                </c:pt>
                <c:pt idx="6">
                  <c:v>92</c:v>
                </c:pt>
                <c:pt idx="7">
                  <c:v>90.3</c:v>
                </c:pt>
                <c:pt idx="8">
                  <c:v>92.4</c:v>
                </c:pt>
                <c:pt idx="9">
                  <c:v>90.2</c:v>
                </c:pt>
                <c:pt idx="10">
                  <c:v>92.4</c:v>
                </c:pt>
                <c:pt idx="11">
                  <c:v>86</c:v>
                </c:pt>
                <c:pt idx="12">
                  <c:v>92</c:v>
                </c:pt>
              </c:numCache>
            </c:numRef>
          </c:xVal>
          <c:yVal>
            <c:numRef>
              <c:f>DBP!$D$46:$D$58</c:f>
              <c:numCache>
                <c:formatCode>General</c:formatCode>
                <c:ptCount val="13"/>
                <c:pt idx="0">
                  <c:v>205</c:v>
                </c:pt>
                <c:pt idx="1">
                  <c:v>212</c:v>
                </c:pt>
                <c:pt idx="2">
                  <c:v>208</c:v>
                </c:pt>
                <c:pt idx="3">
                  <c:v>145</c:v>
                </c:pt>
                <c:pt idx="4">
                  <c:v>183</c:v>
                </c:pt>
                <c:pt idx="5">
                  <c:v>145</c:v>
                </c:pt>
                <c:pt idx="6">
                  <c:v>188</c:v>
                </c:pt>
                <c:pt idx="7">
                  <c:v>141</c:v>
                </c:pt>
                <c:pt idx="8">
                  <c:v>184</c:v>
                </c:pt>
                <c:pt idx="9">
                  <c:v>163</c:v>
                </c:pt>
                <c:pt idx="10">
                  <c:v>201</c:v>
                </c:pt>
                <c:pt idx="11">
                  <c:v>177</c:v>
                </c:pt>
                <c:pt idx="12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2256"/>
        <c:axId val="517886272"/>
      </c:scatterChart>
      <c:valAx>
        <c:axId val="51789225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6272"/>
        <c:crosses val="autoZero"/>
        <c:crossBetween val="midCat"/>
      </c:valAx>
      <c:valAx>
        <c:axId val="5178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60520559930008"/>
                  <c:y val="-0.65157990667833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STSA!$C$11:$C$17</c:f>
              <c:numCache>
                <c:formatCode>0</c:formatCode>
                <c:ptCount val="7"/>
                <c:pt idx="0">
                  <c:v>82</c:v>
                </c:pt>
                <c:pt idx="1">
                  <c:v>88</c:v>
                </c:pt>
                <c:pt idx="2" formatCode="General">
                  <c:v>109</c:v>
                </c:pt>
                <c:pt idx="3" formatCode="General">
                  <c:v>105</c:v>
                </c:pt>
                <c:pt idx="4" formatCode="General">
                  <c:v>101</c:v>
                </c:pt>
                <c:pt idx="5" formatCode="General">
                  <c:v>232</c:v>
                </c:pt>
                <c:pt idx="6" formatCode="General">
                  <c:v>218.55600000000001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9536"/>
        <c:axId val="517885728"/>
      </c:scatterChart>
      <c:valAx>
        <c:axId val="5178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5728"/>
        <c:crosses val="autoZero"/>
        <c:crossBetween val="midCat"/>
      </c:valAx>
      <c:valAx>
        <c:axId val="5178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494094488188981E-2"/>
                  <c:y val="-0.68246062992125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STSA!$D$11:$D$17</c:f>
              <c:numCache>
                <c:formatCode>0</c:formatCode>
                <c:ptCount val="7"/>
                <c:pt idx="0">
                  <c:v>66</c:v>
                </c:pt>
                <c:pt idx="1">
                  <c:v>67</c:v>
                </c:pt>
                <c:pt idx="2" formatCode="General">
                  <c:v>76</c:v>
                </c:pt>
                <c:pt idx="3" formatCode="General">
                  <c:v>78</c:v>
                </c:pt>
                <c:pt idx="4" formatCode="General">
                  <c:v>75</c:v>
                </c:pt>
                <c:pt idx="5" formatCode="General">
                  <c:v>178.5</c:v>
                </c:pt>
                <c:pt idx="6" formatCode="General">
                  <c:v>167.5556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3888"/>
        <c:axId val="517893344"/>
      </c:scatterChart>
      <c:valAx>
        <c:axId val="5178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3344"/>
        <c:crosses val="autoZero"/>
        <c:crossBetween val="midCat"/>
      </c:valAx>
      <c:valAx>
        <c:axId val="5178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014550830157887E-2"/>
                  <c:y val="-0.6313167213888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STSA!$E$11:$E$17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3008"/>
        <c:axId val="517883552"/>
      </c:scatterChart>
      <c:valAx>
        <c:axId val="5178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3552"/>
        <c:crosses val="autoZero"/>
        <c:crossBetween val="midCat"/>
      </c:valAx>
      <c:valAx>
        <c:axId val="5178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STSA VS MEAN</a:t>
            </a:r>
          </a:p>
          <a:p>
            <a:pPr>
              <a:defRPr/>
            </a:pPr>
            <a:r>
              <a:rPr lang="en-US"/>
              <a:t> (non 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 (non linear)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786297276249417"/>
                  <c:y val="-0.55855028125442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STSA!$C$11:$C$17</c:f>
              <c:numCache>
                <c:formatCode>0</c:formatCode>
                <c:ptCount val="7"/>
                <c:pt idx="0">
                  <c:v>82</c:v>
                </c:pt>
                <c:pt idx="1">
                  <c:v>88</c:v>
                </c:pt>
                <c:pt idx="2" formatCode="General">
                  <c:v>109</c:v>
                </c:pt>
                <c:pt idx="3" formatCode="General">
                  <c:v>105</c:v>
                </c:pt>
                <c:pt idx="4" formatCode="General">
                  <c:v>101</c:v>
                </c:pt>
                <c:pt idx="5" formatCode="General">
                  <c:v>232</c:v>
                </c:pt>
                <c:pt idx="6" formatCode="General">
                  <c:v>218.55600000000001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4432"/>
        <c:axId val="517896064"/>
      </c:scatterChart>
      <c:valAx>
        <c:axId val="5178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6064"/>
        <c:crosses val="autoZero"/>
        <c:crossBetween val="midCat"/>
      </c:valAx>
      <c:valAx>
        <c:axId val="517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938100260950172"/>
                  <c:y val="-0.49805003927894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STSA!$D$11:$D$17</c:f>
              <c:numCache>
                <c:formatCode>0</c:formatCode>
                <c:ptCount val="7"/>
                <c:pt idx="0">
                  <c:v>66</c:v>
                </c:pt>
                <c:pt idx="1">
                  <c:v>67</c:v>
                </c:pt>
                <c:pt idx="2" formatCode="General">
                  <c:v>76</c:v>
                </c:pt>
                <c:pt idx="3" formatCode="General">
                  <c:v>78</c:v>
                </c:pt>
                <c:pt idx="4" formatCode="General">
                  <c:v>75</c:v>
                </c:pt>
                <c:pt idx="5" formatCode="General">
                  <c:v>178.5</c:v>
                </c:pt>
                <c:pt idx="6" formatCode="General">
                  <c:v>167.5556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6608"/>
        <c:axId val="517891168"/>
      </c:scatterChart>
      <c:valAx>
        <c:axId val="51789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1168"/>
        <c:crosses val="autoZero"/>
        <c:crossBetween val="midCat"/>
      </c:valAx>
      <c:valAx>
        <c:axId val="5178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9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214279811989564"/>
                  <c:y val="-0.54384772229658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STSA!$B$11:$B$17</c:f>
              <c:numCache>
                <c:formatCode>0</c:formatCode>
                <c:ptCount val="7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  <c:pt idx="5" formatCode="General">
                  <c:v>121.8</c:v>
                </c:pt>
                <c:pt idx="6" formatCode="General">
                  <c:v>89.92</c:v>
                </c:pt>
              </c:numCache>
            </c:numRef>
          </c:xVal>
          <c:yVal>
            <c:numRef>
              <c:f>STSA!$E$11:$E$17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85184"/>
        <c:axId val="518726304"/>
      </c:scatterChart>
      <c:valAx>
        <c:axId val="5178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6304"/>
        <c:crosses val="autoZero"/>
        <c:crossBetween val="midCat"/>
      </c:valAx>
      <c:valAx>
        <c:axId val="518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020559930008751E-2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STSA!$B$16:$B$17</c:f>
              <c:numCache>
                <c:formatCode>General</c:formatCode>
                <c:ptCount val="2"/>
                <c:pt idx="0">
                  <c:v>121.8</c:v>
                </c:pt>
                <c:pt idx="1">
                  <c:v>89.92</c:v>
                </c:pt>
              </c:numCache>
            </c:numRef>
          </c:xVal>
          <c:yVal>
            <c:numRef>
              <c:f>STSA!$C$16:$C$17</c:f>
              <c:numCache>
                <c:formatCode>General</c:formatCode>
                <c:ptCount val="2"/>
                <c:pt idx="0">
                  <c:v>232</c:v>
                </c:pt>
                <c:pt idx="1">
                  <c:v>218.55600000000001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17600"/>
        <c:axId val="518728480"/>
      </c:scatterChart>
      <c:valAx>
        <c:axId val="5187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8480"/>
        <c:crosses val="autoZero"/>
        <c:crossBetween val="midCat"/>
      </c:valAx>
      <c:valAx>
        <c:axId val="5187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FwHM (SG)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STSA!$B$16:$B$17</c:f>
              <c:numCache>
                <c:formatCode>General</c:formatCode>
                <c:ptCount val="2"/>
                <c:pt idx="0">
                  <c:v>121.8</c:v>
                </c:pt>
                <c:pt idx="1">
                  <c:v>89.92</c:v>
                </c:pt>
              </c:numCache>
            </c:numRef>
          </c:xVal>
          <c:yVal>
            <c:numRef>
              <c:f>STSA!$D$16:$D$17</c:f>
              <c:numCache>
                <c:formatCode>General</c:formatCode>
                <c:ptCount val="2"/>
                <c:pt idx="0">
                  <c:v>178.5</c:v>
                </c:pt>
                <c:pt idx="1">
                  <c:v>167.5556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2496"/>
        <c:axId val="518718144"/>
      </c:scatterChart>
      <c:valAx>
        <c:axId val="518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8144"/>
        <c:crosses val="autoZero"/>
        <c:crossBetween val="midCat"/>
      </c:valAx>
      <c:valAx>
        <c:axId val="5187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57019376690798E-2"/>
          <c:y val="8.7962962962962965E-2"/>
          <c:w val="0.85053536997529344"/>
          <c:h val="0.80463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286967790114096E-2"/>
                  <c:y val="-0.5044798046077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(2)'!$BF$6:$BM$6</c:f>
              <c:numCache>
                <c:formatCode>General</c:formatCode>
                <c:ptCount val="8"/>
                <c:pt idx="0">
                  <c:v>31.601999999999997</c:v>
                </c:pt>
                <c:pt idx="1">
                  <c:v>35.1</c:v>
                </c:pt>
                <c:pt idx="2">
                  <c:v>35.6</c:v>
                </c:pt>
                <c:pt idx="3">
                  <c:v>69.662500000000009</c:v>
                </c:pt>
                <c:pt idx="4">
                  <c:v>82.65</c:v>
                </c:pt>
                <c:pt idx="5">
                  <c:v>82.67</c:v>
                </c:pt>
                <c:pt idx="6">
                  <c:v>104.2</c:v>
                </c:pt>
                <c:pt idx="7">
                  <c:v>128.6</c:v>
                </c:pt>
              </c:numCache>
            </c:numRef>
          </c:xVal>
          <c:yVal>
            <c:numRef>
              <c:f>'Sheet1 (2)'!$BF$7:$BM$7</c:f>
              <c:numCache>
                <c:formatCode>General</c:formatCode>
                <c:ptCount val="8"/>
                <c:pt idx="0">
                  <c:v>163</c:v>
                </c:pt>
                <c:pt idx="1">
                  <c:v>178.5</c:v>
                </c:pt>
                <c:pt idx="2">
                  <c:v>209</c:v>
                </c:pt>
                <c:pt idx="3">
                  <c:v>76.25</c:v>
                </c:pt>
                <c:pt idx="4">
                  <c:v>78</c:v>
                </c:pt>
                <c:pt idx="5">
                  <c:v>83</c:v>
                </c:pt>
                <c:pt idx="6">
                  <c:v>67.5</c:v>
                </c:pt>
                <c:pt idx="7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47312"/>
        <c:axId val="470751120"/>
      </c:scatterChart>
      <c:valAx>
        <c:axId val="4707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1120"/>
        <c:crosses val="autoZero"/>
        <c:crossBetween val="midCat"/>
      </c:valAx>
      <c:valAx>
        <c:axId val="4707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562117235345581E-2"/>
                  <c:y val="-0.22944006999125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STSA!$B$16:$B$17</c:f>
              <c:numCache>
                <c:formatCode>General</c:formatCode>
                <c:ptCount val="2"/>
                <c:pt idx="0">
                  <c:v>121.8</c:v>
                </c:pt>
                <c:pt idx="1">
                  <c:v>89.92</c:v>
                </c:pt>
              </c:numCache>
            </c:numRef>
          </c:xVal>
          <c:yVal>
            <c:numRef>
              <c:f>STSA!$E$16:$E$17</c:f>
              <c:numCache>
                <c:formatCode>General</c:formatCode>
                <c:ptCount val="2"/>
                <c:pt idx="0">
                  <c:v>208.33</c:v>
                </c:pt>
                <c:pt idx="1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2832"/>
        <c:axId val="518719776"/>
      </c:scatterChart>
      <c:valAx>
        <c:axId val="51873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9776"/>
        <c:crosses val="autoZero"/>
        <c:crossBetween val="midCat"/>
      </c:valAx>
      <c:valAx>
        <c:axId val="518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160761154855644E-2"/>
                  <c:y val="-0.31293197725284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STSA!$B$11:$B$15</c:f>
              <c:numCache>
                <c:formatCode>0</c:formatCode>
                <c:ptCount val="5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</c:numCache>
            </c:numRef>
          </c:xVal>
          <c:yVal>
            <c:numRef>
              <c:f>STSA!$C$11:$C$15</c:f>
              <c:numCache>
                <c:formatCode>0</c:formatCode>
                <c:ptCount val="5"/>
                <c:pt idx="0">
                  <c:v>82</c:v>
                </c:pt>
                <c:pt idx="1">
                  <c:v>88</c:v>
                </c:pt>
                <c:pt idx="2" formatCode="General">
                  <c:v>109</c:v>
                </c:pt>
                <c:pt idx="3" formatCode="General">
                  <c:v>105</c:v>
                </c:pt>
                <c:pt idx="4" formatCode="General">
                  <c:v>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4672"/>
        <c:axId val="518719232"/>
      </c:scatterChart>
      <c:valAx>
        <c:axId val="5187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19232"/>
        <c:crosses val="autoZero"/>
        <c:crossBetween val="midCat"/>
      </c:valAx>
      <c:valAx>
        <c:axId val="5187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FwHM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404636920385E-2"/>
                  <c:y val="-0.69894466316710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STSA!$B$11:$B$15</c:f>
              <c:numCache>
                <c:formatCode>0</c:formatCode>
                <c:ptCount val="5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</c:numCache>
            </c:numRef>
          </c:xVal>
          <c:yVal>
            <c:numRef>
              <c:f>STSA!$D$11:$D$15</c:f>
              <c:numCache>
                <c:formatCode>0</c:formatCode>
                <c:ptCount val="5"/>
                <c:pt idx="0">
                  <c:v>66</c:v>
                </c:pt>
                <c:pt idx="1">
                  <c:v>67</c:v>
                </c:pt>
                <c:pt idx="2" formatCode="General">
                  <c:v>76</c:v>
                </c:pt>
                <c:pt idx="3" formatCode="General">
                  <c:v>78</c:v>
                </c:pt>
                <c:pt idx="4" formatCode="General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2288"/>
        <c:axId val="518720320"/>
      </c:scatterChart>
      <c:valAx>
        <c:axId val="5187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0320"/>
        <c:crosses val="autoZero"/>
        <c:crossBetween val="midCat"/>
      </c:valAx>
      <c:valAx>
        <c:axId val="518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MODE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93853893263342"/>
                  <c:y val="-0.37330016039661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STSA!$B$11:$B$15</c:f>
              <c:numCache>
                <c:formatCode>0</c:formatCode>
                <c:ptCount val="5"/>
                <c:pt idx="0">
                  <c:v>114.7</c:v>
                </c:pt>
                <c:pt idx="1">
                  <c:v>115</c:v>
                </c:pt>
                <c:pt idx="2" formatCode="General">
                  <c:v>103.24</c:v>
                </c:pt>
                <c:pt idx="3" formatCode="General">
                  <c:v>118.4</c:v>
                </c:pt>
                <c:pt idx="4" formatCode="General">
                  <c:v>115</c:v>
                </c:pt>
              </c:numCache>
            </c:numRef>
          </c:xVal>
          <c:yVal>
            <c:numRef>
              <c:f>STSA!$E$11:$E$15</c:f>
              <c:numCache>
                <c:formatCode>General</c:formatCode>
                <c:ptCount val="5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27392"/>
        <c:axId val="518721408"/>
      </c:scatterChart>
      <c:valAx>
        <c:axId val="5187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1408"/>
        <c:crosses val="autoZero"/>
        <c:crossBetween val="midCat"/>
      </c:valAx>
      <c:valAx>
        <c:axId val="5187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91010498687663"/>
                  <c:y val="-0.57205781568970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CDBP!$B$9:$B$15</c:f>
              <c:numCache>
                <c:formatCode>General</c:formatCode>
                <c:ptCount val="7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  <c:pt idx="5">
                  <c:v>81.06</c:v>
                </c:pt>
                <c:pt idx="6">
                  <c:v>70.866</c:v>
                </c:pt>
              </c:numCache>
            </c:numRef>
          </c:xVal>
          <c:yVal>
            <c:numRef>
              <c:f>CDBP!$C$9:$C$15</c:f>
              <c:numCache>
                <c:formatCode>General</c:formatCode>
                <c:ptCount val="7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  <c:pt idx="5">
                  <c:v>230.667</c:v>
                </c:pt>
                <c:pt idx="6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0656"/>
        <c:axId val="518723584"/>
      </c:scatterChart>
      <c:valAx>
        <c:axId val="5187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3584"/>
        <c:crosses val="autoZero"/>
        <c:crossBetween val="midCat"/>
      </c:valAx>
      <c:valAx>
        <c:axId val="5187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79899387576553"/>
                  <c:y val="-0.57151173811606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CDBP!$B$9:$B$15</c:f>
              <c:numCache>
                <c:formatCode>General</c:formatCode>
                <c:ptCount val="7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  <c:pt idx="5">
                  <c:v>81.06</c:v>
                </c:pt>
                <c:pt idx="6">
                  <c:v>70.866</c:v>
                </c:pt>
              </c:numCache>
            </c:numRef>
          </c:xVal>
          <c:yVal>
            <c:numRef>
              <c:f>CDBP!$D$9:$D$15</c:f>
              <c:numCache>
                <c:formatCode>General</c:formatCode>
                <c:ptCount val="7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  <c:pt idx="5">
                  <c:v>177</c:v>
                </c:pt>
                <c:pt idx="6">
                  <c:v>168.3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8560"/>
        <c:axId val="519177472"/>
      </c:scatterChart>
      <c:valAx>
        <c:axId val="5191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7472"/>
        <c:crosses val="autoZero"/>
        <c:crossBetween val="midCat"/>
      </c:valAx>
      <c:valAx>
        <c:axId val="5191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46566054243219"/>
                  <c:y val="-0.57342556138815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CDBP!$B$9:$B$15</c:f>
              <c:numCache>
                <c:formatCode>General</c:formatCode>
                <c:ptCount val="7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  <c:pt idx="5">
                  <c:v>81.06</c:v>
                </c:pt>
                <c:pt idx="6">
                  <c:v>70.866</c:v>
                </c:pt>
              </c:numCache>
            </c:numRef>
          </c:xVal>
          <c:yVal>
            <c:numRef>
              <c:f>CDBP!$E$9:$E$15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3120"/>
        <c:axId val="519173664"/>
      </c:scatterChart>
      <c:valAx>
        <c:axId val="5191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3664"/>
        <c:crosses val="autoZero"/>
        <c:crossBetween val="midCat"/>
      </c:valAx>
      <c:valAx>
        <c:axId val="5191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035454943132108"/>
                  <c:y val="-0.528599081364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CDBP!$B$9:$B$15</c:f>
              <c:numCache>
                <c:formatCode>General</c:formatCode>
                <c:ptCount val="7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  <c:pt idx="5">
                  <c:v>81.06</c:v>
                </c:pt>
                <c:pt idx="6">
                  <c:v>70.866</c:v>
                </c:pt>
              </c:numCache>
            </c:numRef>
          </c:xVal>
          <c:yVal>
            <c:numRef>
              <c:f>CDBP!$C$9:$C$15</c:f>
              <c:numCache>
                <c:formatCode>General</c:formatCode>
                <c:ptCount val="7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  <c:pt idx="5">
                  <c:v>230.667</c:v>
                </c:pt>
                <c:pt idx="6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4752"/>
        <c:axId val="519182912"/>
      </c:scatterChart>
      <c:valAx>
        <c:axId val="5191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2912"/>
        <c:crosses val="autoZero"/>
        <c:crossBetween val="midCat"/>
      </c:valAx>
      <c:valAx>
        <c:axId val="5191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868788276465441"/>
                  <c:y val="-0.56267570720326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CDBP!$B$9:$B$15</c:f>
              <c:numCache>
                <c:formatCode>General</c:formatCode>
                <c:ptCount val="7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  <c:pt idx="5">
                  <c:v>81.06</c:v>
                </c:pt>
                <c:pt idx="6">
                  <c:v>70.866</c:v>
                </c:pt>
              </c:numCache>
            </c:numRef>
          </c:xVal>
          <c:yVal>
            <c:numRef>
              <c:f>CDBP!$D$9:$D$15</c:f>
              <c:numCache>
                <c:formatCode>General</c:formatCode>
                <c:ptCount val="7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  <c:pt idx="5">
                  <c:v>177</c:v>
                </c:pt>
                <c:pt idx="6">
                  <c:v>168.3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8016"/>
        <c:axId val="519175840"/>
      </c:scatterChart>
      <c:valAx>
        <c:axId val="5191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5840"/>
        <c:crosses val="autoZero"/>
        <c:crossBetween val="midCat"/>
      </c:valAx>
      <c:valAx>
        <c:axId val="5191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789360066484695"/>
                  <c:y val="-0.53500042378399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CDBP!$B$9:$B$15</c:f>
              <c:numCache>
                <c:formatCode>General</c:formatCode>
                <c:ptCount val="7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  <c:pt idx="5">
                  <c:v>81.06</c:v>
                </c:pt>
                <c:pt idx="6">
                  <c:v>70.866</c:v>
                </c:pt>
              </c:numCache>
            </c:numRef>
          </c:xVal>
          <c:yVal>
            <c:numRef>
              <c:f>CDBP!$E$9:$E$15</c:f>
              <c:numCache>
                <c:formatCode>General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2576"/>
        <c:axId val="519176928"/>
      </c:scatterChart>
      <c:valAx>
        <c:axId val="5191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6928"/>
        <c:crosses val="autoZero"/>
        <c:crossBetween val="midCat"/>
      </c:valAx>
      <c:valAx>
        <c:axId val="5191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STSA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23622047244088E-2"/>
                  <c:y val="-0.69806175269757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(2)'!$BE$6:$BM$6</c:f>
              <c:numCache>
                <c:formatCode>General</c:formatCode>
                <c:ptCount val="9"/>
                <c:pt idx="0">
                  <c:v>31.4</c:v>
                </c:pt>
                <c:pt idx="1">
                  <c:v>31.601999999999997</c:v>
                </c:pt>
                <c:pt idx="2">
                  <c:v>35.1</c:v>
                </c:pt>
                <c:pt idx="3">
                  <c:v>35.6</c:v>
                </c:pt>
                <c:pt idx="4">
                  <c:v>69.662500000000009</c:v>
                </c:pt>
                <c:pt idx="5">
                  <c:v>82.65</c:v>
                </c:pt>
                <c:pt idx="6">
                  <c:v>82.67</c:v>
                </c:pt>
                <c:pt idx="7">
                  <c:v>104.2</c:v>
                </c:pt>
                <c:pt idx="8">
                  <c:v>128.6</c:v>
                </c:pt>
              </c:numCache>
            </c:numRef>
          </c:xVal>
          <c:yVal>
            <c:numRef>
              <c:f>'Sheet1 (2)'!$BE$8:$BM$8</c:f>
              <c:numCache>
                <c:formatCode>0</c:formatCode>
                <c:ptCount val="9"/>
                <c:pt idx="0" formatCode="General">
                  <c:v>238</c:v>
                </c:pt>
                <c:pt idx="1">
                  <c:v>219.33333333333334</c:v>
                </c:pt>
                <c:pt idx="2">
                  <c:v>230.66666666666666</c:v>
                </c:pt>
                <c:pt idx="3" formatCode="General">
                  <c:v>244</c:v>
                </c:pt>
                <c:pt idx="4" formatCode="General">
                  <c:v>115.63333333333334</c:v>
                </c:pt>
                <c:pt idx="5" formatCode="General">
                  <c:v>105</c:v>
                </c:pt>
                <c:pt idx="6" formatCode="General">
                  <c:v>105</c:v>
                </c:pt>
                <c:pt idx="7">
                  <c:v>94.666666666666671</c:v>
                </c:pt>
                <c:pt idx="8" formatCode="General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52208"/>
        <c:axId val="470742960"/>
      </c:scatterChart>
      <c:valAx>
        <c:axId val="4707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2960"/>
        <c:crosses val="autoZero"/>
        <c:crossBetween val="midCat"/>
      </c:valAx>
      <c:valAx>
        <c:axId val="4707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MEAN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654199475065615E-2"/>
                  <c:y val="-0.24758967629046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CDBP!$B$9:$B$13</c:f>
              <c:numCache>
                <c:formatCode>General</c:formatCode>
                <c:ptCount val="5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</c:numCache>
            </c:numRef>
          </c:xVal>
          <c:yVal>
            <c:numRef>
              <c:f>CDBP!$C$9:$C$13</c:f>
              <c:numCache>
                <c:formatCode>General</c:formatCode>
                <c:ptCount val="5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9648"/>
        <c:axId val="519181824"/>
      </c:scatterChart>
      <c:valAx>
        <c:axId val="5191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1824"/>
        <c:crosses val="autoZero"/>
        <c:crossBetween val="midCat"/>
      </c:valAx>
      <c:valAx>
        <c:axId val="5191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FwHM(HG)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1023622047244"/>
                  <c:y val="-0.49366980169145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CDBP!$B$9:$B$13</c:f>
              <c:numCache>
                <c:formatCode>General</c:formatCode>
                <c:ptCount val="5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</c:numCache>
            </c:numRef>
          </c:xVal>
          <c:yVal>
            <c:numRef>
              <c:f>CDBP!$D$9:$D$13</c:f>
              <c:numCache>
                <c:formatCode>General</c:formatCode>
                <c:ptCount val="5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83456"/>
        <c:axId val="519184000"/>
      </c:scatterChart>
      <c:valAx>
        <c:axId val="51918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4000"/>
        <c:crosses val="autoZero"/>
        <c:crossBetween val="midCat"/>
      </c:valAx>
      <c:valAx>
        <c:axId val="519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8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CDBP VS MODE(HG)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98643919510065E-2"/>
                  <c:y val="-0.33278324584426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CDBP!$B$9:$B$13</c:f>
              <c:numCache>
                <c:formatCode>General</c:formatCode>
                <c:ptCount val="5"/>
                <c:pt idx="0">
                  <c:v>98.1</c:v>
                </c:pt>
                <c:pt idx="1">
                  <c:v>94.125</c:v>
                </c:pt>
                <c:pt idx="2">
                  <c:v>83.52</c:v>
                </c:pt>
                <c:pt idx="3">
                  <c:v>97.4</c:v>
                </c:pt>
                <c:pt idx="4">
                  <c:v>94.025000000000006</c:v>
                </c:pt>
              </c:numCache>
            </c:numRef>
          </c:xVal>
          <c:yVal>
            <c:numRef>
              <c:f>CDBP!$E$9:$E$13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600"/>
        <c:axId val="519825264"/>
      </c:scatterChart>
      <c:valAx>
        <c:axId val="5198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5264"/>
        <c:crosses val="autoZero"/>
        <c:crossBetween val="midCat"/>
      </c:valAx>
      <c:valAx>
        <c:axId val="5198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NSA!$B$10:$B$16</c:f>
              <c:numCache>
                <c:formatCode>General</c:formatCode>
                <c:ptCount val="7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  <c:pt idx="5">
                  <c:v>36.590000000000003</c:v>
                </c:pt>
                <c:pt idx="6">
                  <c:v>32.75667</c:v>
                </c:pt>
              </c:numCache>
            </c:numRef>
          </c:xVal>
          <c:yVal>
            <c:numRef>
              <c:f>NSA!$C$10:$C$16</c:f>
              <c:numCache>
                <c:formatCode>General</c:formatCode>
                <c:ptCount val="7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  <c:pt idx="5">
                  <c:v>230.667</c:v>
                </c:pt>
                <c:pt idx="6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29616"/>
        <c:axId val="519855184"/>
      </c:scatterChart>
      <c:valAx>
        <c:axId val="5198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5184"/>
        <c:crosses val="autoZero"/>
        <c:crossBetween val="midCat"/>
      </c:valAx>
      <c:valAx>
        <c:axId val="5198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51552930883639"/>
                  <c:y val="-0.66224336541265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NSA!$B$10:$B$16</c:f>
              <c:numCache>
                <c:formatCode>General</c:formatCode>
                <c:ptCount val="7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  <c:pt idx="5">
                  <c:v>36.590000000000003</c:v>
                </c:pt>
                <c:pt idx="6">
                  <c:v>32.75667</c:v>
                </c:pt>
              </c:numCache>
            </c:numRef>
          </c:xVal>
          <c:yVal>
            <c:numRef>
              <c:f>NSA!$D$10:$D$16</c:f>
              <c:numCache>
                <c:formatCode>General</c:formatCode>
                <c:ptCount val="7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  <c:pt idx="5">
                  <c:v>177</c:v>
                </c:pt>
                <c:pt idx="6">
                  <c:v>168.3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7568"/>
        <c:axId val="519839952"/>
      </c:scatterChart>
      <c:valAx>
        <c:axId val="5198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9952"/>
        <c:crosses val="autoZero"/>
        <c:crossBetween val="midCat"/>
      </c:valAx>
      <c:valAx>
        <c:axId val="5198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848862642169729E-2"/>
                  <c:y val="-0.664825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NSA!$B$10:$B$16</c:f>
              <c:numCache>
                <c:formatCode>General</c:formatCode>
                <c:ptCount val="7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  <c:pt idx="5">
                  <c:v>36.590000000000003</c:v>
                </c:pt>
                <c:pt idx="6">
                  <c:v>32.75667</c:v>
                </c:pt>
              </c:numCache>
            </c:numRef>
          </c:xVal>
          <c:yVal>
            <c:numRef>
              <c:f>NSA!$E$10:$E$16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27440"/>
        <c:axId val="519833968"/>
      </c:scatterChart>
      <c:valAx>
        <c:axId val="5198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3968"/>
        <c:crosses val="autoZero"/>
        <c:crossBetween val="midCat"/>
      </c:valAx>
      <c:valAx>
        <c:axId val="5198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40441819772528"/>
                  <c:y val="-0.55329943132108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NSA!$B$10:$B$16</c:f>
              <c:numCache>
                <c:formatCode>General</c:formatCode>
                <c:ptCount val="7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  <c:pt idx="5">
                  <c:v>36.590000000000003</c:v>
                </c:pt>
                <c:pt idx="6">
                  <c:v>32.75667</c:v>
                </c:pt>
              </c:numCache>
            </c:numRef>
          </c:xVal>
          <c:yVal>
            <c:numRef>
              <c:f>NSA!$C$10:$C$16</c:f>
              <c:numCache>
                <c:formatCode>General</c:formatCode>
                <c:ptCount val="7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  <c:pt idx="5">
                  <c:v>230.667</c:v>
                </c:pt>
                <c:pt idx="6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7024"/>
        <c:axId val="519830704"/>
      </c:scatterChart>
      <c:valAx>
        <c:axId val="5198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0704"/>
        <c:crosses val="autoZero"/>
        <c:crossBetween val="midCat"/>
      </c:valAx>
      <c:valAx>
        <c:axId val="519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NSA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607108486439196"/>
                  <c:y val="-0.55247338874307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NSA!$B$10:$B$16</c:f>
              <c:numCache>
                <c:formatCode>General</c:formatCode>
                <c:ptCount val="7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  <c:pt idx="5">
                  <c:v>36.590000000000003</c:v>
                </c:pt>
                <c:pt idx="6">
                  <c:v>32.75667</c:v>
                </c:pt>
              </c:numCache>
            </c:numRef>
          </c:xVal>
          <c:yVal>
            <c:numRef>
              <c:f>NSA!$D$10:$D$16</c:f>
              <c:numCache>
                <c:formatCode>General</c:formatCode>
                <c:ptCount val="7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  <c:pt idx="5">
                  <c:v>177</c:v>
                </c:pt>
                <c:pt idx="6">
                  <c:v>168.3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54640"/>
        <c:axId val="519828528"/>
      </c:scatterChart>
      <c:valAx>
        <c:axId val="5198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8528"/>
        <c:crosses val="autoZero"/>
        <c:crossBetween val="midCat"/>
      </c:valAx>
      <c:valAx>
        <c:axId val="5198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540441819772528"/>
                  <c:y val="-0.561018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NSA!$B$10:$B$16</c:f>
              <c:numCache>
                <c:formatCode>General</c:formatCode>
                <c:ptCount val="7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  <c:pt idx="5">
                  <c:v>36.590000000000003</c:v>
                </c:pt>
                <c:pt idx="6">
                  <c:v>32.75667</c:v>
                </c:pt>
              </c:numCache>
            </c:numRef>
          </c:xVal>
          <c:yVal>
            <c:numRef>
              <c:f>NSA!$E$10:$E$16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9408"/>
        <c:axId val="519843216"/>
      </c:scatterChart>
      <c:valAx>
        <c:axId val="5198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3216"/>
        <c:crosses val="autoZero"/>
        <c:crossBetween val="midCat"/>
      </c:valAx>
      <c:valAx>
        <c:axId val="5198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MEAN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8219597550306E-2"/>
                  <c:y val="-0.31447725284339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NSA!$B$10:$B$14</c:f>
              <c:numCache>
                <c:formatCode>General</c:formatCode>
                <c:ptCount val="5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</c:numCache>
            </c:numRef>
          </c:xVal>
          <c:yVal>
            <c:numRef>
              <c:f>NSA!$C$10:$C$14</c:f>
              <c:numCache>
                <c:formatCode>General</c:formatCode>
                <c:ptCount val="5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26352"/>
        <c:axId val="519829072"/>
      </c:scatterChart>
      <c:valAx>
        <c:axId val="5198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9072"/>
        <c:crosses val="autoZero"/>
        <c:crossBetween val="midCat"/>
      </c:valAx>
      <c:valAx>
        <c:axId val="5198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IODINE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55700835515299E-2"/>
                  <c:y val="-0.71080723343185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(2)'!$BT$7:$CB$7</c:f>
              <c:numCache>
                <c:formatCode>General</c:formatCode>
                <c:ptCount val="9"/>
                <c:pt idx="0">
                  <c:v>29</c:v>
                </c:pt>
                <c:pt idx="1">
                  <c:v>36</c:v>
                </c:pt>
                <c:pt idx="2">
                  <c:v>43</c:v>
                </c:pt>
                <c:pt idx="3">
                  <c:v>82</c:v>
                </c:pt>
                <c:pt idx="4">
                  <c:v>90</c:v>
                </c:pt>
                <c:pt idx="5">
                  <c:v>90</c:v>
                </c:pt>
                <c:pt idx="6">
                  <c:v>121</c:v>
                </c:pt>
                <c:pt idx="7">
                  <c:v>143</c:v>
                </c:pt>
                <c:pt idx="8">
                  <c:v>160</c:v>
                </c:pt>
              </c:numCache>
            </c:numRef>
          </c:xVal>
          <c:yVal>
            <c:numRef>
              <c:f>'Sheet1 (2)'!$BT$8:$CB$8</c:f>
              <c:numCache>
                <c:formatCode>0</c:formatCode>
                <c:ptCount val="9"/>
                <c:pt idx="0" formatCode="General">
                  <c:v>238</c:v>
                </c:pt>
                <c:pt idx="1">
                  <c:v>210.8</c:v>
                </c:pt>
                <c:pt idx="2">
                  <c:v>232.5</c:v>
                </c:pt>
                <c:pt idx="3">
                  <c:v>109</c:v>
                </c:pt>
                <c:pt idx="4">
                  <c:v>105</c:v>
                </c:pt>
                <c:pt idx="5">
                  <c:v>105</c:v>
                </c:pt>
                <c:pt idx="6">
                  <c:v>88.166666666666671</c:v>
                </c:pt>
                <c:pt idx="7" formatCode="General">
                  <c:v>75</c:v>
                </c:pt>
                <c:pt idx="8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50576"/>
        <c:axId val="470750032"/>
      </c:scatterChart>
      <c:valAx>
        <c:axId val="4707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0032"/>
        <c:crosses val="autoZero"/>
        <c:crossBetween val="midCat"/>
      </c:valAx>
      <c:valAx>
        <c:axId val="4707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626635158266E-2"/>
          <c:y val="0.19959404828181831"/>
          <c:w val="0.88286357887575284"/>
          <c:h val="0.71410835311377141"/>
        </c:manualLayout>
      </c:layout>
      <c:scatterChart>
        <c:scatterStyle val="lineMarker"/>
        <c:varyColors val="0"/>
        <c:ser>
          <c:idx val="0"/>
          <c:order val="0"/>
          <c:tx>
            <c:v>NSA VS FwHM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77384076990377"/>
                  <c:y val="-0.74554243219597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NSA!$B$10:$B$14</c:f>
              <c:numCache>
                <c:formatCode>General</c:formatCode>
                <c:ptCount val="5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</c:numCache>
            </c:numRef>
          </c:xVal>
          <c:yVal>
            <c:numRef>
              <c:f>NSA!$D$10:$D$14</c:f>
              <c:numCache>
                <c:formatCode>General</c:formatCode>
                <c:ptCount val="5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55728"/>
        <c:axId val="519848656"/>
      </c:scatterChart>
      <c:valAx>
        <c:axId val="519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8656"/>
        <c:crosses val="autoZero"/>
        <c:crossBetween val="midCat"/>
      </c:valAx>
      <c:valAx>
        <c:axId val="5198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NSA VS MODE(HG)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155293088364"/>
                  <c:y val="-0.379083916593759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NSA!$B$10:$B$14</c:f>
              <c:numCache>
                <c:formatCode>General</c:formatCode>
                <c:ptCount val="5"/>
                <c:pt idx="0">
                  <c:v>141.30000000000001</c:v>
                </c:pt>
                <c:pt idx="1">
                  <c:v>112.395</c:v>
                </c:pt>
                <c:pt idx="2">
                  <c:v>71.858000000000004</c:v>
                </c:pt>
                <c:pt idx="3">
                  <c:v>86.36</c:v>
                </c:pt>
                <c:pt idx="4">
                  <c:v>96.805000000000007</c:v>
                </c:pt>
              </c:numCache>
            </c:numRef>
          </c:xVal>
          <c:yVal>
            <c:numRef>
              <c:f>NSA!$E$10:$E$14</c:f>
              <c:numCache>
                <c:formatCode>General</c:formatCode>
                <c:ptCount val="5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53552"/>
        <c:axId val="519832336"/>
      </c:scatterChart>
      <c:valAx>
        <c:axId val="5198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2336"/>
        <c:crosses val="autoZero"/>
        <c:crossBetween val="midCat"/>
      </c:valAx>
      <c:valAx>
        <c:axId val="519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66076115485564"/>
                  <c:y val="-0.57494604841061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TINT!$B$10:$B$16</c:f>
              <c:numCache>
                <c:formatCode>General</c:formatCode>
                <c:ptCount val="7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  <c:pt idx="5">
                  <c:v>55.75</c:v>
                </c:pt>
                <c:pt idx="6">
                  <c:v>55.62</c:v>
                </c:pt>
              </c:numCache>
            </c:numRef>
          </c:xVal>
          <c:yVal>
            <c:numRef>
              <c:f>TINT!$C$10:$C$16</c:f>
              <c:numCache>
                <c:formatCode>General</c:formatCode>
                <c:ptCount val="7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  <c:pt idx="5">
                  <c:v>230.667</c:v>
                </c:pt>
                <c:pt idx="6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26896"/>
        <c:axId val="519844304"/>
      </c:scatterChart>
      <c:valAx>
        <c:axId val="5198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4304"/>
        <c:crosses val="autoZero"/>
        <c:crossBetween val="midCat"/>
      </c:valAx>
      <c:valAx>
        <c:axId val="5198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7082239720035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882983377077862E-2"/>
                  <c:y val="-0.60785688247302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TINT!$B$10:$B$16</c:f>
              <c:numCache>
                <c:formatCode>General</c:formatCode>
                <c:ptCount val="7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  <c:pt idx="5">
                  <c:v>55.75</c:v>
                </c:pt>
                <c:pt idx="6">
                  <c:v>55.62</c:v>
                </c:pt>
              </c:numCache>
            </c:numRef>
          </c:xVal>
          <c:yVal>
            <c:numRef>
              <c:f>TINT!$D$10:$D$16</c:f>
              <c:numCache>
                <c:formatCode>General</c:formatCode>
                <c:ptCount val="7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  <c:pt idx="5">
                  <c:v>177</c:v>
                </c:pt>
                <c:pt idx="6">
                  <c:v>168.3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6688"/>
        <c:axId val="519827984"/>
      </c:scatterChart>
      <c:valAx>
        <c:axId val="51983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27984"/>
        <c:crosses val="autoZero"/>
        <c:crossBetween val="midCat"/>
      </c:valAx>
      <c:valAx>
        <c:axId val="519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6076115485564"/>
                  <c:y val="-0.600283974919801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TINT!$B$10:$B$16</c:f>
              <c:numCache>
                <c:formatCode>General</c:formatCode>
                <c:ptCount val="7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  <c:pt idx="5">
                  <c:v>55.75</c:v>
                </c:pt>
                <c:pt idx="6">
                  <c:v>55.62</c:v>
                </c:pt>
              </c:numCache>
            </c:numRef>
          </c:xVal>
          <c:yVal>
            <c:numRef>
              <c:f>TINT!$E$10:$E$16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1248"/>
        <c:axId val="519850832"/>
      </c:scatterChart>
      <c:valAx>
        <c:axId val="5198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0832"/>
        <c:crosses val="autoZero"/>
        <c:crossBetween val="midCat"/>
      </c:valAx>
      <c:valAx>
        <c:axId val="519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3274278215223"/>
                  <c:y val="-0.58555993000874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TINT!$B$10:$B$16</c:f>
              <c:numCache>
                <c:formatCode>General</c:formatCode>
                <c:ptCount val="7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  <c:pt idx="5">
                  <c:v>55.75</c:v>
                </c:pt>
                <c:pt idx="6">
                  <c:v>55.62</c:v>
                </c:pt>
              </c:numCache>
            </c:numRef>
          </c:xVal>
          <c:yVal>
            <c:numRef>
              <c:f>TINT!$C$10:$C$16</c:f>
              <c:numCache>
                <c:formatCode>General</c:formatCode>
                <c:ptCount val="7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  <c:pt idx="5">
                  <c:v>230.667</c:v>
                </c:pt>
                <c:pt idx="6">
                  <c:v>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3424"/>
        <c:axId val="519851920"/>
      </c:scatterChart>
      <c:valAx>
        <c:axId val="5198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51920"/>
        <c:crosses val="autoZero"/>
        <c:crossBetween val="midCat"/>
      </c:valAx>
      <c:valAx>
        <c:axId val="5198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TINT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099409448818898"/>
                  <c:y val="-0.5573749635462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TINT!$B$10:$B$16</c:f>
              <c:numCache>
                <c:formatCode>General</c:formatCode>
                <c:ptCount val="7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  <c:pt idx="5">
                  <c:v>55.75</c:v>
                </c:pt>
                <c:pt idx="6">
                  <c:v>55.62</c:v>
                </c:pt>
              </c:numCache>
            </c:numRef>
          </c:xVal>
          <c:yVal>
            <c:numRef>
              <c:f>TINT!$D$10:$D$16</c:f>
              <c:numCache>
                <c:formatCode>General</c:formatCode>
                <c:ptCount val="7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  <c:pt idx="5">
                  <c:v>177</c:v>
                </c:pt>
                <c:pt idx="6">
                  <c:v>168.3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41584"/>
        <c:axId val="519842128"/>
      </c:scatterChart>
      <c:valAx>
        <c:axId val="5198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2128"/>
        <c:crosses val="autoZero"/>
        <c:crossBetween val="midCat"/>
      </c:valAx>
      <c:valAx>
        <c:axId val="519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310520559930009"/>
                  <c:y val="-0.57818897637795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TINT!$B$10:$B$16</c:f>
              <c:numCache>
                <c:formatCode>General</c:formatCode>
                <c:ptCount val="7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  <c:pt idx="5">
                  <c:v>55.75</c:v>
                </c:pt>
                <c:pt idx="6">
                  <c:v>55.62</c:v>
                </c:pt>
              </c:numCache>
            </c:numRef>
          </c:xVal>
          <c:yVal>
            <c:numRef>
              <c:f>TINT!$E$10:$E$16</c:f>
              <c:numCache>
                <c:formatCode>General</c:formatCode>
                <c:ptCount val="7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  <c:pt idx="5">
                  <c:v>208.33</c:v>
                </c:pt>
                <c:pt idx="6">
                  <c:v>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4912"/>
        <c:axId val="523491312"/>
      </c:scatterChart>
      <c:valAx>
        <c:axId val="52350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1312"/>
        <c:crosses val="autoZero"/>
        <c:crossBetween val="midCat"/>
      </c:valAx>
      <c:valAx>
        <c:axId val="5234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048065127779503"/>
          <c:y val="2.309722933275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MEAN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327427821522316E-2"/>
                  <c:y val="-0.32611366287547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TINT!$B$10:$B$14</c:f>
              <c:numCache>
                <c:formatCode>General</c:formatCode>
                <c:ptCount val="5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</c:numCache>
            </c:numRef>
          </c:xVal>
          <c:yVal>
            <c:numRef>
              <c:f>TINT!$C$10:$C$14</c:f>
              <c:numCache>
                <c:formatCode>General</c:formatCode>
                <c:ptCount val="5"/>
                <c:pt idx="0">
                  <c:v>82</c:v>
                </c:pt>
                <c:pt idx="1">
                  <c:v>88.875</c:v>
                </c:pt>
                <c:pt idx="2">
                  <c:v>110.2</c:v>
                </c:pt>
                <c:pt idx="3">
                  <c:v>105</c:v>
                </c:pt>
                <c:pt idx="4">
                  <c:v>101.25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5456"/>
        <c:axId val="523494032"/>
      </c:scatterChart>
      <c:valAx>
        <c:axId val="5235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4032"/>
        <c:crosses val="autoZero"/>
        <c:crossBetween val="midCat"/>
      </c:valAx>
      <c:valAx>
        <c:axId val="5234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28636449355513E-2"/>
          <c:y val="0.18972776876441255"/>
          <c:w val="0.88233539562245722"/>
          <c:h val="0.72824047240366274"/>
        </c:manualLayout>
      </c:layout>
      <c:scatterChart>
        <c:scatterStyle val="lineMarker"/>
        <c:varyColors val="0"/>
        <c:ser>
          <c:idx val="0"/>
          <c:order val="0"/>
          <c:tx>
            <c:v>TINT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91972878390202"/>
                  <c:y val="-0.6691870807815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TINT!$B$10:$B$14</c:f>
              <c:numCache>
                <c:formatCode>General</c:formatCode>
                <c:ptCount val="5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</c:numCache>
            </c:numRef>
          </c:xVal>
          <c:yVal>
            <c:numRef>
              <c:f>TINT!$D$10:$D$14</c:f>
              <c:numCache>
                <c:formatCode>General</c:formatCode>
                <c:ptCount val="5"/>
                <c:pt idx="0">
                  <c:v>66</c:v>
                </c:pt>
                <c:pt idx="1">
                  <c:v>68.625</c:v>
                </c:pt>
                <c:pt idx="2">
                  <c:v>76</c:v>
                </c:pt>
                <c:pt idx="3">
                  <c:v>78</c:v>
                </c:pt>
                <c:pt idx="4">
                  <c:v>75.25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4576"/>
        <c:axId val="523498928"/>
      </c:scatterChart>
      <c:valAx>
        <c:axId val="5234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8928"/>
        <c:crosses val="autoZero"/>
        <c:crossBetween val="midCat"/>
      </c:valAx>
      <c:valAx>
        <c:axId val="523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OAN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64844613941437E-2"/>
                  <c:y val="-0.6895047884775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(2)'!$CI$7:$CP$7</c:f>
              <c:numCache>
                <c:formatCode>0</c:formatCode>
                <c:ptCount val="7"/>
                <c:pt idx="0">
                  <c:v>72</c:v>
                </c:pt>
                <c:pt idx="1">
                  <c:v>89.74</c:v>
                </c:pt>
                <c:pt idx="2">
                  <c:v>103.69999999999999</c:v>
                </c:pt>
                <c:pt idx="3">
                  <c:v>113</c:v>
                </c:pt>
                <c:pt idx="4">
                  <c:v>114.81666666666668</c:v>
                </c:pt>
                <c:pt idx="5">
                  <c:v>121.8</c:v>
                </c:pt>
                <c:pt idx="6">
                  <c:v>127</c:v>
                </c:pt>
              </c:numCache>
            </c:numRef>
          </c:xVal>
          <c:yVal>
            <c:numRef>
              <c:f>'Sheet1 (2)'!$CI$8:$CP$8</c:f>
              <c:numCache>
                <c:formatCode>General</c:formatCode>
                <c:ptCount val="7"/>
                <c:pt idx="0">
                  <c:v>238</c:v>
                </c:pt>
                <c:pt idx="1">
                  <c:v>210.8</c:v>
                </c:pt>
                <c:pt idx="2">
                  <c:v>109</c:v>
                </c:pt>
                <c:pt idx="3">
                  <c:v>105</c:v>
                </c:pt>
                <c:pt idx="4">
                  <c:v>88.166666666666671</c:v>
                </c:pt>
                <c:pt idx="5" formatCode="0">
                  <c:v>232.5</c:v>
                </c:pt>
                <c:pt idx="6">
                  <c:v>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54384"/>
        <c:axId val="470755472"/>
      </c:scatterChart>
      <c:valAx>
        <c:axId val="47075438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5472"/>
        <c:crosses val="autoZero"/>
        <c:crossBetween val="midCat"/>
      </c:valAx>
      <c:valAx>
        <c:axId val="470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TINT VS MODE (HG)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05205599300094E-2"/>
                  <c:y val="-0.351806284631087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TINT!$B$10:$B$14</c:f>
              <c:numCache>
                <c:formatCode>General</c:formatCode>
                <c:ptCount val="5"/>
                <c:pt idx="0">
                  <c:v>122.4</c:v>
                </c:pt>
                <c:pt idx="1">
                  <c:v>113.875</c:v>
                </c:pt>
                <c:pt idx="2">
                  <c:v>99.56</c:v>
                </c:pt>
                <c:pt idx="3">
                  <c:v>106.3</c:v>
                </c:pt>
                <c:pt idx="4">
                  <c:v>111.7925</c:v>
                </c:pt>
              </c:numCache>
            </c:numRef>
          </c:xVal>
          <c:yVal>
            <c:numRef>
              <c:f>TINT!$E$10:$E$14</c:f>
              <c:numCache>
                <c:formatCode>General</c:formatCode>
                <c:ptCount val="5"/>
                <c:pt idx="0">
                  <c:v>73</c:v>
                </c:pt>
                <c:pt idx="1">
                  <c:v>78</c:v>
                </c:pt>
                <c:pt idx="2">
                  <c:v>96.6</c:v>
                </c:pt>
                <c:pt idx="3">
                  <c:v>95</c:v>
                </c:pt>
                <c:pt idx="4">
                  <c:v>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3824"/>
        <c:axId val="523486416"/>
      </c:scatterChart>
      <c:valAx>
        <c:axId val="5235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6416"/>
        <c:crosses val="autoZero"/>
        <c:crossBetween val="midCat"/>
      </c:valAx>
      <c:valAx>
        <c:axId val="5234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587926509186349E-2"/>
                  <c:y val="-0.72494677748614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'modoulus '!$AN$21:$AR$21</c:f>
              <c:numCache>
                <c:formatCode>General</c:formatCode>
                <c:ptCount val="5"/>
                <c:pt idx="0">
                  <c:v>197</c:v>
                </c:pt>
                <c:pt idx="1">
                  <c:v>213</c:v>
                </c:pt>
                <c:pt idx="2">
                  <c:v>218</c:v>
                </c:pt>
                <c:pt idx="3">
                  <c:v>225</c:v>
                </c:pt>
                <c:pt idx="4">
                  <c:v>237</c:v>
                </c:pt>
              </c:numCache>
            </c:numRef>
          </c:xVal>
          <c:yVal>
            <c:numRef>
              <c:f>'modoulus '!$AN$22:$AR$22</c:f>
              <c:numCache>
                <c:formatCode>General</c:formatCode>
                <c:ptCount val="5"/>
                <c:pt idx="0">
                  <c:v>12.87</c:v>
                </c:pt>
                <c:pt idx="1">
                  <c:v>11.98</c:v>
                </c:pt>
                <c:pt idx="2">
                  <c:v>11.11</c:v>
                </c:pt>
                <c:pt idx="3">
                  <c:v>11.55</c:v>
                </c:pt>
                <c:pt idx="4">
                  <c:v>10.93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8176"/>
        <c:axId val="523501104"/>
      </c:scatterChart>
      <c:valAx>
        <c:axId val="523508176"/>
        <c:scaling>
          <c:orientation val="minMax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1104"/>
        <c:crosses val="autoZero"/>
        <c:crossBetween val="midCat"/>
      </c:valAx>
      <c:valAx>
        <c:axId val="5235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4373362415926E-2"/>
          <c:y val="0.17171296296296296"/>
          <c:w val="0.8401631422030739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MOD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93963254593178"/>
                  <c:y val="-0.60176436278798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'modoulus '!$AU$21:$AY$21</c:f>
              <c:numCache>
                <c:formatCode>General</c:formatCode>
                <c:ptCount val="5"/>
                <c:pt idx="0">
                  <c:v>163</c:v>
                </c:pt>
                <c:pt idx="1">
                  <c:v>167</c:v>
                </c:pt>
                <c:pt idx="2">
                  <c:v>167</c:v>
                </c:pt>
                <c:pt idx="3">
                  <c:v>175</c:v>
                </c:pt>
                <c:pt idx="4">
                  <c:v>185</c:v>
                </c:pt>
              </c:numCache>
            </c:numRef>
          </c:xVal>
          <c:yVal>
            <c:numRef>
              <c:f>'modoulus '!$AU$22:$AY$22</c:f>
              <c:numCache>
                <c:formatCode>General</c:formatCode>
                <c:ptCount val="5"/>
                <c:pt idx="0">
                  <c:v>11.55</c:v>
                </c:pt>
                <c:pt idx="1">
                  <c:v>11.11</c:v>
                </c:pt>
                <c:pt idx="2">
                  <c:v>12.87</c:v>
                </c:pt>
                <c:pt idx="3">
                  <c:v>11.98</c:v>
                </c:pt>
                <c:pt idx="4">
                  <c:v>10.93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1856"/>
        <c:axId val="523502736"/>
      </c:scatterChart>
      <c:valAx>
        <c:axId val="523491856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2736"/>
        <c:crosses val="autoZero"/>
        <c:crossBetween val="midCat"/>
      </c:valAx>
      <c:valAx>
        <c:axId val="523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91229221347331"/>
                  <c:y val="-0.25623031496062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MOD!$B$22:$B$26</c:f>
              <c:numCache>
                <c:formatCode>0</c:formatCode>
                <c:ptCount val="5"/>
                <c:pt idx="0">
                  <c:v>82</c:v>
                </c:pt>
                <c:pt idx="1">
                  <c:v>93.2</c:v>
                </c:pt>
                <c:pt idx="2">
                  <c:v>105</c:v>
                </c:pt>
                <c:pt idx="3">
                  <c:v>105</c:v>
                </c:pt>
                <c:pt idx="4">
                  <c:v>107.5</c:v>
                </c:pt>
              </c:numCache>
            </c:numRef>
          </c:xVal>
          <c:yVal>
            <c:numRef>
              <c:f>MOD!$F$22:$F$26</c:f>
              <c:numCache>
                <c:formatCode>General</c:formatCode>
                <c:ptCount val="5"/>
                <c:pt idx="0">
                  <c:v>11.86</c:v>
                </c:pt>
                <c:pt idx="1">
                  <c:v>11.99</c:v>
                </c:pt>
                <c:pt idx="2">
                  <c:v>13.5</c:v>
                </c:pt>
                <c:pt idx="3">
                  <c:v>13.57</c:v>
                </c:pt>
                <c:pt idx="4">
                  <c:v>12.77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5664"/>
        <c:axId val="523506544"/>
      </c:scatterChart>
      <c:valAx>
        <c:axId val="52349566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6544"/>
        <c:crosses val="autoZero"/>
        <c:crossBetween val="midCat"/>
        <c:majorUnit val="5"/>
      </c:valAx>
      <c:valAx>
        <c:axId val="523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06425218619062E-2"/>
          <c:y val="0.33366332863724629"/>
          <c:w val="0.85009190324410933"/>
          <c:h val="0.52207212915009149"/>
        </c:manualLayout>
      </c:layout>
      <c:scatterChart>
        <c:scatterStyle val="lineMarker"/>
        <c:varyColors val="0"/>
        <c:ser>
          <c:idx val="0"/>
          <c:order val="0"/>
          <c:tx>
            <c:v>TS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7944618810761"/>
                  <c:y val="-0.54939391196790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MOD!$B$22:$B$26</c:f>
              <c:numCache>
                <c:formatCode>0</c:formatCode>
                <c:ptCount val="5"/>
                <c:pt idx="0">
                  <c:v>82</c:v>
                </c:pt>
                <c:pt idx="1">
                  <c:v>93.2</c:v>
                </c:pt>
                <c:pt idx="2">
                  <c:v>105</c:v>
                </c:pt>
                <c:pt idx="3">
                  <c:v>105</c:v>
                </c:pt>
                <c:pt idx="4">
                  <c:v>107.5</c:v>
                </c:pt>
              </c:numCache>
            </c:numRef>
          </c:xVal>
          <c:yVal>
            <c:numRef>
              <c:f>MOD!$E$22:$E$26</c:f>
              <c:numCache>
                <c:formatCode>General</c:formatCode>
                <c:ptCount val="5"/>
                <c:pt idx="0">
                  <c:v>23.14</c:v>
                </c:pt>
                <c:pt idx="1">
                  <c:v>22.64</c:v>
                </c:pt>
                <c:pt idx="2">
                  <c:v>22.41</c:v>
                </c:pt>
                <c:pt idx="3">
                  <c:v>22.91</c:v>
                </c:pt>
                <c:pt idx="4">
                  <c:v>22.39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9472"/>
        <c:axId val="523500016"/>
      </c:scatterChart>
      <c:valAx>
        <c:axId val="52349947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0016"/>
        <c:crosses val="autoZero"/>
        <c:crossBetween val="midCat"/>
        <c:majorUnit val="5"/>
      </c:valAx>
      <c:valAx>
        <c:axId val="5235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EB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265966754155729E-4"/>
                  <c:y val="-0.65433289588801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MOD!$B$22:$B$26</c:f>
              <c:numCache>
                <c:formatCode>0</c:formatCode>
                <c:ptCount val="5"/>
                <c:pt idx="0">
                  <c:v>82</c:v>
                </c:pt>
                <c:pt idx="1">
                  <c:v>93.2</c:v>
                </c:pt>
                <c:pt idx="2">
                  <c:v>105</c:v>
                </c:pt>
                <c:pt idx="3">
                  <c:v>105</c:v>
                </c:pt>
                <c:pt idx="4">
                  <c:v>107.5</c:v>
                </c:pt>
              </c:numCache>
            </c:numRef>
          </c:xVal>
          <c:yVal>
            <c:numRef>
              <c:f>MOD!$G$22:$G$26</c:f>
              <c:numCache>
                <c:formatCode>General</c:formatCode>
                <c:ptCount val="5"/>
                <c:pt idx="0">
                  <c:v>488</c:v>
                </c:pt>
                <c:pt idx="1">
                  <c:v>476.4</c:v>
                </c:pt>
                <c:pt idx="2">
                  <c:v>442</c:v>
                </c:pt>
                <c:pt idx="3">
                  <c:v>445</c:v>
                </c:pt>
                <c:pt idx="4">
                  <c:v>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7632"/>
        <c:axId val="523512528"/>
      </c:scatterChart>
      <c:valAx>
        <c:axId val="52350763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2528"/>
        <c:crosses val="autoZero"/>
        <c:crossBetween val="midCat"/>
      </c:valAx>
      <c:valAx>
        <c:axId val="523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025809273840763E-2"/>
                  <c:y val="-0.19467920676582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MOD!$C$22:$C$26</c:f>
              <c:numCache>
                <c:formatCode>General</c:formatCode>
                <c:ptCount val="5"/>
                <c:pt idx="0">
                  <c:v>66</c:v>
                </c:pt>
                <c:pt idx="1">
                  <c:v>71</c:v>
                </c:pt>
                <c:pt idx="2">
                  <c:v>78</c:v>
                </c:pt>
                <c:pt idx="3">
                  <c:v>83</c:v>
                </c:pt>
                <c:pt idx="4">
                  <c:v>78</c:v>
                </c:pt>
              </c:numCache>
            </c:numRef>
          </c:xVal>
          <c:yVal>
            <c:numRef>
              <c:f>MOD!$F$22:$F$26</c:f>
              <c:numCache>
                <c:formatCode>General</c:formatCode>
                <c:ptCount val="5"/>
                <c:pt idx="0">
                  <c:v>11.86</c:v>
                </c:pt>
                <c:pt idx="1">
                  <c:v>11.99</c:v>
                </c:pt>
                <c:pt idx="2">
                  <c:v>13.5</c:v>
                </c:pt>
                <c:pt idx="3">
                  <c:v>13.57</c:v>
                </c:pt>
                <c:pt idx="4">
                  <c:v>12.77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86960"/>
        <c:axId val="523501648"/>
      </c:scatterChart>
      <c:valAx>
        <c:axId val="5234869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1648"/>
        <c:crosses val="autoZero"/>
        <c:crossBetween val="midCat"/>
      </c:valAx>
      <c:valAx>
        <c:axId val="523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099300087489063E-2"/>
                  <c:y val="-0.6177085156022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MOD!$C$22:$C$26</c:f>
              <c:numCache>
                <c:formatCode>General</c:formatCode>
                <c:ptCount val="5"/>
                <c:pt idx="0">
                  <c:v>66</c:v>
                </c:pt>
                <c:pt idx="1">
                  <c:v>71</c:v>
                </c:pt>
                <c:pt idx="2">
                  <c:v>78</c:v>
                </c:pt>
                <c:pt idx="3">
                  <c:v>83</c:v>
                </c:pt>
                <c:pt idx="4">
                  <c:v>78</c:v>
                </c:pt>
              </c:numCache>
            </c:numRef>
          </c:xVal>
          <c:yVal>
            <c:numRef>
              <c:f>MOD!$E$22:$E$26</c:f>
              <c:numCache>
                <c:formatCode>General</c:formatCode>
                <c:ptCount val="5"/>
                <c:pt idx="0">
                  <c:v>23.14</c:v>
                </c:pt>
                <c:pt idx="1">
                  <c:v>22.64</c:v>
                </c:pt>
                <c:pt idx="2">
                  <c:v>22.41</c:v>
                </c:pt>
                <c:pt idx="3">
                  <c:v>22.91</c:v>
                </c:pt>
                <c:pt idx="4">
                  <c:v>22.39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2400"/>
        <c:axId val="523509808"/>
      </c:scatterChart>
      <c:valAx>
        <c:axId val="52349240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9808"/>
        <c:crosses val="autoZero"/>
        <c:crossBetween val="midCat"/>
      </c:valAx>
      <c:valAx>
        <c:axId val="5235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EB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169072615923009E-2"/>
                  <c:y val="-0.72694663167104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MOD!$C$22:$C$26</c:f>
              <c:numCache>
                <c:formatCode>General</c:formatCode>
                <c:ptCount val="5"/>
                <c:pt idx="0">
                  <c:v>66</c:v>
                </c:pt>
                <c:pt idx="1">
                  <c:v>71</c:v>
                </c:pt>
                <c:pt idx="2">
                  <c:v>78</c:v>
                </c:pt>
                <c:pt idx="3">
                  <c:v>83</c:v>
                </c:pt>
                <c:pt idx="4">
                  <c:v>78</c:v>
                </c:pt>
              </c:numCache>
            </c:numRef>
          </c:xVal>
          <c:yVal>
            <c:numRef>
              <c:f>MOD!$G$22:$G$26</c:f>
              <c:numCache>
                <c:formatCode>General</c:formatCode>
                <c:ptCount val="5"/>
                <c:pt idx="0">
                  <c:v>488</c:v>
                </c:pt>
                <c:pt idx="1">
                  <c:v>476.4</c:v>
                </c:pt>
                <c:pt idx="2">
                  <c:v>442</c:v>
                </c:pt>
                <c:pt idx="3">
                  <c:v>445</c:v>
                </c:pt>
                <c:pt idx="4">
                  <c:v>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2944"/>
        <c:axId val="523510352"/>
      </c:scatterChart>
      <c:valAx>
        <c:axId val="52349294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0352"/>
        <c:crosses val="autoZero"/>
        <c:crossBetween val="midCat"/>
      </c:valAx>
      <c:valAx>
        <c:axId val="523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11272313260571"/>
          <c:y val="4.6889739577340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844391860594151"/>
                  <c:y val="-0.28352293320550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MOD!$D$22:$D$26</c:f>
              <c:numCache>
                <c:formatCode>General</c:formatCode>
                <c:ptCount val="5"/>
                <c:pt idx="0">
                  <c:v>73</c:v>
                </c:pt>
                <c:pt idx="1">
                  <c:v>81.8</c:v>
                </c:pt>
                <c:pt idx="2">
                  <c:v>95</c:v>
                </c:pt>
                <c:pt idx="3">
                  <c:v>95</c:v>
                </c:pt>
                <c:pt idx="4">
                  <c:v>97</c:v>
                </c:pt>
              </c:numCache>
            </c:numRef>
          </c:xVal>
          <c:yVal>
            <c:numRef>
              <c:f>MOD!$F$22:$F$26</c:f>
              <c:numCache>
                <c:formatCode>General</c:formatCode>
                <c:ptCount val="5"/>
                <c:pt idx="0">
                  <c:v>11.86</c:v>
                </c:pt>
                <c:pt idx="1">
                  <c:v>11.99</c:v>
                </c:pt>
                <c:pt idx="2">
                  <c:v>13.5</c:v>
                </c:pt>
                <c:pt idx="3">
                  <c:v>13.57</c:v>
                </c:pt>
                <c:pt idx="4">
                  <c:v>12.77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11984"/>
        <c:axId val="523487504"/>
      </c:scatterChart>
      <c:valAx>
        <c:axId val="52351198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7504"/>
        <c:crosses val="autoZero"/>
        <c:crossBetween val="midCat"/>
      </c:valAx>
      <c:valAx>
        <c:axId val="523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(2)'!$D$31:$D$41</c:f>
              <c:numCache>
                <c:formatCode>General</c:formatCode>
                <c:ptCount val="11"/>
                <c:pt idx="0">
                  <c:v>93</c:v>
                </c:pt>
                <c:pt idx="1">
                  <c:v>89</c:v>
                </c:pt>
                <c:pt idx="2">
                  <c:v>99</c:v>
                </c:pt>
                <c:pt idx="3">
                  <c:v>93</c:v>
                </c:pt>
                <c:pt idx="4">
                  <c:v>92</c:v>
                </c:pt>
                <c:pt idx="5">
                  <c:v>82</c:v>
                </c:pt>
                <c:pt idx="6">
                  <c:v>83</c:v>
                </c:pt>
                <c:pt idx="7">
                  <c:v>80</c:v>
                </c:pt>
                <c:pt idx="8">
                  <c:v>97</c:v>
                </c:pt>
                <c:pt idx="9">
                  <c:v>99</c:v>
                </c:pt>
                <c:pt idx="10">
                  <c:v>92</c:v>
                </c:pt>
              </c:numCache>
            </c:numRef>
          </c:cat>
          <c:val>
            <c:numRef>
              <c:f>'Sheet1 (2)'!$E$31:$E$41</c:f>
              <c:numCache>
                <c:formatCode>General</c:formatCode>
                <c:ptCount val="11"/>
                <c:pt idx="0">
                  <c:v>105.75</c:v>
                </c:pt>
                <c:pt idx="1">
                  <c:v>107.03</c:v>
                </c:pt>
                <c:pt idx="2">
                  <c:v>104.83</c:v>
                </c:pt>
                <c:pt idx="3">
                  <c:v>106.29</c:v>
                </c:pt>
                <c:pt idx="4">
                  <c:v>103.93</c:v>
                </c:pt>
                <c:pt idx="5">
                  <c:v>101.51</c:v>
                </c:pt>
                <c:pt idx="6">
                  <c:v>102.63</c:v>
                </c:pt>
                <c:pt idx="7">
                  <c:v>106.01</c:v>
                </c:pt>
                <c:pt idx="8">
                  <c:v>100.35</c:v>
                </c:pt>
                <c:pt idx="9">
                  <c:v>97.79</c:v>
                </c:pt>
                <c:pt idx="10">
                  <c:v>99.41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5099904"/>
        <c:axId val="515086304"/>
      </c:barChart>
      <c:catAx>
        <c:axId val="5150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6304"/>
        <c:crosses val="autoZero"/>
        <c:auto val="1"/>
        <c:lblAlgn val="ctr"/>
        <c:lblOffset val="100"/>
        <c:noMultiLvlLbl val="0"/>
      </c:catAx>
      <c:valAx>
        <c:axId val="515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24300087489064"/>
                  <c:y val="-0.62895013123359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MOD!$D$22:$D$26</c:f>
              <c:numCache>
                <c:formatCode>General</c:formatCode>
                <c:ptCount val="5"/>
                <c:pt idx="0">
                  <c:v>73</c:v>
                </c:pt>
                <c:pt idx="1">
                  <c:v>81.8</c:v>
                </c:pt>
                <c:pt idx="2">
                  <c:v>95</c:v>
                </c:pt>
                <c:pt idx="3">
                  <c:v>95</c:v>
                </c:pt>
                <c:pt idx="4">
                  <c:v>97</c:v>
                </c:pt>
              </c:numCache>
            </c:numRef>
          </c:xVal>
          <c:yVal>
            <c:numRef>
              <c:f>MOD!$E$22:$E$26</c:f>
              <c:numCache>
                <c:formatCode>General</c:formatCode>
                <c:ptCount val="5"/>
                <c:pt idx="0">
                  <c:v>23.14</c:v>
                </c:pt>
                <c:pt idx="1">
                  <c:v>22.64</c:v>
                </c:pt>
                <c:pt idx="2">
                  <c:v>22.41</c:v>
                </c:pt>
                <c:pt idx="3">
                  <c:v>22.91</c:v>
                </c:pt>
                <c:pt idx="4">
                  <c:v>22.39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15792"/>
        <c:axId val="523516880"/>
      </c:scatterChart>
      <c:valAx>
        <c:axId val="52351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6880"/>
        <c:crosses val="autoZero"/>
        <c:crossBetween val="midCat"/>
      </c:valAx>
      <c:valAx>
        <c:axId val="523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EB VS MODE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4055118110235"/>
                  <c:y val="-0.646007217847769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MOD!$D$22:$D$26</c:f>
              <c:numCache>
                <c:formatCode>General</c:formatCode>
                <c:ptCount val="5"/>
                <c:pt idx="0">
                  <c:v>73</c:v>
                </c:pt>
                <c:pt idx="1">
                  <c:v>81.8</c:v>
                </c:pt>
                <c:pt idx="2">
                  <c:v>95</c:v>
                </c:pt>
                <c:pt idx="3">
                  <c:v>95</c:v>
                </c:pt>
                <c:pt idx="4">
                  <c:v>97</c:v>
                </c:pt>
              </c:numCache>
            </c:numRef>
          </c:xVal>
          <c:yVal>
            <c:numRef>
              <c:f>MOD!$G$22:$G$26</c:f>
              <c:numCache>
                <c:formatCode>General</c:formatCode>
                <c:ptCount val="5"/>
                <c:pt idx="0">
                  <c:v>488</c:v>
                </c:pt>
                <c:pt idx="1">
                  <c:v>476.4</c:v>
                </c:pt>
                <c:pt idx="2">
                  <c:v>442</c:v>
                </c:pt>
                <c:pt idx="3">
                  <c:v>445</c:v>
                </c:pt>
                <c:pt idx="4">
                  <c:v>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0224"/>
        <c:axId val="523489680"/>
      </c:scatterChart>
      <c:valAx>
        <c:axId val="5234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9680"/>
        <c:crosses val="autoZero"/>
        <c:crossBetween val="midCat"/>
      </c:valAx>
      <c:valAx>
        <c:axId val="523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3503937007874"/>
                  <c:y val="-0.54271106736657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MOD!$A$73:$A$79</c:f>
              <c:numCache>
                <c:formatCode>General</c:formatCode>
                <c:ptCount val="7"/>
                <c:pt idx="0">
                  <c:v>225</c:v>
                </c:pt>
                <c:pt idx="1">
                  <c:v>218</c:v>
                </c:pt>
                <c:pt idx="2">
                  <c:v>197</c:v>
                </c:pt>
                <c:pt idx="3">
                  <c:v>213</c:v>
                </c:pt>
                <c:pt idx="4">
                  <c:v>237</c:v>
                </c:pt>
                <c:pt idx="5">
                  <c:v>235</c:v>
                </c:pt>
                <c:pt idx="6">
                  <c:v>211</c:v>
                </c:pt>
              </c:numCache>
            </c:numRef>
          </c:xVal>
          <c:yVal>
            <c:numRef>
              <c:f>MOD!$E$73:$E$79</c:f>
              <c:numCache>
                <c:formatCode>General</c:formatCode>
                <c:ptCount val="7"/>
                <c:pt idx="0">
                  <c:v>11.55</c:v>
                </c:pt>
                <c:pt idx="1">
                  <c:v>11.11</c:v>
                </c:pt>
                <c:pt idx="2">
                  <c:v>12.87</c:v>
                </c:pt>
                <c:pt idx="3">
                  <c:v>11.98</c:v>
                </c:pt>
                <c:pt idx="4">
                  <c:v>10.93</c:v>
                </c:pt>
                <c:pt idx="5">
                  <c:v>13.09</c:v>
                </c:pt>
                <c:pt idx="6">
                  <c:v>12.78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40912"/>
        <c:axId val="525146352"/>
      </c:scatterChart>
      <c:valAx>
        <c:axId val="525140912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6352"/>
        <c:crosses val="autoZero"/>
        <c:crossBetween val="midCat"/>
      </c:valAx>
      <c:valAx>
        <c:axId val="5251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91994750656169"/>
                  <c:y val="-0.46633457276173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MOD!$A$73:$A$79</c:f>
              <c:numCache>
                <c:formatCode>General</c:formatCode>
                <c:ptCount val="7"/>
                <c:pt idx="0">
                  <c:v>225</c:v>
                </c:pt>
                <c:pt idx="1">
                  <c:v>218</c:v>
                </c:pt>
                <c:pt idx="2">
                  <c:v>197</c:v>
                </c:pt>
                <c:pt idx="3">
                  <c:v>213</c:v>
                </c:pt>
                <c:pt idx="4">
                  <c:v>237</c:v>
                </c:pt>
                <c:pt idx="5">
                  <c:v>235</c:v>
                </c:pt>
                <c:pt idx="6">
                  <c:v>211</c:v>
                </c:pt>
              </c:numCache>
            </c:numRef>
          </c:xVal>
          <c:yVal>
            <c:numRef>
              <c:f>MOD!$D$73:$D$79</c:f>
              <c:numCache>
                <c:formatCode>General</c:formatCode>
                <c:ptCount val="7"/>
                <c:pt idx="0">
                  <c:v>21.88</c:v>
                </c:pt>
                <c:pt idx="1">
                  <c:v>21.23</c:v>
                </c:pt>
                <c:pt idx="2">
                  <c:v>21.29</c:v>
                </c:pt>
                <c:pt idx="3">
                  <c:v>21.23</c:v>
                </c:pt>
                <c:pt idx="4">
                  <c:v>21.73</c:v>
                </c:pt>
                <c:pt idx="5">
                  <c:v>24.57</c:v>
                </c:pt>
                <c:pt idx="6">
                  <c:v>24.37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4512"/>
        <c:axId val="525162672"/>
      </c:scatterChart>
      <c:valAx>
        <c:axId val="525154512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2672"/>
        <c:crosses val="autoZero"/>
        <c:crossBetween val="midCat"/>
      </c:valAx>
      <c:valAx>
        <c:axId val="525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EB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611111111111106E-2"/>
                  <c:y val="-0.39021580635753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MOD!$A$73:$A$79</c:f>
              <c:numCache>
                <c:formatCode>General</c:formatCode>
                <c:ptCount val="7"/>
                <c:pt idx="0">
                  <c:v>225</c:v>
                </c:pt>
                <c:pt idx="1">
                  <c:v>218</c:v>
                </c:pt>
                <c:pt idx="2">
                  <c:v>197</c:v>
                </c:pt>
                <c:pt idx="3">
                  <c:v>213</c:v>
                </c:pt>
                <c:pt idx="4">
                  <c:v>237</c:v>
                </c:pt>
                <c:pt idx="5">
                  <c:v>235</c:v>
                </c:pt>
                <c:pt idx="6">
                  <c:v>211</c:v>
                </c:pt>
              </c:numCache>
            </c:numRef>
          </c:xVal>
          <c:yVal>
            <c:numRef>
              <c:f>MOD!$F$73:$F$79</c:f>
              <c:numCache>
                <c:formatCode>General</c:formatCode>
                <c:ptCount val="7"/>
                <c:pt idx="0">
                  <c:v>476</c:v>
                </c:pt>
                <c:pt idx="1">
                  <c:v>2.31</c:v>
                </c:pt>
                <c:pt idx="2">
                  <c:v>446</c:v>
                </c:pt>
                <c:pt idx="3">
                  <c:v>463</c:v>
                </c:pt>
                <c:pt idx="4">
                  <c:v>482</c:v>
                </c:pt>
                <c:pt idx="5">
                  <c:v>449.25</c:v>
                </c:pt>
                <c:pt idx="6">
                  <c:v>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3760"/>
        <c:axId val="525158320"/>
      </c:scatterChart>
      <c:valAx>
        <c:axId val="525163760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8320"/>
        <c:crosses val="autoZero"/>
        <c:crossBetween val="midCat"/>
      </c:valAx>
      <c:valAx>
        <c:axId val="52515832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HARDNESS VS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33070866141728E-2"/>
                  <c:y val="-0.52869495479731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MOD!$A$73:$A$79</c:f>
              <c:numCache>
                <c:formatCode>General</c:formatCode>
                <c:ptCount val="7"/>
                <c:pt idx="0">
                  <c:v>225</c:v>
                </c:pt>
                <c:pt idx="1">
                  <c:v>218</c:v>
                </c:pt>
                <c:pt idx="2">
                  <c:v>197</c:v>
                </c:pt>
                <c:pt idx="3">
                  <c:v>213</c:v>
                </c:pt>
                <c:pt idx="4">
                  <c:v>237</c:v>
                </c:pt>
                <c:pt idx="5">
                  <c:v>235</c:v>
                </c:pt>
                <c:pt idx="6">
                  <c:v>211</c:v>
                </c:pt>
              </c:numCache>
            </c:numRef>
          </c:xVal>
          <c:yVal>
            <c:numRef>
              <c:f>MOD!$G$73:$G$79</c:f>
              <c:numCache>
                <c:formatCode>General</c:formatCode>
                <c:ptCount val="7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65</c:v>
                </c:pt>
                <c:pt idx="4">
                  <c:v>63</c:v>
                </c:pt>
                <c:pt idx="5">
                  <c:v>65</c:v>
                </c:pt>
                <c:pt idx="6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4848"/>
        <c:axId val="525139824"/>
      </c:scatterChart>
      <c:valAx>
        <c:axId val="525164848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39824"/>
        <c:crosses val="autoZero"/>
        <c:crossBetween val="midCat"/>
      </c:valAx>
      <c:valAx>
        <c:axId val="5251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869466316710411"/>
                  <c:y val="-0.57364246135899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MOD!$B$73:$B$79</c:f>
              <c:numCache>
                <c:formatCode>General</c:formatCode>
                <c:ptCount val="7"/>
                <c:pt idx="0">
                  <c:v>163</c:v>
                </c:pt>
                <c:pt idx="1">
                  <c:v>167</c:v>
                </c:pt>
                <c:pt idx="2">
                  <c:v>167</c:v>
                </c:pt>
                <c:pt idx="3">
                  <c:v>175</c:v>
                </c:pt>
                <c:pt idx="4">
                  <c:v>185</c:v>
                </c:pt>
                <c:pt idx="5">
                  <c:v>173</c:v>
                </c:pt>
                <c:pt idx="6">
                  <c:v>156</c:v>
                </c:pt>
              </c:numCache>
            </c:numRef>
          </c:xVal>
          <c:yVal>
            <c:numRef>
              <c:f>MOD!$E$73:$E$79</c:f>
              <c:numCache>
                <c:formatCode>General</c:formatCode>
                <c:ptCount val="7"/>
                <c:pt idx="0">
                  <c:v>11.55</c:v>
                </c:pt>
                <c:pt idx="1">
                  <c:v>11.11</c:v>
                </c:pt>
                <c:pt idx="2">
                  <c:v>12.87</c:v>
                </c:pt>
                <c:pt idx="3">
                  <c:v>11.98</c:v>
                </c:pt>
                <c:pt idx="4">
                  <c:v>10.93</c:v>
                </c:pt>
                <c:pt idx="5">
                  <c:v>13.09</c:v>
                </c:pt>
                <c:pt idx="6">
                  <c:v>12.78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47440"/>
        <c:axId val="525141456"/>
      </c:scatterChart>
      <c:valAx>
        <c:axId val="5251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1456"/>
        <c:crosses val="autoZero"/>
        <c:crossBetween val="midCat"/>
      </c:valAx>
      <c:valAx>
        <c:axId val="5251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583552055993006E-2"/>
                  <c:y val="-0.70753608923884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MOD!$B$73:$B$79</c:f>
              <c:numCache>
                <c:formatCode>General</c:formatCode>
                <c:ptCount val="7"/>
                <c:pt idx="0">
                  <c:v>163</c:v>
                </c:pt>
                <c:pt idx="1">
                  <c:v>167</c:v>
                </c:pt>
                <c:pt idx="2">
                  <c:v>167</c:v>
                </c:pt>
                <c:pt idx="3">
                  <c:v>175</c:v>
                </c:pt>
                <c:pt idx="4">
                  <c:v>185</c:v>
                </c:pt>
                <c:pt idx="5">
                  <c:v>173</c:v>
                </c:pt>
                <c:pt idx="6">
                  <c:v>156</c:v>
                </c:pt>
              </c:numCache>
            </c:numRef>
          </c:xVal>
          <c:yVal>
            <c:numRef>
              <c:f>MOD!$D$73:$D$79</c:f>
              <c:numCache>
                <c:formatCode>General</c:formatCode>
                <c:ptCount val="7"/>
                <c:pt idx="0">
                  <c:v>21.88</c:v>
                </c:pt>
                <c:pt idx="1">
                  <c:v>21.23</c:v>
                </c:pt>
                <c:pt idx="2">
                  <c:v>21.29</c:v>
                </c:pt>
                <c:pt idx="3">
                  <c:v>21.23</c:v>
                </c:pt>
                <c:pt idx="4">
                  <c:v>21.73</c:v>
                </c:pt>
                <c:pt idx="5">
                  <c:v>24.57</c:v>
                </c:pt>
                <c:pt idx="6">
                  <c:v>24.37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48528"/>
        <c:axId val="525145264"/>
      </c:scatterChart>
      <c:valAx>
        <c:axId val="5251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5264"/>
        <c:crosses val="autoZero"/>
        <c:crossBetween val="midCat"/>
      </c:valAx>
      <c:valAx>
        <c:axId val="5251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EB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607830271216105E-2"/>
                  <c:y val="-0.2579228638086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MOD!$B$73:$B$79</c:f>
              <c:numCache>
                <c:formatCode>General</c:formatCode>
                <c:ptCount val="7"/>
                <c:pt idx="0">
                  <c:v>163</c:v>
                </c:pt>
                <c:pt idx="1">
                  <c:v>167</c:v>
                </c:pt>
                <c:pt idx="2">
                  <c:v>167</c:v>
                </c:pt>
                <c:pt idx="3">
                  <c:v>175</c:v>
                </c:pt>
                <c:pt idx="4">
                  <c:v>185</c:v>
                </c:pt>
                <c:pt idx="5">
                  <c:v>173</c:v>
                </c:pt>
                <c:pt idx="6">
                  <c:v>156</c:v>
                </c:pt>
              </c:numCache>
            </c:numRef>
          </c:xVal>
          <c:yVal>
            <c:numRef>
              <c:f>MOD!$F$73:$F$79</c:f>
              <c:numCache>
                <c:formatCode>General</c:formatCode>
                <c:ptCount val="7"/>
                <c:pt idx="0">
                  <c:v>476</c:v>
                </c:pt>
                <c:pt idx="1">
                  <c:v>2.31</c:v>
                </c:pt>
                <c:pt idx="2">
                  <c:v>446</c:v>
                </c:pt>
                <c:pt idx="3">
                  <c:v>463</c:v>
                </c:pt>
                <c:pt idx="4">
                  <c:v>482</c:v>
                </c:pt>
                <c:pt idx="5">
                  <c:v>449.25</c:v>
                </c:pt>
                <c:pt idx="6">
                  <c:v>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5392"/>
        <c:axId val="525142000"/>
      </c:scatterChart>
      <c:valAx>
        <c:axId val="52516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42000"/>
        <c:crosses val="autoZero"/>
        <c:crossBetween val="midCat"/>
      </c:valAx>
      <c:valAx>
        <c:axId val="5251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HARDNESS VS FwHM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MOD!$B$73:$B$79</c:f>
              <c:numCache>
                <c:formatCode>General</c:formatCode>
                <c:ptCount val="7"/>
                <c:pt idx="0">
                  <c:v>163</c:v>
                </c:pt>
                <c:pt idx="1">
                  <c:v>167</c:v>
                </c:pt>
                <c:pt idx="2">
                  <c:v>167</c:v>
                </c:pt>
                <c:pt idx="3">
                  <c:v>175</c:v>
                </c:pt>
                <c:pt idx="4">
                  <c:v>185</c:v>
                </c:pt>
                <c:pt idx="5">
                  <c:v>173</c:v>
                </c:pt>
                <c:pt idx="6">
                  <c:v>156</c:v>
                </c:pt>
              </c:numCache>
            </c:numRef>
          </c:xVal>
          <c:yVal>
            <c:numRef>
              <c:f>MOD!$G$73:$G$79</c:f>
              <c:numCache>
                <c:formatCode>General</c:formatCode>
                <c:ptCount val="7"/>
                <c:pt idx="0">
                  <c:v>60</c:v>
                </c:pt>
                <c:pt idx="1">
                  <c:v>65</c:v>
                </c:pt>
                <c:pt idx="2">
                  <c:v>67</c:v>
                </c:pt>
                <c:pt idx="3">
                  <c:v>65</c:v>
                </c:pt>
                <c:pt idx="4">
                  <c:v>63</c:v>
                </c:pt>
                <c:pt idx="5">
                  <c:v>65</c:v>
                </c:pt>
                <c:pt idx="6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56688"/>
        <c:axId val="525150704"/>
      </c:scatterChart>
      <c:valAx>
        <c:axId val="5251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0704"/>
        <c:crosses val="autoZero"/>
        <c:crossBetween val="midCat"/>
      </c:valAx>
      <c:valAx>
        <c:axId val="525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18" Type="http://schemas.openxmlformats.org/officeDocument/2006/relationships/chart" Target="../charts/chart100.xml"/><Relationship Id="rId3" Type="http://schemas.openxmlformats.org/officeDocument/2006/relationships/chart" Target="../charts/chart85.xml"/><Relationship Id="rId21" Type="http://schemas.openxmlformats.org/officeDocument/2006/relationships/chart" Target="../charts/chart103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17" Type="http://schemas.openxmlformats.org/officeDocument/2006/relationships/chart" Target="../charts/chart99.xml"/><Relationship Id="rId2" Type="http://schemas.openxmlformats.org/officeDocument/2006/relationships/chart" Target="../charts/chart84.xml"/><Relationship Id="rId16" Type="http://schemas.openxmlformats.org/officeDocument/2006/relationships/chart" Target="../charts/chart98.xml"/><Relationship Id="rId20" Type="http://schemas.openxmlformats.org/officeDocument/2006/relationships/chart" Target="../charts/chart102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24" Type="http://schemas.openxmlformats.org/officeDocument/2006/relationships/chart" Target="../charts/chart106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23" Type="http://schemas.openxmlformats.org/officeDocument/2006/relationships/chart" Target="../charts/chart105.xml"/><Relationship Id="rId10" Type="http://schemas.openxmlformats.org/officeDocument/2006/relationships/chart" Target="../charts/chart92.xml"/><Relationship Id="rId19" Type="http://schemas.openxmlformats.org/officeDocument/2006/relationships/chart" Target="../charts/chart101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Relationship Id="rId22" Type="http://schemas.openxmlformats.org/officeDocument/2006/relationships/chart" Target="../charts/chart10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4.xml"/><Relationship Id="rId3" Type="http://schemas.openxmlformats.org/officeDocument/2006/relationships/chart" Target="../charts/chart109.xml"/><Relationship Id="rId7" Type="http://schemas.openxmlformats.org/officeDocument/2006/relationships/chart" Target="../charts/chart113.xml"/><Relationship Id="rId12" Type="http://schemas.openxmlformats.org/officeDocument/2006/relationships/chart" Target="../charts/chart118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6" Type="http://schemas.openxmlformats.org/officeDocument/2006/relationships/chart" Target="../charts/chart112.xml"/><Relationship Id="rId11" Type="http://schemas.openxmlformats.org/officeDocument/2006/relationships/chart" Target="../charts/chart117.xml"/><Relationship Id="rId5" Type="http://schemas.openxmlformats.org/officeDocument/2006/relationships/chart" Target="../charts/chart111.xml"/><Relationship Id="rId10" Type="http://schemas.openxmlformats.org/officeDocument/2006/relationships/chart" Target="../charts/chart116.xml"/><Relationship Id="rId4" Type="http://schemas.openxmlformats.org/officeDocument/2006/relationships/chart" Target="../charts/chart110.xml"/><Relationship Id="rId9" Type="http://schemas.openxmlformats.org/officeDocument/2006/relationships/chart" Target="../charts/chart11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4" Type="http://schemas.openxmlformats.org/officeDocument/2006/relationships/chart" Target="../charts/chart1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428625</xdr:colOff>
      <xdr:row>9</xdr:row>
      <xdr:rowOff>38099</xdr:rowOff>
    </xdr:from>
    <xdr:to>
      <xdr:col>60</xdr:col>
      <xdr:colOff>542925</xdr:colOff>
      <xdr:row>27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40482</xdr:colOff>
      <xdr:row>9</xdr:row>
      <xdr:rowOff>45244</xdr:rowOff>
    </xdr:from>
    <xdr:to>
      <xdr:col>68</xdr:col>
      <xdr:colOff>345280</xdr:colOff>
      <xdr:row>27</xdr:row>
      <xdr:rowOff>121444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184545</xdr:colOff>
      <xdr:row>9</xdr:row>
      <xdr:rowOff>15478</xdr:rowOff>
    </xdr:from>
    <xdr:to>
      <xdr:col>78</xdr:col>
      <xdr:colOff>285749</xdr:colOff>
      <xdr:row>31</xdr:row>
      <xdr:rowOff>11906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84</xdr:col>
      <xdr:colOff>441854</xdr:colOff>
      <xdr:row>12</xdr:row>
      <xdr:rowOff>75670</xdr:rowOff>
    </xdr:from>
    <xdr:to>
      <xdr:col>95</xdr:col>
      <xdr:colOff>52916</xdr:colOff>
      <xdr:row>37</xdr:row>
      <xdr:rowOff>52917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303607</xdr:colOff>
      <xdr:row>23</xdr:row>
      <xdr:rowOff>27382</xdr:rowOff>
    </xdr:from>
    <xdr:to>
      <xdr:col>44</xdr:col>
      <xdr:colOff>398857</xdr:colOff>
      <xdr:row>37</xdr:row>
      <xdr:rowOff>103582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11906</xdr:colOff>
      <xdr:row>23</xdr:row>
      <xdr:rowOff>0</xdr:rowOff>
    </xdr:from>
    <xdr:to>
      <xdr:col>51</xdr:col>
      <xdr:colOff>47625</xdr:colOff>
      <xdr:row>37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364409</xdr:colOff>
      <xdr:row>26</xdr:row>
      <xdr:rowOff>113838</xdr:rowOff>
    </xdr:from>
    <xdr:to>
      <xdr:col>19</xdr:col>
      <xdr:colOff>345359</xdr:colOff>
      <xdr:row>39</xdr:row>
      <xdr:rowOff>150394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467647</xdr:colOff>
      <xdr:row>26</xdr:row>
      <xdr:rowOff>133964</xdr:rowOff>
    </xdr:from>
    <xdr:to>
      <xdr:col>35</xdr:col>
      <xdr:colOff>286672</xdr:colOff>
      <xdr:row>39</xdr:row>
      <xdr:rowOff>150394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531249</xdr:colOff>
      <xdr:row>26</xdr:row>
      <xdr:rowOff>140263</xdr:rowOff>
    </xdr:from>
    <xdr:to>
      <xdr:col>45</xdr:col>
      <xdr:colOff>307258</xdr:colOff>
      <xdr:row>39</xdr:row>
      <xdr:rowOff>150394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284080</xdr:colOff>
      <xdr:row>40</xdr:row>
      <xdr:rowOff>160755</xdr:rowOff>
    </xdr:from>
    <xdr:to>
      <xdr:col>19</xdr:col>
      <xdr:colOff>598616</xdr:colOff>
      <xdr:row>52</xdr:row>
      <xdr:rowOff>133683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68379</xdr:colOff>
      <xdr:row>41</xdr:row>
      <xdr:rowOff>66143</xdr:rowOff>
    </xdr:from>
    <xdr:to>
      <xdr:col>36</xdr:col>
      <xdr:colOff>9725</xdr:colOff>
      <xdr:row>52</xdr:row>
      <xdr:rowOff>150395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62136</xdr:colOff>
      <xdr:row>41</xdr:row>
      <xdr:rowOff>38749</xdr:rowOff>
    </xdr:from>
    <xdr:to>
      <xdr:col>45</xdr:col>
      <xdr:colOff>535006</xdr:colOff>
      <xdr:row>53</xdr:row>
      <xdr:rowOff>33421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356418</xdr:colOff>
      <xdr:row>53</xdr:row>
      <xdr:rowOff>110919</xdr:rowOff>
    </xdr:from>
    <xdr:to>
      <xdr:col>19</xdr:col>
      <xdr:colOff>476250</xdr:colOff>
      <xdr:row>66</xdr:row>
      <xdr:rowOff>76815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18435</xdr:colOff>
      <xdr:row>53</xdr:row>
      <xdr:rowOff>126282</xdr:rowOff>
    </xdr:from>
    <xdr:to>
      <xdr:col>35</xdr:col>
      <xdr:colOff>368709</xdr:colOff>
      <xdr:row>66</xdr:row>
      <xdr:rowOff>138266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525412</xdr:colOff>
      <xdr:row>53</xdr:row>
      <xdr:rowOff>141645</xdr:rowOff>
    </xdr:from>
    <xdr:to>
      <xdr:col>45</xdr:col>
      <xdr:colOff>307259</xdr:colOff>
      <xdr:row>66</xdr:row>
      <xdr:rowOff>92178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387145</xdr:colOff>
      <xdr:row>72</xdr:row>
      <xdr:rowOff>18742</xdr:rowOff>
    </xdr:from>
    <xdr:to>
      <xdr:col>25</xdr:col>
      <xdr:colOff>43016</xdr:colOff>
      <xdr:row>86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172065</xdr:colOff>
      <xdr:row>72</xdr:row>
      <xdr:rowOff>34105</xdr:rowOff>
    </xdr:from>
    <xdr:to>
      <xdr:col>40</xdr:col>
      <xdr:colOff>442452</xdr:colOff>
      <xdr:row>87</xdr:row>
      <xdr:rowOff>11982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64524</xdr:colOff>
      <xdr:row>71</xdr:row>
      <xdr:rowOff>141644</xdr:rowOff>
    </xdr:from>
    <xdr:to>
      <xdr:col>48</xdr:col>
      <xdr:colOff>334911</xdr:colOff>
      <xdr:row>86</xdr:row>
      <xdr:rowOff>119522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3073</xdr:colOff>
      <xdr:row>71</xdr:row>
      <xdr:rowOff>126282</xdr:rowOff>
    </xdr:from>
    <xdr:to>
      <xdr:col>56</xdr:col>
      <xdr:colOff>273460</xdr:colOff>
      <xdr:row>86</xdr:row>
      <xdr:rowOff>104160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433233</xdr:colOff>
      <xdr:row>88</xdr:row>
      <xdr:rowOff>3379</xdr:rowOff>
    </xdr:from>
    <xdr:to>
      <xdr:col>25</xdr:col>
      <xdr:colOff>89104</xdr:colOff>
      <xdr:row>102</xdr:row>
      <xdr:rowOff>165611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141338</xdr:colOff>
      <xdr:row>88</xdr:row>
      <xdr:rowOff>3379</xdr:rowOff>
    </xdr:from>
    <xdr:to>
      <xdr:col>40</xdr:col>
      <xdr:colOff>411725</xdr:colOff>
      <xdr:row>102</xdr:row>
      <xdr:rowOff>165611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602225</xdr:colOff>
      <xdr:row>88</xdr:row>
      <xdr:rowOff>18742</xdr:rowOff>
    </xdr:from>
    <xdr:to>
      <xdr:col>48</xdr:col>
      <xdr:colOff>258096</xdr:colOff>
      <xdr:row>102</xdr:row>
      <xdr:rowOff>180974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49161</xdr:colOff>
      <xdr:row>88</xdr:row>
      <xdr:rowOff>34104</xdr:rowOff>
    </xdr:from>
    <xdr:to>
      <xdr:col>56</xdr:col>
      <xdr:colOff>319548</xdr:colOff>
      <xdr:row>103</xdr:row>
      <xdr:rowOff>11982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417870</xdr:colOff>
      <xdr:row>104</xdr:row>
      <xdr:rowOff>3379</xdr:rowOff>
    </xdr:from>
    <xdr:to>
      <xdr:col>25</xdr:col>
      <xdr:colOff>73741</xdr:colOff>
      <xdr:row>118</xdr:row>
      <xdr:rowOff>165611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325694</xdr:colOff>
      <xdr:row>103</xdr:row>
      <xdr:rowOff>172371</xdr:rowOff>
    </xdr:from>
    <xdr:to>
      <xdr:col>40</xdr:col>
      <xdr:colOff>596081</xdr:colOff>
      <xdr:row>118</xdr:row>
      <xdr:rowOff>150248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79887</xdr:colOff>
      <xdr:row>103</xdr:row>
      <xdr:rowOff>172372</xdr:rowOff>
    </xdr:from>
    <xdr:to>
      <xdr:col>48</xdr:col>
      <xdr:colOff>350274</xdr:colOff>
      <xdr:row>118</xdr:row>
      <xdr:rowOff>150249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571500</xdr:colOff>
      <xdr:row>103</xdr:row>
      <xdr:rowOff>157009</xdr:rowOff>
    </xdr:from>
    <xdr:to>
      <xdr:col>56</xdr:col>
      <xdr:colOff>227371</xdr:colOff>
      <xdr:row>118</xdr:row>
      <xdr:rowOff>134886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588211</xdr:colOff>
      <xdr:row>26</xdr:row>
      <xdr:rowOff>23730</xdr:rowOff>
    </xdr:from>
    <xdr:to>
      <xdr:col>53</xdr:col>
      <xdr:colOff>347580</xdr:colOff>
      <xdr:row>40</xdr:row>
      <xdr:rowOff>33422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46</xdr:col>
      <xdr:colOff>3342</xdr:colOff>
      <xdr:row>41</xdr:row>
      <xdr:rowOff>57150</xdr:rowOff>
    </xdr:from>
    <xdr:to>
      <xdr:col>53</xdr:col>
      <xdr:colOff>364290</xdr:colOff>
      <xdr:row>53</xdr:row>
      <xdr:rowOff>16710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86895</xdr:colOff>
      <xdr:row>53</xdr:row>
      <xdr:rowOff>123991</xdr:rowOff>
    </xdr:from>
    <xdr:to>
      <xdr:col>53</xdr:col>
      <xdr:colOff>284079</xdr:colOff>
      <xdr:row>65</xdr:row>
      <xdr:rowOff>183815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191633</xdr:colOff>
      <xdr:row>15</xdr:row>
      <xdr:rowOff>130855</xdr:rowOff>
    </xdr:from>
    <xdr:to>
      <xdr:col>13</xdr:col>
      <xdr:colOff>215446</xdr:colOff>
      <xdr:row>28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577168</xdr:colOff>
      <xdr:row>15</xdr:row>
      <xdr:rowOff>130854</xdr:rowOff>
    </xdr:from>
    <xdr:to>
      <xdr:col>19</xdr:col>
      <xdr:colOff>623661</xdr:colOff>
      <xdr:row>28</xdr:row>
      <xdr:rowOff>56696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215446</xdr:colOff>
      <xdr:row>28</xdr:row>
      <xdr:rowOff>164873</xdr:rowOff>
    </xdr:from>
    <xdr:to>
      <xdr:col>13</xdr:col>
      <xdr:colOff>204106</xdr:colOff>
      <xdr:row>42</xdr:row>
      <xdr:rowOff>90714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612320</xdr:colOff>
      <xdr:row>28</xdr:row>
      <xdr:rowOff>153533</xdr:rowOff>
    </xdr:from>
    <xdr:to>
      <xdr:col>19</xdr:col>
      <xdr:colOff>634999</xdr:colOff>
      <xdr:row>42</xdr:row>
      <xdr:rowOff>11339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157617</xdr:colOff>
      <xdr:row>43</xdr:row>
      <xdr:rowOff>74159</xdr:rowOff>
    </xdr:from>
    <xdr:to>
      <xdr:col>13</xdr:col>
      <xdr:colOff>181429</xdr:colOff>
      <xdr:row>56</xdr:row>
      <xdr:rowOff>136071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589643</xdr:colOff>
      <xdr:row>43</xdr:row>
      <xdr:rowOff>119515</xdr:rowOff>
    </xdr:from>
    <xdr:to>
      <xdr:col>19</xdr:col>
      <xdr:colOff>623661</xdr:colOff>
      <xdr:row>56</xdr:row>
      <xdr:rowOff>147411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78241</xdr:colOff>
      <xdr:row>15</xdr:row>
      <xdr:rowOff>153534</xdr:rowOff>
    </xdr:from>
    <xdr:to>
      <xdr:col>28</xdr:col>
      <xdr:colOff>56696</xdr:colOff>
      <xdr:row>27</xdr:row>
      <xdr:rowOff>136072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248329</xdr:colOff>
      <xdr:row>15</xdr:row>
      <xdr:rowOff>147411</xdr:rowOff>
    </xdr:from>
    <xdr:to>
      <xdr:col>36</xdr:col>
      <xdr:colOff>215446</xdr:colOff>
      <xdr:row>27</xdr:row>
      <xdr:rowOff>181429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78240</xdr:colOff>
      <xdr:row>28</xdr:row>
      <xdr:rowOff>164872</xdr:rowOff>
    </xdr:from>
    <xdr:to>
      <xdr:col>28</xdr:col>
      <xdr:colOff>90714</xdr:colOff>
      <xdr:row>41</xdr:row>
      <xdr:rowOff>136072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351517</xdr:colOff>
      <xdr:row>28</xdr:row>
      <xdr:rowOff>181429</xdr:rowOff>
    </xdr:from>
    <xdr:to>
      <xdr:col>36</xdr:col>
      <xdr:colOff>0</xdr:colOff>
      <xdr:row>41</xdr:row>
      <xdr:rowOff>152629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128946</xdr:colOff>
      <xdr:row>43</xdr:row>
      <xdr:rowOff>123367</xdr:rowOff>
    </xdr:from>
    <xdr:to>
      <xdr:col>28</xdr:col>
      <xdr:colOff>35944</xdr:colOff>
      <xdr:row>56</xdr:row>
      <xdr:rowOff>71887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305519</xdr:colOff>
      <xdr:row>43</xdr:row>
      <xdr:rowOff>161745</xdr:rowOff>
    </xdr:from>
    <xdr:to>
      <xdr:col>36</xdr:col>
      <xdr:colOff>104686</xdr:colOff>
      <xdr:row>56</xdr:row>
      <xdr:rowOff>110265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428625</xdr:colOff>
      <xdr:row>3</xdr:row>
      <xdr:rowOff>38099</xdr:rowOff>
    </xdr:from>
    <xdr:to>
      <xdr:col>51</xdr:col>
      <xdr:colOff>542925</xdr:colOff>
      <xdr:row>18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40482</xdr:colOff>
      <xdr:row>3</xdr:row>
      <xdr:rowOff>45244</xdr:rowOff>
    </xdr:from>
    <xdr:to>
      <xdr:col>59</xdr:col>
      <xdr:colOff>345280</xdr:colOff>
      <xdr:row>18</xdr:row>
      <xdr:rowOff>121444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184545</xdr:colOff>
      <xdr:row>3</xdr:row>
      <xdr:rowOff>15478</xdr:rowOff>
    </xdr:from>
    <xdr:to>
      <xdr:col>69</xdr:col>
      <xdr:colOff>285749</xdr:colOff>
      <xdr:row>22</xdr:row>
      <xdr:rowOff>11906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441854</xdr:colOff>
      <xdr:row>6</xdr:row>
      <xdr:rowOff>75670</xdr:rowOff>
    </xdr:from>
    <xdr:to>
      <xdr:col>86</xdr:col>
      <xdr:colOff>52916</xdr:colOff>
      <xdr:row>28</xdr:row>
      <xdr:rowOff>52917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428625</xdr:colOff>
      <xdr:row>9</xdr:row>
      <xdr:rowOff>38099</xdr:rowOff>
    </xdr:from>
    <xdr:to>
      <xdr:col>55</xdr:col>
      <xdr:colOff>542925</xdr:colOff>
      <xdr:row>27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40482</xdr:colOff>
      <xdr:row>9</xdr:row>
      <xdr:rowOff>45244</xdr:rowOff>
    </xdr:from>
    <xdr:to>
      <xdr:col>63</xdr:col>
      <xdr:colOff>345280</xdr:colOff>
      <xdr:row>27</xdr:row>
      <xdr:rowOff>121444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184545</xdr:colOff>
      <xdr:row>9</xdr:row>
      <xdr:rowOff>15478</xdr:rowOff>
    </xdr:from>
    <xdr:to>
      <xdr:col>73</xdr:col>
      <xdr:colOff>285749</xdr:colOff>
      <xdr:row>31</xdr:row>
      <xdr:rowOff>11906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</xdr:col>
      <xdr:colOff>441854</xdr:colOff>
      <xdr:row>12</xdr:row>
      <xdr:rowOff>75670</xdr:rowOff>
    </xdr:from>
    <xdr:to>
      <xdr:col>90</xdr:col>
      <xdr:colOff>52916</xdr:colOff>
      <xdr:row>37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497418</xdr:colOff>
      <xdr:row>26</xdr:row>
      <xdr:rowOff>104774</xdr:rowOff>
    </xdr:from>
    <xdr:to>
      <xdr:col>11</xdr:col>
      <xdr:colOff>1</xdr:colOff>
      <xdr:row>40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147107</xdr:rowOff>
    </xdr:from>
    <xdr:to>
      <xdr:col>16</xdr:col>
      <xdr:colOff>523875</xdr:colOff>
      <xdr:row>56</xdr:row>
      <xdr:rowOff>32807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8</xdr:row>
      <xdr:rowOff>4762</xdr:rowOff>
    </xdr:from>
    <xdr:to>
      <xdr:col>11</xdr:col>
      <xdr:colOff>233362</xdr:colOff>
      <xdr:row>16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18</xdr:row>
      <xdr:rowOff>90487</xdr:rowOff>
    </xdr:from>
    <xdr:to>
      <xdr:col>13</xdr:col>
      <xdr:colOff>595312</xdr:colOff>
      <xdr:row>32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7</xdr:row>
      <xdr:rowOff>0</xdr:rowOff>
    </xdr:from>
    <xdr:to>
      <xdr:col>14</xdr:col>
      <xdr:colOff>180975</xdr:colOff>
      <xdr:row>7</xdr:row>
      <xdr:rowOff>85726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8</xdr:row>
      <xdr:rowOff>176212</xdr:rowOff>
    </xdr:from>
    <xdr:to>
      <xdr:col>14</xdr:col>
      <xdr:colOff>104775</xdr:colOff>
      <xdr:row>17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538162</xdr:colOff>
      <xdr:row>8</xdr:row>
      <xdr:rowOff>176212</xdr:rowOff>
    </xdr:from>
    <xdr:to>
      <xdr:col>22</xdr:col>
      <xdr:colOff>233362</xdr:colOff>
      <xdr:row>17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600075</xdr:colOff>
      <xdr:row>7</xdr:row>
      <xdr:rowOff>0</xdr:rowOff>
    </xdr:from>
    <xdr:to>
      <xdr:col>31</xdr:col>
      <xdr:colOff>190500</xdr:colOff>
      <xdr:row>7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590550</xdr:colOff>
      <xdr:row>9</xdr:row>
      <xdr:rowOff>4762</xdr:rowOff>
    </xdr:from>
    <xdr:to>
      <xdr:col>31</xdr:col>
      <xdr:colOff>142875</xdr:colOff>
      <xdr:row>17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4762</xdr:colOff>
      <xdr:row>8</xdr:row>
      <xdr:rowOff>166687</xdr:rowOff>
    </xdr:from>
    <xdr:to>
      <xdr:col>39</xdr:col>
      <xdr:colOff>309562</xdr:colOff>
      <xdr:row>17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27214</xdr:colOff>
      <xdr:row>18</xdr:row>
      <xdr:rowOff>119516</xdr:rowOff>
    </xdr:from>
    <xdr:to>
      <xdr:col>14</xdr:col>
      <xdr:colOff>158750</xdr:colOff>
      <xdr:row>29</xdr:row>
      <xdr:rowOff>124732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231322</xdr:colOff>
      <xdr:row>18</xdr:row>
      <xdr:rowOff>130856</xdr:rowOff>
    </xdr:from>
    <xdr:to>
      <xdr:col>22</xdr:col>
      <xdr:colOff>204108</xdr:colOff>
      <xdr:row>29</xdr:row>
      <xdr:rowOff>34018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535653</xdr:colOff>
      <xdr:row>30</xdr:row>
      <xdr:rowOff>20753</xdr:rowOff>
    </xdr:from>
    <xdr:to>
      <xdr:col>14</xdr:col>
      <xdr:colOff>209082</xdr:colOff>
      <xdr:row>43</xdr:row>
      <xdr:rowOff>65203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543883</xdr:colOff>
      <xdr:row>29</xdr:row>
      <xdr:rowOff>51479</xdr:rowOff>
    </xdr:from>
    <xdr:to>
      <xdr:col>22</xdr:col>
      <xdr:colOff>215116</xdr:colOff>
      <xdr:row>42</xdr:row>
      <xdr:rowOff>95929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489564</xdr:colOff>
      <xdr:row>29</xdr:row>
      <xdr:rowOff>20753</xdr:rowOff>
    </xdr:from>
    <xdr:to>
      <xdr:col>31</xdr:col>
      <xdr:colOff>162993</xdr:colOff>
      <xdr:row>42</xdr:row>
      <xdr:rowOff>65203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396120</xdr:colOff>
      <xdr:row>44</xdr:row>
      <xdr:rowOff>146181</xdr:rowOff>
    </xdr:from>
    <xdr:to>
      <xdr:col>14</xdr:col>
      <xdr:colOff>65358</xdr:colOff>
      <xdr:row>59</xdr:row>
      <xdr:rowOff>86003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54659</xdr:colOff>
      <xdr:row>44</xdr:row>
      <xdr:rowOff>20380</xdr:rowOff>
    </xdr:from>
    <xdr:to>
      <xdr:col>22</xdr:col>
      <xdr:colOff>334934</xdr:colOff>
      <xdr:row>58</xdr:row>
      <xdr:rowOff>157891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557865</xdr:colOff>
      <xdr:row>43</xdr:row>
      <xdr:rowOff>164153</xdr:rowOff>
    </xdr:from>
    <xdr:to>
      <xdr:col>31</xdr:col>
      <xdr:colOff>227104</xdr:colOff>
      <xdr:row>58</xdr:row>
      <xdr:rowOff>103975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161924</xdr:rowOff>
    </xdr:from>
    <xdr:to>
      <xdr:col>13</xdr:col>
      <xdr:colOff>266700</xdr:colOff>
      <xdr:row>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43</xdr:col>
      <xdr:colOff>323850</xdr:colOff>
      <xdr:row>7</xdr:row>
      <xdr:rowOff>9525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4535</xdr:colOff>
      <xdr:row>7</xdr:row>
      <xdr:rowOff>0</xdr:rowOff>
    </xdr:from>
    <xdr:to>
      <xdr:col>51</xdr:col>
      <xdr:colOff>22678</xdr:colOff>
      <xdr:row>7</xdr:row>
      <xdr:rowOff>90715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288017</xdr:colOff>
      <xdr:row>7</xdr:row>
      <xdr:rowOff>119516</xdr:rowOff>
    </xdr:from>
    <xdr:to>
      <xdr:col>13</xdr:col>
      <xdr:colOff>408214</xdr:colOff>
      <xdr:row>17</xdr:row>
      <xdr:rowOff>102054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327704</xdr:colOff>
      <xdr:row>8</xdr:row>
      <xdr:rowOff>6123</xdr:rowOff>
    </xdr:from>
    <xdr:to>
      <xdr:col>21</xdr:col>
      <xdr:colOff>226786</xdr:colOff>
      <xdr:row>17</xdr:row>
      <xdr:rowOff>90714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20836</xdr:colOff>
      <xdr:row>8</xdr:row>
      <xdr:rowOff>19942</xdr:rowOff>
    </xdr:from>
    <xdr:to>
      <xdr:col>28</xdr:col>
      <xdr:colOff>476250</xdr:colOff>
      <xdr:row>18</xdr:row>
      <xdr:rowOff>104180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251518</xdr:colOff>
      <xdr:row>18</xdr:row>
      <xdr:rowOff>124123</xdr:rowOff>
    </xdr:from>
    <xdr:to>
      <xdr:col>13</xdr:col>
      <xdr:colOff>431602</xdr:colOff>
      <xdr:row>31</xdr:row>
      <xdr:rowOff>148829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312539</xdr:colOff>
      <xdr:row>18</xdr:row>
      <xdr:rowOff>79474</xdr:rowOff>
    </xdr:from>
    <xdr:to>
      <xdr:col>21</xdr:col>
      <xdr:colOff>327421</xdr:colOff>
      <xdr:row>30</xdr:row>
      <xdr:rowOff>133945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571500</xdr:colOff>
      <xdr:row>19</xdr:row>
      <xdr:rowOff>49707</xdr:rowOff>
    </xdr:from>
    <xdr:to>
      <xdr:col>28</xdr:col>
      <xdr:colOff>535781</xdr:colOff>
      <xdr:row>31</xdr:row>
      <xdr:rowOff>14883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110133</xdr:colOff>
      <xdr:row>33</xdr:row>
      <xdr:rowOff>19942</xdr:rowOff>
    </xdr:from>
    <xdr:to>
      <xdr:col>13</xdr:col>
      <xdr:colOff>410766</xdr:colOff>
      <xdr:row>47</xdr:row>
      <xdr:rowOff>54471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191987</xdr:colOff>
      <xdr:row>33</xdr:row>
      <xdr:rowOff>49708</xdr:rowOff>
    </xdr:from>
    <xdr:to>
      <xdr:col>21</xdr:col>
      <xdr:colOff>492619</xdr:colOff>
      <xdr:row>47</xdr:row>
      <xdr:rowOff>84237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147338</xdr:colOff>
      <xdr:row>33</xdr:row>
      <xdr:rowOff>19942</xdr:rowOff>
    </xdr:from>
    <xdr:to>
      <xdr:col>29</xdr:col>
      <xdr:colOff>447971</xdr:colOff>
      <xdr:row>47</xdr:row>
      <xdr:rowOff>54471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95249</xdr:colOff>
      <xdr:row>48</xdr:row>
      <xdr:rowOff>3572</xdr:rowOff>
    </xdr:from>
    <xdr:to>
      <xdr:col>13</xdr:col>
      <xdr:colOff>416718</xdr:colOff>
      <xdr:row>62</xdr:row>
      <xdr:rowOff>79772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22</xdr:col>
      <xdr:colOff>321468</xdr:colOff>
      <xdr:row>62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511970</xdr:colOff>
      <xdr:row>48</xdr:row>
      <xdr:rowOff>71438</xdr:rowOff>
    </xdr:from>
    <xdr:to>
      <xdr:col>29</xdr:col>
      <xdr:colOff>384344</xdr:colOff>
      <xdr:row>62</xdr:row>
      <xdr:rowOff>147638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541618</xdr:colOff>
      <xdr:row>7</xdr:row>
      <xdr:rowOff>86591</xdr:rowOff>
    </xdr:from>
    <xdr:to>
      <xdr:col>13</xdr:col>
      <xdr:colOff>336176</xdr:colOff>
      <xdr:row>17</xdr:row>
      <xdr:rowOff>112058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431426</xdr:colOff>
      <xdr:row>7</xdr:row>
      <xdr:rowOff>0</xdr:rowOff>
    </xdr:from>
    <xdr:to>
      <xdr:col>19</xdr:col>
      <xdr:colOff>560295</xdr:colOff>
      <xdr:row>17</xdr:row>
      <xdr:rowOff>37352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205441</xdr:colOff>
      <xdr:row>7</xdr:row>
      <xdr:rowOff>0</xdr:rowOff>
    </xdr:from>
    <xdr:to>
      <xdr:col>26</xdr:col>
      <xdr:colOff>522941</xdr:colOff>
      <xdr:row>17</xdr:row>
      <xdr:rowOff>18676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141942</xdr:colOff>
      <xdr:row>7</xdr:row>
      <xdr:rowOff>0</xdr:rowOff>
    </xdr:from>
    <xdr:to>
      <xdr:col>34</xdr:col>
      <xdr:colOff>18677</xdr:colOff>
      <xdr:row>16</xdr:row>
      <xdr:rowOff>149412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589642</xdr:colOff>
      <xdr:row>7</xdr:row>
      <xdr:rowOff>0</xdr:rowOff>
    </xdr:from>
    <xdr:to>
      <xdr:col>41</xdr:col>
      <xdr:colOff>340178</xdr:colOff>
      <xdr:row>17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226017</xdr:colOff>
      <xdr:row>7</xdr:row>
      <xdr:rowOff>0</xdr:rowOff>
    </xdr:from>
    <xdr:to>
      <xdr:col>50</xdr:col>
      <xdr:colOff>25831</xdr:colOff>
      <xdr:row>17</xdr:row>
      <xdr:rowOff>16144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216331</xdr:colOff>
      <xdr:row>18</xdr:row>
      <xdr:rowOff>186301</xdr:rowOff>
    </xdr:from>
    <xdr:to>
      <xdr:col>13</xdr:col>
      <xdr:colOff>494009</xdr:colOff>
      <xdr:row>33</xdr:row>
      <xdr:rowOff>23569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603789</xdr:colOff>
      <xdr:row>18</xdr:row>
      <xdr:rowOff>186301</xdr:rowOff>
    </xdr:from>
    <xdr:to>
      <xdr:col>21</xdr:col>
      <xdr:colOff>267992</xdr:colOff>
      <xdr:row>33</xdr:row>
      <xdr:rowOff>23569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498851</xdr:colOff>
      <xdr:row>19</xdr:row>
      <xdr:rowOff>24862</xdr:rowOff>
    </xdr:from>
    <xdr:to>
      <xdr:col>29</xdr:col>
      <xdr:colOff>163054</xdr:colOff>
      <xdr:row>33</xdr:row>
      <xdr:rowOff>55858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197987</xdr:colOff>
      <xdr:row>33</xdr:row>
      <xdr:rowOff>187035</xdr:rowOff>
    </xdr:from>
    <xdr:to>
      <xdr:col>13</xdr:col>
      <xdr:colOff>468326</xdr:colOff>
      <xdr:row>48</xdr:row>
      <xdr:rowOff>23203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24805</xdr:colOff>
      <xdr:row>33</xdr:row>
      <xdr:rowOff>122092</xdr:rowOff>
    </xdr:from>
    <xdr:to>
      <xdr:col>21</xdr:col>
      <xdr:colOff>295144</xdr:colOff>
      <xdr:row>47</xdr:row>
      <xdr:rowOff>153089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479407</xdr:colOff>
      <xdr:row>33</xdr:row>
      <xdr:rowOff>187035</xdr:rowOff>
    </xdr:from>
    <xdr:to>
      <xdr:col>29</xdr:col>
      <xdr:colOff>143610</xdr:colOff>
      <xdr:row>48</xdr:row>
      <xdr:rowOff>23203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7</xdr:row>
      <xdr:rowOff>38100</xdr:rowOff>
    </xdr:from>
    <xdr:to>
      <xdr:col>12</xdr:col>
      <xdr:colOff>161925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7</xdr:row>
      <xdr:rowOff>4762</xdr:rowOff>
    </xdr:from>
    <xdr:to>
      <xdr:col>19</xdr:col>
      <xdr:colOff>228600</xdr:colOff>
      <xdr:row>15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6</xdr:row>
      <xdr:rowOff>176212</xdr:rowOff>
    </xdr:from>
    <xdr:to>
      <xdr:col>26</xdr:col>
      <xdr:colOff>209550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17</xdr:row>
      <xdr:rowOff>52387</xdr:rowOff>
    </xdr:from>
    <xdr:to>
      <xdr:col>12</xdr:col>
      <xdr:colOff>104775</xdr:colOff>
      <xdr:row>26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371475</xdr:colOff>
      <xdr:row>17</xdr:row>
      <xdr:rowOff>104775</xdr:rowOff>
    </xdr:from>
    <xdr:to>
      <xdr:col>19</xdr:col>
      <xdr:colOff>419100</xdr:colOff>
      <xdr:row>26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509992</xdr:colOff>
      <xdr:row>16</xdr:row>
      <xdr:rowOff>147637</xdr:rowOff>
    </xdr:from>
    <xdr:to>
      <xdr:col>26</xdr:col>
      <xdr:colOff>581186</xdr:colOff>
      <xdr:row>26</xdr:row>
      <xdr:rowOff>145297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99098</xdr:colOff>
      <xdr:row>27</xdr:row>
      <xdr:rowOff>172329</xdr:rowOff>
    </xdr:from>
    <xdr:to>
      <xdr:col>12</xdr:col>
      <xdr:colOff>435841</xdr:colOff>
      <xdr:row>42</xdr:row>
      <xdr:rowOff>143795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522294</xdr:colOff>
      <xdr:row>27</xdr:row>
      <xdr:rowOff>157897</xdr:rowOff>
    </xdr:from>
    <xdr:to>
      <xdr:col>20</xdr:col>
      <xdr:colOff>237505</xdr:colOff>
      <xdr:row>42</xdr:row>
      <xdr:rowOff>117818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383885</xdr:colOff>
      <xdr:row>27</xdr:row>
      <xdr:rowOff>139616</xdr:rowOff>
    </xdr:from>
    <xdr:to>
      <xdr:col>28</xdr:col>
      <xdr:colOff>106795</xdr:colOff>
      <xdr:row>42</xdr:row>
      <xdr:rowOff>99537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</xdr:row>
      <xdr:rowOff>95250</xdr:rowOff>
    </xdr:from>
    <xdr:to>
      <xdr:col>12</xdr:col>
      <xdr:colOff>342900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7</xdr:row>
      <xdr:rowOff>119062</xdr:rowOff>
    </xdr:from>
    <xdr:to>
      <xdr:col>20</xdr:col>
      <xdr:colOff>19050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7</xdr:row>
      <xdr:rowOff>42862</xdr:rowOff>
    </xdr:from>
    <xdr:to>
      <xdr:col>27</xdr:col>
      <xdr:colOff>552450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17</xdr:row>
      <xdr:rowOff>157162</xdr:rowOff>
    </xdr:from>
    <xdr:to>
      <xdr:col>12</xdr:col>
      <xdr:colOff>247650</xdr:colOff>
      <xdr:row>27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523875</xdr:colOff>
      <xdr:row>17</xdr:row>
      <xdr:rowOff>147637</xdr:rowOff>
    </xdr:from>
    <xdr:to>
      <xdr:col>19</xdr:col>
      <xdr:colOff>466725</xdr:colOff>
      <xdr:row>26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247650</xdr:colOff>
      <xdr:row>17</xdr:row>
      <xdr:rowOff>138112</xdr:rowOff>
    </xdr:from>
    <xdr:to>
      <xdr:col>27</xdr:col>
      <xdr:colOff>428625</xdr:colOff>
      <xdr:row>27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36830</xdr:colOff>
      <xdr:row>28</xdr:row>
      <xdr:rowOff>23966</xdr:rowOff>
    </xdr:from>
    <xdr:to>
      <xdr:col>12</xdr:col>
      <xdr:colOff>363763</xdr:colOff>
      <xdr:row>42</xdr:row>
      <xdr:rowOff>-1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563740</xdr:colOff>
      <xdr:row>27</xdr:row>
      <xdr:rowOff>149216</xdr:rowOff>
    </xdr:from>
    <xdr:to>
      <xdr:col>20</xdr:col>
      <xdr:colOff>252216</xdr:colOff>
      <xdr:row>42</xdr:row>
      <xdr:rowOff>39561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334071</xdr:colOff>
      <xdr:row>27</xdr:row>
      <xdr:rowOff>186456</xdr:rowOff>
    </xdr:from>
    <xdr:to>
      <xdr:col>28</xdr:col>
      <xdr:colOff>34846</xdr:colOff>
      <xdr:row>42</xdr:row>
      <xdr:rowOff>76801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8</xdr:row>
      <xdr:rowOff>28574</xdr:rowOff>
    </xdr:from>
    <xdr:to>
      <xdr:col>12</xdr:col>
      <xdr:colOff>123825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7</xdr:row>
      <xdr:rowOff>176212</xdr:rowOff>
    </xdr:from>
    <xdr:to>
      <xdr:col>19</xdr:col>
      <xdr:colOff>76200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314325</xdr:colOff>
      <xdr:row>7</xdr:row>
      <xdr:rowOff>147637</xdr:rowOff>
    </xdr:from>
    <xdr:to>
      <xdr:col>26</xdr:col>
      <xdr:colOff>447675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17</xdr:row>
      <xdr:rowOff>176212</xdr:rowOff>
    </xdr:from>
    <xdr:to>
      <xdr:col>12</xdr:col>
      <xdr:colOff>161925</xdr:colOff>
      <xdr:row>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271462</xdr:colOff>
      <xdr:row>18</xdr:row>
      <xdr:rowOff>4762</xdr:rowOff>
    </xdr:from>
    <xdr:to>
      <xdr:col>19</xdr:col>
      <xdr:colOff>104775</xdr:colOff>
      <xdr:row>27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209550</xdr:colOff>
      <xdr:row>18</xdr:row>
      <xdr:rowOff>142874</xdr:rowOff>
    </xdr:from>
    <xdr:to>
      <xdr:col>26</xdr:col>
      <xdr:colOff>179456</xdr:colOff>
      <xdr:row>27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434639</xdr:colOff>
      <xdr:row>28</xdr:row>
      <xdr:rowOff>156806</xdr:rowOff>
    </xdr:from>
    <xdr:to>
      <xdr:col>11</xdr:col>
      <xdr:colOff>606602</xdr:colOff>
      <xdr:row>40</xdr:row>
      <xdr:rowOff>67443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190501</xdr:colOff>
      <xdr:row>28</xdr:row>
      <xdr:rowOff>119000</xdr:rowOff>
    </xdr:from>
    <xdr:to>
      <xdr:col>18</xdr:col>
      <xdr:colOff>571500</xdr:colOff>
      <xdr:row>40</xdr:row>
      <xdr:rowOff>108857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150684</xdr:colOff>
      <xdr:row>29</xdr:row>
      <xdr:rowOff>24013</xdr:rowOff>
    </xdr:from>
    <xdr:to>
      <xdr:col>26</xdr:col>
      <xdr:colOff>284764</xdr:colOff>
      <xdr:row>41</xdr:row>
      <xdr:rowOff>39046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63"/>
  <sheetViews>
    <sheetView tabSelected="1" topLeftCell="A37" zoomScale="90" zoomScaleNormal="90" workbookViewId="0">
      <pane xSplit="1" topLeftCell="B1" activePane="topRight" state="frozen"/>
      <selection activeCell="A2" sqref="A2"/>
      <selection pane="topRight" activeCell="D62" sqref="D62"/>
    </sheetView>
  </sheetViews>
  <sheetFormatPr defaultRowHeight="15" x14ac:dyDescent="0.25"/>
  <cols>
    <col min="1" max="1" width="16" bestFit="1" customWidth="1"/>
    <col min="2" max="2" width="11" customWidth="1"/>
    <col min="3" max="3" width="3.140625" style="10" customWidth="1"/>
    <col min="4" max="4" width="12.140625" customWidth="1"/>
    <col min="5" max="5" width="10.140625" customWidth="1"/>
    <col min="6" max="6" width="12" customWidth="1"/>
    <col min="8" max="8" width="8.7109375" customWidth="1"/>
    <col min="16" max="16" width="2.42578125" style="10" customWidth="1"/>
    <col min="25" max="25" width="11.5703125" customWidth="1"/>
    <col min="26" max="26" width="9.85546875" style="10" customWidth="1"/>
    <col min="27" max="28" width="11.140625" customWidth="1"/>
    <col min="29" max="29" width="9.140625" style="10" customWidth="1"/>
    <col min="34" max="35" width="8.140625" style="10" customWidth="1"/>
    <col min="39" max="39" width="7.5703125" style="10" customWidth="1"/>
    <col min="40" max="40" width="12.140625" style="10" customWidth="1"/>
    <col min="41" max="41" width="8.85546875" customWidth="1"/>
    <col min="42" max="44" width="9.42578125" customWidth="1"/>
    <col min="45" max="45" width="9.28515625" customWidth="1"/>
    <col min="46" max="47" width="9.42578125" customWidth="1"/>
    <col min="77" max="81" width="12.42578125" bestFit="1" customWidth="1"/>
    <col min="82" max="82" width="11.42578125" bestFit="1" customWidth="1"/>
    <col min="91" max="91" width="9.140625" customWidth="1"/>
    <col min="93" max="94" width="14.140625" customWidth="1"/>
    <col min="95" max="96" width="9.140625" customWidth="1"/>
    <col min="97" max="97" width="9.140625" hidden="1" customWidth="1"/>
    <col min="98" max="98" width="9.140625" customWidth="1"/>
  </cols>
  <sheetData>
    <row r="1" spans="1:99" x14ac:dyDescent="0.25">
      <c r="A1" s="3" t="s">
        <v>30</v>
      </c>
      <c r="B1" s="4">
        <v>1603</v>
      </c>
      <c r="C1" s="8"/>
      <c r="D1" s="4">
        <v>1576</v>
      </c>
      <c r="E1" s="4">
        <v>1633</v>
      </c>
      <c r="F1" s="4">
        <v>1602</v>
      </c>
      <c r="G1" s="4">
        <v>1626</v>
      </c>
      <c r="H1" s="4">
        <v>1627</v>
      </c>
      <c r="I1" s="4">
        <v>1670</v>
      </c>
      <c r="J1" s="4">
        <v>1680</v>
      </c>
      <c r="K1" s="4">
        <v>1681</v>
      </c>
      <c r="L1" s="78" t="s">
        <v>101</v>
      </c>
      <c r="M1" s="78" t="s">
        <v>102</v>
      </c>
      <c r="N1" s="78" t="s">
        <v>103</v>
      </c>
      <c r="O1" s="78"/>
      <c r="P1" s="8"/>
      <c r="Q1" s="4">
        <v>1632</v>
      </c>
      <c r="R1" s="4">
        <v>1604</v>
      </c>
      <c r="S1" s="4">
        <v>1672</v>
      </c>
      <c r="T1" s="4">
        <v>1673</v>
      </c>
      <c r="U1" s="4">
        <v>1682</v>
      </c>
      <c r="V1" s="4">
        <v>1698</v>
      </c>
      <c r="W1" s="78" t="s">
        <v>105</v>
      </c>
      <c r="X1" s="78" t="s">
        <v>106</v>
      </c>
      <c r="Y1" s="4"/>
      <c r="Z1" s="4">
        <v>1682</v>
      </c>
      <c r="AA1" s="8"/>
      <c r="AB1" s="4">
        <v>1573</v>
      </c>
      <c r="AC1" s="4">
        <v>1699</v>
      </c>
      <c r="AD1" s="8"/>
      <c r="AE1" s="4">
        <v>1575</v>
      </c>
      <c r="AF1" s="25">
        <v>1668</v>
      </c>
      <c r="AG1" s="25">
        <v>1669</v>
      </c>
      <c r="AH1" s="25">
        <v>1640</v>
      </c>
      <c r="AI1" s="25"/>
      <c r="AJ1" s="10"/>
      <c r="AK1" s="4">
        <v>1674</v>
      </c>
      <c r="AL1" s="4">
        <v>1678</v>
      </c>
      <c r="AM1" s="4">
        <v>1697</v>
      </c>
      <c r="AN1" s="4"/>
      <c r="AO1" s="8"/>
      <c r="AP1" s="4">
        <v>1606</v>
      </c>
      <c r="AQ1" s="4">
        <v>1684</v>
      </c>
      <c r="AR1" s="4">
        <v>1671</v>
      </c>
      <c r="AS1" s="4">
        <v>1599</v>
      </c>
      <c r="AT1" s="4">
        <v>1577</v>
      </c>
      <c r="AU1" s="4">
        <v>1605</v>
      </c>
      <c r="AV1" s="4">
        <v>1634</v>
      </c>
      <c r="AW1" s="4">
        <v>1662</v>
      </c>
      <c r="AX1" s="4">
        <v>1650</v>
      </c>
      <c r="AY1" s="4">
        <v>1664</v>
      </c>
      <c r="AZ1" s="4"/>
      <c r="BA1" s="4">
        <v>1687</v>
      </c>
      <c r="BB1" s="18">
        <v>1686</v>
      </c>
    </row>
    <row r="2" spans="1:99" x14ac:dyDescent="0.25">
      <c r="A2" s="3" t="s">
        <v>1</v>
      </c>
      <c r="B2" s="4" t="s">
        <v>15</v>
      </c>
      <c r="C2" s="8"/>
      <c r="D2" s="4" t="s">
        <v>24</v>
      </c>
      <c r="E2" s="4" t="s">
        <v>48</v>
      </c>
      <c r="F2" s="4" t="s">
        <v>19</v>
      </c>
      <c r="G2" s="4" t="s">
        <v>22</v>
      </c>
      <c r="H2" s="4" t="s">
        <v>23</v>
      </c>
      <c r="I2" s="4" t="s">
        <v>35</v>
      </c>
      <c r="J2" s="4" t="s">
        <v>34</v>
      </c>
      <c r="K2" s="4" t="s">
        <v>33</v>
      </c>
      <c r="L2" s="78">
        <v>1749</v>
      </c>
      <c r="M2" s="78">
        <v>1726</v>
      </c>
      <c r="N2" s="78">
        <v>1729</v>
      </c>
      <c r="O2" s="78"/>
      <c r="P2" s="8"/>
      <c r="Q2" s="4" t="s">
        <v>50</v>
      </c>
      <c r="R2" s="4" t="s">
        <v>20</v>
      </c>
      <c r="S2" s="4" t="s">
        <v>37</v>
      </c>
      <c r="T2" s="4" t="s">
        <v>38</v>
      </c>
      <c r="U2" s="4" t="s">
        <v>39</v>
      </c>
      <c r="V2" s="4" t="s">
        <v>86</v>
      </c>
      <c r="W2" s="78">
        <v>1757</v>
      </c>
      <c r="X2" s="78">
        <v>1753</v>
      </c>
      <c r="Y2" s="4"/>
      <c r="Z2" s="4" t="s">
        <v>39</v>
      </c>
      <c r="AA2" s="8"/>
      <c r="AB2" s="4" t="s">
        <v>25</v>
      </c>
      <c r="AC2" s="4" t="s">
        <v>82</v>
      </c>
      <c r="AD2" s="8"/>
      <c r="AE2" s="4" t="s">
        <v>18</v>
      </c>
      <c r="AF2" s="4" t="s">
        <v>67</v>
      </c>
      <c r="AG2" s="4" t="s">
        <v>77</v>
      </c>
      <c r="AH2" s="4" t="s">
        <v>33</v>
      </c>
      <c r="AI2" s="4"/>
      <c r="AJ2" s="8"/>
      <c r="AK2" s="4" t="s">
        <v>40</v>
      </c>
      <c r="AL2" s="4" t="s">
        <v>42</v>
      </c>
      <c r="AM2" s="4" t="s">
        <v>80</v>
      </c>
      <c r="AN2" s="4"/>
      <c r="AO2" s="8"/>
      <c r="AP2" s="4" t="s">
        <v>21</v>
      </c>
      <c r="AQ2" s="4" t="s">
        <v>43</v>
      </c>
      <c r="AR2" s="4" t="s">
        <v>44</v>
      </c>
      <c r="AS2" s="4" t="s">
        <v>17</v>
      </c>
      <c r="AT2" s="4" t="s">
        <v>16</v>
      </c>
      <c r="AU2" s="4" t="s">
        <v>81</v>
      </c>
      <c r="AV2" s="4" t="s">
        <v>51</v>
      </c>
      <c r="AW2" s="4" t="s">
        <v>52</v>
      </c>
      <c r="AX2" s="4" t="s">
        <v>53</v>
      </c>
      <c r="AY2" s="4" t="s">
        <v>54</v>
      </c>
      <c r="AZ2" s="18"/>
      <c r="BA2" s="18" t="s">
        <v>97</v>
      </c>
      <c r="BB2" s="18" t="s">
        <v>98</v>
      </c>
    </row>
    <row r="3" spans="1:99" x14ac:dyDescent="0.25">
      <c r="A3" s="3" t="s">
        <v>0</v>
      </c>
      <c r="B3" s="4" t="s">
        <v>14</v>
      </c>
      <c r="C3" s="8"/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78" t="s">
        <v>10</v>
      </c>
      <c r="M3" s="78" t="s">
        <v>10</v>
      </c>
      <c r="N3" s="78" t="s">
        <v>10</v>
      </c>
      <c r="O3" s="78" t="s">
        <v>79</v>
      </c>
      <c r="P3" s="8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78" t="s">
        <v>13</v>
      </c>
      <c r="X3" s="78" t="s">
        <v>13</v>
      </c>
      <c r="Y3" s="4"/>
      <c r="Z3" s="4"/>
      <c r="AA3" s="8"/>
      <c r="AB3" s="4" t="s">
        <v>12</v>
      </c>
      <c r="AC3" s="4" t="s">
        <v>12</v>
      </c>
      <c r="AD3" s="8"/>
      <c r="AE3" s="4" t="s">
        <v>11</v>
      </c>
      <c r="AF3" s="4" t="s">
        <v>11</v>
      </c>
      <c r="AG3" s="4" t="s">
        <v>11</v>
      </c>
      <c r="AH3" s="4" t="s">
        <v>11</v>
      </c>
      <c r="AI3" s="4"/>
      <c r="AJ3" s="8"/>
      <c r="AK3" s="4" t="s">
        <v>41</v>
      </c>
      <c r="AL3" s="4" t="s">
        <v>41</v>
      </c>
      <c r="AM3" s="4" t="s">
        <v>41</v>
      </c>
      <c r="AN3" s="4"/>
      <c r="AO3" s="8"/>
      <c r="AP3" s="4" t="s">
        <v>9</v>
      </c>
      <c r="AQ3" s="4" t="s">
        <v>9</v>
      </c>
      <c r="AR3" s="4" t="s">
        <v>9</v>
      </c>
      <c r="AS3" s="4" t="s">
        <v>9</v>
      </c>
      <c r="AT3" s="4" t="s">
        <v>9</v>
      </c>
      <c r="AU3" s="4" t="s">
        <v>9</v>
      </c>
      <c r="AV3" s="4" t="s">
        <v>9</v>
      </c>
      <c r="AW3" s="4" t="s">
        <v>9</v>
      </c>
      <c r="AX3" s="4" t="s">
        <v>9</v>
      </c>
      <c r="AY3" s="4" t="s">
        <v>9</v>
      </c>
      <c r="AZ3" s="18"/>
      <c r="BA3" s="18" t="s">
        <v>9</v>
      </c>
      <c r="BB3" s="18" t="s">
        <v>9</v>
      </c>
    </row>
    <row r="4" spans="1:99" x14ac:dyDescent="0.25">
      <c r="A4" s="3"/>
      <c r="B4" s="4"/>
      <c r="C4" s="8"/>
      <c r="D4" s="4" t="s">
        <v>55</v>
      </c>
      <c r="E4" s="4" t="s">
        <v>56</v>
      </c>
      <c r="F4" s="4" t="s">
        <v>55</v>
      </c>
      <c r="G4" s="4" t="s">
        <v>55</v>
      </c>
      <c r="H4" s="4" t="s">
        <v>55</v>
      </c>
      <c r="I4" s="18" t="s">
        <v>57</v>
      </c>
      <c r="J4" s="18" t="s">
        <v>57</v>
      </c>
      <c r="K4" s="18" t="s">
        <v>57</v>
      </c>
      <c r="L4" s="18"/>
      <c r="M4" s="18"/>
      <c r="N4" s="18"/>
      <c r="O4" s="18"/>
      <c r="P4" s="9"/>
      <c r="Q4" s="4"/>
      <c r="R4" s="4"/>
      <c r="S4" s="4"/>
      <c r="T4" s="4"/>
      <c r="U4" s="4"/>
      <c r="V4" s="4"/>
      <c r="W4" s="4"/>
      <c r="X4" s="4"/>
      <c r="Y4" s="4"/>
      <c r="Z4" s="4"/>
      <c r="AA4" s="8"/>
      <c r="AB4" s="4"/>
      <c r="AC4" s="4"/>
      <c r="AD4" s="8"/>
      <c r="AE4" s="4"/>
      <c r="AF4" s="4"/>
      <c r="AG4" s="4"/>
      <c r="AH4" s="4"/>
      <c r="AI4" s="4"/>
      <c r="AJ4" s="8"/>
      <c r="AK4" s="4"/>
      <c r="AL4" s="4"/>
      <c r="AM4" s="4"/>
      <c r="AN4" s="4"/>
      <c r="AO4" s="8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I4" s="81"/>
      <c r="BJ4" s="23" t="s">
        <v>63</v>
      </c>
      <c r="BK4" s="23" t="s">
        <v>9</v>
      </c>
      <c r="BL4" s="23" t="s">
        <v>41</v>
      </c>
      <c r="BM4" s="23" t="s">
        <v>62</v>
      </c>
      <c r="BN4" s="23" t="s">
        <v>13</v>
      </c>
      <c r="BO4" s="23" t="s">
        <v>12</v>
      </c>
      <c r="BP4" s="23" t="s">
        <v>11</v>
      </c>
      <c r="BQ4" s="23" t="s">
        <v>10</v>
      </c>
      <c r="BR4" s="23" t="s">
        <v>64</v>
      </c>
      <c r="BS4" s="81"/>
      <c r="BT4" s="81"/>
    </row>
    <row r="5" spans="1:99" x14ac:dyDescent="0.25">
      <c r="A5" s="3"/>
      <c r="B5" s="4"/>
      <c r="C5" s="8"/>
      <c r="D5" s="4"/>
      <c r="E5" s="18"/>
      <c r="F5" s="4"/>
      <c r="G5" s="4"/>
      <c r="H5" s="4"/>
      <c r="I5" s="18"/>
      <c r="J5" s="18"/>
      <c r="K5" s="18"/>
      <c r="L5" s="18"/>
      <c r="M5" s="18"/>
      <c r="N5" s="18"/>
      <c r="O5" s="18"/>
      <c r="P5" s="9"/>
      <c r="Q5" s="4"/>
      <c r="R5" s="4"/>
      <c r="S5" s="4"/>
      <c r="T5" s="4"/>
      <c r="U5" s="4"/>
      <c r="V5" s="4"/>
      <c r="W5" s="4"/>
      <c r="X5" s="4"/>
      <c r="Y5" s="4"/>
      <c r="Z5" s="4"/>
      <c r="AA5" s="8"/>
      <c r="AB5" s="4"/>
      <c r="AC5" s="4"/>
      <c r="AD5" s="8"/>
      <c r="AE5" s="4"/>
      <c r="AF5" s="4"/>
      <c r="AG5" s="4"/>
      <c r="AH5" s="4"/>
      <c r="AI5" s="4"/>
      <c r="AJ5" s="8"/>
      <c r="AK5" s="4"/>
      <c r="AL5" s="4"/>
      <c r="AM5" s="4"/>
      <c r="AN5" s="4"/>
      <c r="AO5" s="8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I5" s="81" t="s">
        <v>70</v>
      </c>
      <c r="BJ5" s="23">
        <v>72</v>
      </c>
      <c r="BK5" s="22">
        <f>AVERAGE(AP8:AT8)</f>
        <v>89.74</v>
      </c>
      <c r="BL5" s="22">
        <f>AVERAGE(AK8:AM8)</f>
        <v>121.66666666666667</v>
      </c>
      <c r="BM5" s="23">
        <v>121</v>
      </c>
      <c r="BN5" s="22">
        <f>AVERAGE(R8:Z8)</f>
        <v>102.69194444444445</v>
      </c>
      <c r="BO5" s="22">
        <v>118.4</v>
      </c>
      <c r="BP5" s="23">
        <v>113</v>
      </c>
      <c r="BQ5" s="22">
        <f>AVERAGE(F8:K8)</f>
        <v>114.81666666666668</v>
      </c>
      <c r="BR5" s="23">
        <v>127</v>
      </c>
      <c r="BS5" s="81"/>
      <c r="BT5" s="81"/>
    </row>
    <row r="6" spans="1:99" x14ac:dyDescent="0.25">
      <c r="A6" s="3" t="s">
        <v>31</v>
      </c>
      <c r="B6" s="5" t="s">
        <v>32</v>
      </c>
      <c r="C6" s="8"/>
      <c r="D6" s="66" t="s">
        <v>32</v>
      </c>
      <c r="E6" s="79" t="s">
        <v>45</v>
      </c>
      <c r="F6" s="5" t="s">
        <v>45</v>
      </c>
      <c r="G6" s="5" t="s">
        <v>32</v>
      </c>
      <c r="H6" s="66" t="s">
        <v>45</v>
      </c>
      <c r="I6" s="7" t="s">
        <v>32</v>
      </c>
      <c r="J6" s="6" t="s">
        <v>32</v>
      </c>
      <c r="K6" s="6" t="s">
        <v>45</v>
      </c>
      <c r="L6" s="6"/>
      <c r="M6" s="67"/>
      <c r="N6" s="6"/>
      <c r="O6" s="6"/>
      <c r="P6" s="9"/>
      <c r="Q6" s="5" t="s">
        <v>46</v>
      </c>
      <c r="R6" s="5" t="s">
        <v>32</v>
      </c>
      <c r="S6" s="5" t="s">
        <v>46</v>
      </c>
      <c r="T6" s="5" t="s">
        <v>32</v>
      </c>
      <c r="U6" s="5" t="s">
        <v>32</v>
      </c>
      <c r="V6" s="5" t="s">
        <v>46</v>
      </c>
      <c r="W6" s="5"/>
      <c r="X6" s="5"/>
      <c r="Y6" s="5"/>
      <c r="Z6" s="5"/>
      <c r="AA6" s="8"/>
      <c r="AB6" s="5" t="s">
        <v>45</v>
      </c>
      <c r="AC6" s="5" t="s">
        <v>32</v>
      </c>
      <c r="AD6" s="8"/>
      <c r="AE6" s="5" t="s">
        <v>45</v>
      </c>
      <c r="AF6" s="5" t="s">
        <v>45</v>
      </c>
      <c r="AG6" s="5" t="s">
        <v>45</v>
      </c>
      <c r="AH6" s="5" t="s">
        <v>45</v>
      </c>
      <c r="AI6" s="5"/>
      <c r="AJ6" s="8"/>
      <c r="AK6" s="5" t="s">
        <v>47</v>
      </c>
      <c r="AL6" s="62" t="s">
        <v>47</v>
      </c>
      <c r="AM6" s="5" t="s">
        <v>47</v>
      </c>
      <c r="AN6" s="5"/>
      <c r="AO6" s="8"/>
      <c r="AP6" s="5" t="s">
        <v>46</v>
      </c>
      <c r="AQ6" s="5" t="s">
        <v>47</v>
      </c>
      <c r="AR6" s="5" t="s">
        <v>47</v>
      </c>
      <c r="AS6" s="5" t="s">
        <v>47</v>
      </c>
      <c r="AT6" s="5" t="s">
        <v>46</v>
      </c>
      <c r="AU6" s="5" t="s">
        <v>45</v>
      </c>
      <c r="AV6" s="5" t="s">
        <v>46</v>
      </c>
      <c r="AW6" s="14" t="s">
        <v>47</v>
      </c>
      <c r="AX6" s="14" t="s">
        <v>47</v>
      </c>
      <c r="AY6" s="14" t="s">
        <v>47</v>
      </c>
      <c r="AZ6" s="14"/>
      <c r="BA6" s="14" t="s">
        <v>46</v>
      </c>
      <c r="BB6" s="1" t="s">
        <v>47</v>
      </c>
      <c r="BI6" s="81" t="s">
        <v>60</v>
      </c>
      <c r="BJ6" s="23">
        <v>31.4</v>
      </c>
      <c r="BK6" s="23">
        <v>31.601999999999997</v>
      </c>
      <c r="BL6" s="23">
        <v>35.1</v>
      </c>
      <c r="BM6" s="23">
        <v>35.6</v>
      </c>
      <c r="BN6" s="23">
        <v>69.662500000000009</v>
      </c>
      <c r="BO6" s="23">
        <v>82.65</v>
      </c>
      <c r="BP6" s="23">
        <v>82.67</v>
      </c>
      <c r="BQ6" s="23">
        <v>104.2</v>
      </c>
      <c r="BR6" s="23">
        <v>128.6</v>
      </c>
      <c r="BS6" s="81"/>
      <c r="BT6" s="81"/>
      <c r="BY6" s="81" t="s">
        <v>63</v>
      </c>
      <c r="BZ6" s="81" t="s">
        <v>9</v>
      </c>
      <c r="CA6" s="81" t="s">
        <v>41</v>
      </c>
      <c r="CB6" s="81" t="s">
        <v>13</v>
      </c>
      <c r="CC6" s="81" t="s">
        <v>11</v>
      </c>
      <c r="CD6" s="81" t="s">
        <v>12</v>
      </c>
      <c r="CE6" s="81" t="s">
        <v>10</v>
      </c>
      <c r="CF6" s="81" t="s">
        <v>64</v>
      </c>
      <c r="CG6" s="81" t="s">
        <v>14</v>
      </c>
      <c r="CM6" s="23"/>
      <c r="CN6" s="23" t="s">
        <v>63</v>
      </c>
      <c r="CO6" s="23" t="s">
        <v>9</v>
      </c>
      <c r="CP6" s="23" t="s">
        <v>13</v>
      </c>
      <c r="CQ6" s="23" t="s">
        <v>11</v>
      </c>
      <c r="CR6" s="23" t="s">
        <v>10</v>
      </c>
      <c r="CS6" s="23" t="s">
        <v>12</v>
      </c>
      <c r="CT6" s="23" t="s">
        <v>41</v>
      </c>
      <c r="CU6" s="23" t="s">
        <v>64</v>
      </c>
    </row>
    <row r="7" spans="1:99" x14ac:dyDescent="0.25">
      <c r="A7" s="3" t="s">
        <v>2</v>
      </c>
      <c r="B7" s="5">
        <v>160.80000000000001</v>
      </c>
      <c r="C7" s="8"/>
      <c r="D7" s="66">
        <v>125</v>
      </c>
      <c r="E7" s="66">
        <v>120.6</v>
      </c>
      <c r="F7" s="5">
        <v>121.9</v>
      </c>
      <c r="G7" s="5">
        <v>122.5</v>
      </c>
      <c r="H7" s="66">
        <v>123.8</v>
      </c>
      <c r="I7" s="5">
        <v>120</v>
      </c>
      <c r="J7" s="5">
        <v>123.8</v>
      </c>
      <c r="K7" s="66">
        <v>120</v>
      </c>
      <c r="L7" s="1">
        <v>121.9</v>
      </c>
      <c r="M7" s="68">
        <v>120.6</v>
      </c>
      <c r="N7" s="1">
        <v>123.7</v>
      </c>
      <c r="O7" s="1">
        <f>AVERAGE(D7:N7)</f>
        <v>122.16363636363636</v>
      </c>
      <c r="P7" s="8"/>
      <c r="Q7" s="5">
        <v>82.7</v>
      </c>
      <c r="R7" s="5">
        <v>82</v>
      </c>
      <c r="S7" s="5">
        <v>80.8</v>
      </c>
      <c r="T7" s="5">
        <v>81.3</v>
      </c>
      <c r="U7" s="5">
        <v>80.400000000000006</v>
      </c>
      <c r="V7" s="5">
        <v>80.400000000000006</v>
      </c>
      <c r="W7" s="1">
        <v>81.7</v>
      </c>
      <c r="X7" s="1">
        <v>80.400000000000006</v>
      </c>
      <c r="Y7" s="5">
        <f>AVERAGE(Q7:U7)</f>
        <v>81.440000000000012</v>
      </c>
      <c r="Z7" s="5">
        <f>AVERAGE(Q7:X7)</f>
        <v>81.212500000000006</v>
      </c>
      <c r="AA7" s="8"/>
      <c r="AB7" s="5">
        <v>92.8</v>
      </c>
      <c r="AC7" s="5">
        <v>89.7</v>
      </c>
      <c r="AD7" s="8"/>
      <c r="AE7" s="5">
        <v>90.3</v>
      </c>
      <c r="AF7" s="5">
        <v>90.5</v>
      </c>
      <c r="AG7" s="5">
        <v>88.4</v>
      </c>
      <c r="AH7" s="5">
        <v>102</v>
      </c>
      <c r="AI7" s="5">
        <f>AVERAGE(AE7:AH7)</f>
        <v>92.800000000000011</v>
      </c>
      <c r="AJ7" s="8"/>
      <c r="AK7" s="80">
        <v>43.8</v>
      </c>
      <c r="AL7" s="63">
        <v>43.8</v>
      </c>
      <c r="AM7" s="80">
        <v>44.1</v>
      </c>
      <c r="AN7" s="89">
        <f>AVERAGE(AK7:AM7)</f>
        <v>43.9</v>
      </c>
      <c r="AO7" s="11"/>
      <c r="AP7" s="7">
        <v>36.6</v>
      </c>
      <c r="AQ7" s="5">
        <v>35.4</v>
      </c>
      <c r="AR7" s="5">
        <v>34.6</v>
      </c>
      <c r="AS7" s="5">
        <v>36</v>
      </c>
      <c r="AT7" s="5">
        <v>37.299999999999997</v>
      </c>
      <c r="AU7" s="5">
        <v>35.4</v>
      </c>
      <c r="AV7" s="5">
        <v>35.4</v>
      </c>
      <c r="AW7" s="80">
        <v>35</v>
      </c>
      <c r="AX7" s="80">
        <v>37.1</v>
      </c>
      <c r="AY7" s="80">
        <v>34.4</v>
      </c>
      <c r="AZ7" s="80"/>
      <c r="BA7" s="1"/>
      <c r="BB7" s="1"/>
      <c r="BI7" s="81" t="s">
        <v>61</v>
      </c>
      <c r="BJ7" s="23">
        <v>233</v>
      </c>
      <c r="BK7" s="23">
        <v>163</v>
      </c>
      <c r="BL7" s="23">
        <v>178.5</v>
      </c>
      <c r="BM7" s="23">
        <v>209</v>
      </c>
      <c r="BN7" s="23">
        <v>76.25</v>
      </c>
      <c r="BO7" s="23">
        <v>78</v>
      </c>
      <c r="BP7" s="23">
        <v>83</v>
      </c>
      <c r="BQ7" s="23">
        <v>67.5</v>
      </c>
      <c r="BR7" s="23">
        <v>65</v>
      </c>
      <c r="BS7" s="81"/>
      <c r="BT7" s="81"/>
      <c r="BX7" t="s">
        <v>66</v>
      </c>
      <c r="BY7" s="23">
        <v>29</v>
      </c>
      <c r="BZ7" s="23">
        <v>36</v>
      </c>
      <c r="CA7" s="23">
        <v>43</v>
      </c>
      <c r="CB7" s="23">
        <v>82</v>
      </c>
      <c r="CC7" s="23">
        <v>90</v>
      </c>
      <c r="CD7" s="23">
        <v>90</v>
      </c>
      <c r="CE7" s="23">
        <v>121</v>
      </c>
      <c r="CF7" s="23">
        <v>143</v>
      </c>
      <c r="CG7" s="23">
        <v>160</v>
      </c>
      <c r="CM7" s="23" t="s">
        <v>70</v>
      </c>
      <c r="CN7" s="22">
        <v>72</v>
      </c>
      <c r="CO7" s="22">
        <v>89.74</v>
      </c>
      <c r="CP7" s="22">
        <v>103.69999999999999</v>
      </c>
      <c r="CQ7" s="22">
        <v>113</v>
      </c>
      <c r="CR7" s="22">
        <v>114.81666666666668</v>
      </c>
      <c r="CS7" s="22">
        <v>118.4</v>
      </c>
      <c r="CT7" s="22">
        <v>121.8</v>
      </c>
      <c r="CU7" s="22">
        <v>127</v>
      </c>
    </row>
    <row r="8" spans="1:99" x14ac:dyDescent="0.25">
      <c r="A8" s="3" t="s">
        <v>4</v>
      </c>
      <c r="B8" s="5">
        <v>114.7</v>
      </c>
      <c r="C8" s="8"/>
      <c r="D8" s="66">
        <v>114.7</v>
      </c>
      <c r="E8" s="66">
        <v>115.1</v>
      </c>
      <c r="F8" s="5">
        <v>114.7</v>
      </c>
      <c r="G8" s="5">
        <v>114.1</v>
      </c>
      <c r="H8" s="66">
        <v>117.8</v>
      </c>
      <c r="I8" s="5">
        <v>116</v>
      </c>
      <c r="J8" s="5">
        <v>112.7</v>
      </c>
      <c r="K8" s="66">
        <v>113.6</v>
      </c>
      <c r="L8" s="1">
        <v>113.7</v>
      </c>
      <c r="M8" s="68">
        <v>112.2</v>
      </c>
      <c r="N8" s="1">
        <v>115.5</v>
      </c>
      <c r="O8" s="1">
        <f>AVERAGE(D8:N8)</f>
        <v>114.55454545454546</v>
      </c>
      <c r="P8" s="8"/>
      <c r="Q8" s="5">
        <v>101.4</v>
      </c>
      <c r="R8" s="5">
        <v>102.7</v>
      </c>
      <c r="S8" s="5">
        <v>101.7</v>
      </c>
      <c r="T8" s="5">
        <v>105.5</v>
      </c>
      <c r="U8" s="5">
        <v>104.9</v>
      </c>
      <c r="V8" s="5">
        <v>99.7</v>
      </c>
      <c r="W8" s="1">
        <v>101.9</v>
      </c>
      <c r="X8" s="1">
        <v>102.1</v>
      </c>
      <c r="Y8" s="5">
        <f t="shared" ref="Y8:Y25" si="0">AVERAGE(Q8:U8)</f>
        <v>103.24000000000001</v>
      </c>
      <c r="Z8" s="5">
        <f t="shared" ref="Z8:Z16" si="1">AVERAGE(Q8:X8)</f>
        <v>102.48750000000001</v>
      </c>
      <c r="AA8" s="8"/>
      <c r="AB8" s="5">
        <v>118.4</v>
      </c>
      <c r="AC8" s="5">
        <v>122.6</v>
      </c>
      <c r="AD8" s="8"/>
      <c r="AE8" s="5">
        <v>113</v>
      </c>
      <c r="AF8" s="5">
        <v>118.2</v>
      </c>
      <c r="AG8" s="5">
        <v>115.5</v>
      </c>
      <c r="AH8" s="5">
        <v>113.6</v>
      </c>
      <c r="AI8" s="5">
        <f>AVERAGE(AE8:AH8)</f>
        <v>115.07499999999999</v>
      </c>
      <c r="AJ8" s="8"/>
      <c r="AK8" s="80">
        <v>121.8</v>
      </c>
      <c r="AL8" s="63">
        <v>121.8</v>
      </c>
      <c r="AM8" s="80">
        <v>121.4</v>
      </c>
      <c r="AN8" s="89">
        <f t="shared" ref="AN8:AN19" si="2">AVERAGE(AK8:AM8)</f>
        <v>121.66666666666667</v>
      </c>
      <c r="AO8" s="12"/>
      <c r="AP8" s="5">
        <v>89.1</v>
      </c>
      <c r="AQ8" s="5">
        <v>89.9</v>
      </c>
      <c r="AR8" s="5">
        <v>87.4</v>
      </c>
      <c r="AS8" s="5">
        <v>92</v>
      </c>
      <c r="AT8" s="5">
        <v>90.3</v>
      </c>
      <c r="AU8" s="5">
        <v>92.4</v>
      </c>
      <c r="AV8" s="5">
        <v>90.2</v>
      </c>
      <c r="AW8" s="80">
        <v>92.4</v>
      </c>
      <c r="AX8" s="80">
        <v>86</v>
      </c>
      <c r="AY8" s="80">
        <v>92</v>
      </c>
      <c r="AZ8" s="80"/>
      <c r="BA8" s="1"/>
      <c r="BB8" s="1"/>
      <c r="BI8" t="s">
        <v>65</v>
      </c>
      <c r="BJ8" s="23">
        <v>238</v>
      </c>
      <c r="BK8" s="22">
        <f>AVERAGE(AP13:AT13)</f>
        <v>210.8</v>
      </c>
      <c r="BL8" s="22">
        <f>AVERAGE(AK13:AM13)</f>
        <v>230.66666666666666</v>
      </c>
      <c r="BM8" s="23">
        <v>244</v>
      </c>
      <c r="BN8" s="23">
        <f>AVERAGE(R13:Z13)</f>
        <v>115.63333333333334</v>
      </c>
      <c r="BO8" s="23">
        <v>105</v>
      </c>
      <c r="BP8" s="23">
        <v>105</v>
      </c>
      <c r="BQ8" s="22">
        <f>AVERAGE(F13:K13)</f>
        <v>88.166666666666671</v>
      </c>
      <c r="BR8" s="26">
        <v>75</v>
      </c>
      <c r="BX8" t="s">
        <v>65</v>
      </c>
      <c r="BY8" s="23">
        <v>238</v>
      </c>
      <c r="BZ8" s="22">
        <v>210.8</v>
      </c>
      <c r="CA8" s="22">
        <v>232.5</v>
      </c>
      <c r="CB8" s="22">
        <v>109</v>
      </c>
      <c r="CC8" s="22">
        <v>105</v>
      </c>
      <c r="CD8" s="22">
        <v>105</v>
      </c>
      <c r="CE8" s="22">
        <v>88.166666666666671</v>
      </c>
      <c r="CF8" s="23">
        <v>75</v>
      </c>
      <c r="CG8" s="22">
        <v>66</v>
      </c>
      <c r="CM8" s="23" t="s">
        <v>65</v>
      </c>
      <c r="CN8" s="23">
        <v>238</v>
      </c>
      <c r="CO8" s="23">
        <v>210.8</v>
      </c>
      <c r="CP8" s="23">
        <v>109</v>
      </c>
      <c r="CQ8" s="23">
        <v>105</v>
      </c>
      <c r="CR8" s="23">
        <v>88.166666666666671</v>
      </c>
      <c r="CS8" s="23">
        <v>105</v>
      </c>
      <c r="CT8" s="22">
        <v>232.5</v>
      </c>
      <c r="CU8" s="23">
        <v>75</v>
      </c>
    </row>
    <row r="9" spans="1:99" x14ac:dyDescent="0.25">
      <c r="A9" s="3" t="s">
        <v>5</v>
      </c>
      <c r="B9" s="5">
        <v>98.1</v>
      </c>
      <c r="C9" s="8"/>
      <c r="D9" s="66">
        <v>98.6</v>
      </c>
      <c r="E9" s="66">
        <v>95.3</v>
      </c>
      <c r="F9" s="5">
        <v>95.4</v>
      </c>
      <c r="G9" s="5">
        <v>93.1</v>
      </c>
      <c r="H9" s="66">
        <v>93.7</v>
      </c>
      <c r="I9" s="5">
        <v>91.8</v>
      </c>
      <c r="J9" s="5">
        <v>91.2</v>
      </c>
      <c r="K9" s="66">
        <v>93.9</v>
      </c>
      <c r="L9" s="1">
        <v>96.5</v>
      </c>
      <c r="M9" s="68">
        <v>91</v>
      </c>
      <c r="N9" s="1">
        <v>95.1</v>
      </c>
      <c r="O9" s="1">
        <f>AVERAGE(D9:N9)</f>
        <v>94.145454545454541</v>
      </c>
      <c r="P9" s="8"/>
      <c r="Q9" s="5">
        <v>83.8</v>
      </c>
      <c r="R9" s="5">
        <v>86</v>
      </c>
      <c r="S9" s="5">
        <v>80.900000000000006</v>
      </c>
      <c r="T9" s="5">
        <v>82.4</v>
      </c>
      <c r="U9" s="5">
        <v>84.5</v>
      </c>
      <c r="V9" s="5">
        <v>84.6</v>
      </c>
      <c r="W9" s="1">
        <v>86.9</v>
      </c>
      <c r="X9" s="1">
        <v>84.3</v>
      </c>
      <c r="Y9" s="5">
        <f t="shared" si="0"/>
        <v>83.52000000000001</v>
      </c>
      <c r="Z9" s="5">
        <f t="shared" si="1"/>
        <v>84.174999999999997</v>
      </c>
      <c r="AA9" s="8"/>
      <c r="AB9" s="5">
        <v>97.4</v>
      </c>
      <c r="AC9" s="5">
        <v>94.4</v>
      </c>
      <c r="AD9" s="8"/>
      <c r="AE9" s="5">
        <v>96.9</v>
      </c>
      <c r="AF9" s="5">
        <v>92.2</v>
      </c>
      <c r="AG9" s="5">
        <v>93.1</v>
      </c>
      <c r="AH9" s="5">
        <v>93.9</v>
      </c>
      <c r="AI9" s="5">
        <f>AVERAGE(AE9:AH9)</f>
        <v>94.025000000000006</v>
      </c>
      <c r="AJ9" s="8"/>
      <c r="AK9" s="80">
        <v>81.599999999999994</v>
      </c>
      <c r="AL9" s="63">
        <v>81.599999999999994</v>
      </c>
      <c r="AM9" s="80">
        <v>78.400000000000006</v>
      </c>
      <c r="AN9" s="89">
        <f t="shared" si="2"/>
        <v>80.533333333333331</v>
      </c>
      <c r="AO9" s="12"/>
      <c r="AP9" s="5">
        <v>71.3</v>
      </c>
      <c r="AQ9" s="5">
        <v>70</v>
      </c>
      <c r="AR9" s="5">
        <v>69.7</v>
      </c>
      <c r="AS9" s="5">
        <v>71.7</v>
      </c>
      <c r="AT9" s="5">
        <v>72.8</v>
      </c>
      <c r="AU9" s="5">
        <v>73.400000000000006</v>
      </c>
      <c r="AV9" s="5">
        <v>69.2</v>
      </c>
      <c r="AW9" s="80">
        <v>72.2</v>
      </c>
      <c r="AX9" s="80">
        <v>70.400000000000006</v>
      </c>
      <c r="AY9" s="80">
        <v>70.5</v>
      </c>
      <c r="AZ9" s="80"/>
      <c r="BA9" s="1"/>
      <c r="BB9" s="1"/>
      <c r="BJ9" s="23"/>
      <c r="BK9" s="23"/>
      <c r="BL9" s="23"/>
      <c r="BM9" s="23"/>
      <c r="BN9" s="23"/>
      <c r="BO9" s="23"/>
      <c r="BP9" s="23"/>
      <c r="BQ9" s="23"/>
      <c r="BR9" s="23"/>
      <c r="BZ9" s="21"/>
      <c r="CA9" s="21"/>
      <c r="CB9" s="21"/>
      <c r="CC9" s="21"/>
      <c r="CD9" s="21"/>
      <c r="CE9" s="21"/>
    </row>
    <row r="10" spans="1:99" x14ac:dyDescent="0.25">
      <c r="A10" s="3" t="s">
        <v>3</v>
      </c>
      <c r="B10" s="5">
        <v>141.30000000000001</v>
      </c>
      <c r="C10" s="8"/>
      <c r="D10" s="66">
        <v>114.11</v>
      </c>
      <c r="E10" s="66">
        <v>109.74</v>
      </c>
      <c r="F10" s="5">
        <v>109.56</v>
      </c>
      <c r="G10" s="5">
        <v>114.04</v>
      </c>
      <c r="H10" s="66">
        <v>113.94</v>
      </c>
      <c r="I10" s="5">
        <v>110.97</v>
      </c>
      <c r="J10" s="5">
        <v>112.89</v>
      </c>
      <c r="K10" s="66">
        <v>113.91</v>
      </c>
      <c r="L10" s="1">
        <v>110.29</v>
      </c>
      <c r="M10" s="68">
        <v>108.46</v>
      </c>
      <c r="N10" s="1">
        <v>112.74</v>
      </c>
      <c r="O10" s="1">
        <f>AVERAGE(D10:N10)</f>
        <v>111.87727272727271</v>
      </c>
      <c r="P10" s="8"/>
      <c r="Q10" s="5">
        <v>73.7</v>
      </c>
      <c r="R10" s="5">
        <v>73</v>
      </c>
      <c r="S10" s="5">
        <v>70.67</v>
      </c>
      <c r="T10" s="5">
        <v>70.89</v>
      </c>
      <c r="U10" s="5">
        <v>71.03</v>
      </c>
      <c r="V10" s="5">
        <v>74.599999999999994</v>
      </c>
      <c r="W10" s="1">
        <v>77.59</v>
      </c>
      <c r="X10" s="1">
        <v>71.77</v>
      </c>
      <c r="Y10" s="5">
        <f t="shared" si="0"/>
        <v>71.85799999999999</v>
      </c>
      <c r="Z10" s="5">
        <f t="shared" si="1"/>
        <v>72.90625</v>
      </c>
      <c r="AA10" s="8"/>
      <c r="AB10" s="5">
        <v>86.36</v>
      </c>
      <c r="AC10" s="5">
        <v>82.21</v>
      </c>
      <c r="AD10" s="8"/>
      <c r="AE10" s="5">
        <v>88.01</v>
      </c>
      <c r="AF10" s="5">
        <v>93.56</v>
      </c>
      <c r="AG10" s="5">
        <v>91.74</v>
      </c>
      <c r="AH10" s="5" t="s">
        <v>99</v>
      </c>
      <c r="AI10" s="5">
        <f>AVERAGE(AE10:AH10)</f>
        <v>91.103333333333339</v>
      </c>
      <c r="AJ10" s="8" t="s">
        <v>100</v>
      </c>
      <c r="AK10" s="80">
        <v>36.590000000000003</v>
      </c>
      <c r="AL10" s="63">
        <v>36.590000000000003</v>
      </c>
      <c r="AM10" s="80">
        <v>36.409999999999997</v>
      </c>
      <c r="AN10" s="89">
        <f t="shared" si="2"/>
        <v>36.53</v>
      </c>
      <c r="AO10" s="12"/>
      <c r="AP10" s="5">
        <v>31.24</v>
      </c>
      <c r="AQ10" s="5">
        <v>31.97</v>
      </c>
      <c r="AR10" s="5">
        <v>32.67</v>
      </c>
      <c r="AS10" s="5">
        <v>33.840000000000003</v>
      </c>
      <c r="AT10" s="5">
        <v>35.799999999999997</v>
      </c>
      <c r="AU10" s="5">
        <v>33.6</v>
      </c>
      <c r="AV10" s="5">
        <v>32.31</v>
      </c>
      <c r="AW10" s="80">
        <v>31.73</v>
      </c>
      <c r="AX10" s="80">
        <v>34.18</v>
      </c>
      <c r="AY10" s="80">
        <v>31.07</v>
      </c>
      <c r="AZ10" s="80"/>
      <c r="BA10" s="1"/>
      <c r="BB10" s="1"/>
    </row>
    <row r="11" spans="1:99" x14ac:dyDescent="0.25">
      <c r="A11" s="3" t="s">
        <v>6</v>
      </c>
      <c r="B11" s="5">
        <v>125.98</v>
      </c>
      <c r="C11" s="8"/>
      <c r="D11" s="66">
        <v>105.75</v>
      </c>
      <c r="E11" s="66">
        <v>107.03</v>
      </c>
      <c r="F11" s="5">
        <v>104.83</v>
      </c>
      <c r="G11" s="8">
        <v>106.29</v>
      </c>
      <c r="H11" s="66">
        <v>103.93</v>
      </c>
      <c r="I11" s="8">
        <v>101.51</v>
      </c>
      <c r="J11" s="5">
        <v>102.63</v>
      </c>
      <c r="K11" s="66">
        <v>106.01</v>
      </c>
      <c r="L11" s="1">
        <v>100.35</v>
      </c>
      <c r="M11" s="68">
        <v>97.79</v>
      </c>
      <c r="N11" s="1">
        <v>99.41</v>
      </c>
      <c r="O11" s="1">
        <f>AVERAGE(D11:N11)</f>
        <v>103.23000000000002</v>
      </c>
      <c r="P11" s="8"/>
      <c r="Q11" s="5">
        <v>73.36</v>
      </c>
      <c r="R11" s="5">
        <v>71.260000000000005</v>
      </c>
      <c r="S11" s="5">
        <v>69.540000000000006</v>
      </c>
      <c r="T11" s="5">
        <v>69.180000000000007</v>
      </c>
      <c r="U11" s="5">
        <v>68.67</v>
      </c>
      <c r="V11" s="5">
        <v>71.5</v>
      </c>
      <c r="W11" s="1">
        <v>73.31</v>
      </c>
      <c r="X11" s="1">
        <v>69.86</v>
      </c>
      <c r="Y11" s="5">
        <f t="shared" si="0"/>
        <v>70.402000000000015</v>
      </c>
      <c r="Z11" s="5">
        <f t="shared" si="1"/>
        <v>70.835000000000008</v>
      </c>
      <c r="AA11" s="8"/>
      <c r="AB11" s="5">
        <v>82.65</v>
      </c>
      <c r="AC11" s="5">
        <v>79.540000000000006</v>
      </c>
      <c r="AD11" s="8"/>
      <c r="AE11" s="5">
        <v>82.67</v>
      </c>
      <c r="AF11" s="5">
        <v>86.87</v>
      </c>
      <c r="AG11" s="5">
        <v>86.03</v>
      </c>
      <c r="AH11" s="5">
        <v>106.01</v>
      </c>
      <c r="AI11" s="5">
        <f>AVERAGE(AE11:AH11)</f>
        <v>90.39500000000001</v>
      </c>
      <c r="AJ11" s="8"/>
      <c r="AK11" s="80">
        <v>35.1</v>
      </c>
      <c r="AL11" s="63">
        <v>35.1</v>
      </c>
      <c r="AM11" s="80">
        <v>35.08</v>
      </c>
      <c r="AN11" s="89">
        <f t="shared" si="2"/>
        <v>35.093333333333334</v>
      </c>
      <c r="AO11" s="12"/>
      <c r="AP11" s="5">
        <v>30.09</v>
      </c>
      <c r="AQ11" s="5">
        <v>30.59</v>
      </c>
      <c r="AR11" s="5">
        <v>30.67</v>
      </c>
      <c r="AS11" s="5">
        <v>32.76</v>
      </c>
      <c r="AT11" s="5">
        <v>33.9</v>
      </c>
      <c r="AU11" s="5">
        <v>32.06</v>
      </c>
      <c r="AV11" s="5">
        <v>30.94</v>
      </c>
      <c r="AW11" s="80">
        <v>30.86</v>
      </c>
      <c r="AX11" s="80">
        <v>32.4</v>
      </c>
      <c r="AY11" s="80">
        <v>30.11</v>
      </c>
      <c r="AZ11" s="80"/>
      <c r="BA11" s="1"/>
      <c r="BB11" s="1"/>
    </row>
    <row r="12" spans="1:99" x14ac:dyDescent="0.25">
      <c r="A12" s="3" t="s">
        <v>28</v>
      </c>
      <c r="B12" s="5">
        <v>122.4</v>
      </c>
      <c r="C12" s="8"/>
      <c r="D12" s="66">
        <v>113.2</v>
      </c>
      <c r="E12" s="66">
        <v>115.3</v>
      </c>
      <c r="F12" s="5">
        <v>112.3</v>
      </c>
      <c r="G12" s="5">
        <v>114.5</v>
      </c>
      <c r="H12" s="66">
        <v>114.9</v>
      </c>
      <c r="I12" s="5">
        <v>112.7</v>
      </c>
      <c r="J12" s="5">
        <v>111.9</v>
      </c>
      <c r="K12" s="66">
        <v>116.2</v>
      </c>
      <c r="L12" s="1">
        <v>115.3</v>
      </c>
      <c r="M12" s="68">
        <v>111.1</v>
      </c>
      <c r="N12" s="1">
        <v>112.7</v>
      </c>
      <c r="O12" s="1">
        <f>AVERAGE(D12:N12)</f>
        <v>113.64545454545456</v>
      </c>
      <c r="P12" s="8"/>
      <c r="Q12" s="5">
        <v>99.3</v>
      </c>
      <c r="R12" s="5">
        <v>101.3</v>
      </c>
      <c r="S12" s="5">
        <v>99.6</v>
      </c>
      <c r="T12" s="5">
        <v>99.6</v>
      </c>
      <c r="U12" s="5">
        <v>98</v>
      </c>
      <c r="V12" s="5">
        <v>100</v>
      </c>
      <c r="W12" s="1">
        <v>103.4</v>
      </c>
      <c r="X12" s="1">
        <v>101</v>
      </c>
      <c r="Y12" s="5">
        <f t="shared" si="0"/>
        <v>99.559999999999988</v>
      </c>
      <c r="Z12" s="5">
        <f t="shared" si="1"/>
        <v>100.27499999999999</v>
      </c>
      <c r="AA12" s="8"/>
      <c r="AB12" s="5">
        <v>106.3</v>
      </c>
      <c r="AC12" s="5">
        <v>103.8</v>
      </c>
      <c r="AD12" s="8"/>
      <c r="AE12" s="5">
        <v>109.4</v>
      </c>
      <c r="AF12" s="5">
        <v>111.5</v>
      </c>
      <c r="AG12" s="5">
        <v>110.07</v>
      </c>
      <c r="AH12" s="5">
        <v>116.2</v>
      </c>
      <c r="AI12" s="5">
        <f>AVERAGE(AE12:AH12)</f>
        <v>111.7925</v>
      </c>
      <c r="AJ12" s="8"/>
      <c r="AK12" s="80">
        <v>55.7</v>
      </c>
      <c r="AL12" s="63">
        <v>55.7</v>
      </c>
      <c r="AM12" s="80">
        <v>54.7</v>
      </c>
      <c r="AN12" s="89">
        <f t="shared" si="2"/>
        <v>55.366666666666674</v>
      </c>
      <c r="AO12" s="12"/>
      <c r="AP12" s="5" t="s">
        <v>36</v>
      </c>
      <c r="AQ12" s="5">
        <v>55.7</v>
      </c>
      <c r="AR12" s="5">
        <v>55.7</v>
      </c>
      <c r="AS12" s="5" t="s">
        <v>36</v>
      </c>
      <c r="AT12" s="5" t="s">
        <v>36</v>
      </c>
      <c r="AU12" s="5" t="s">
        <v>36</v>
      </c>
      <c r="AV12" s="5" t="s">
        <v>36</v>
      </c>
      <c r="AW12" s="80">
        <v>55.1</v>
      </c>
      <c r="AX12" s="80">
        <v>56.3</v>
      </c>
      <c r="AY12" s="80">
        <v>55.3</v>
      </c>
      <c r="AZ12" s="80"/>
      <c r="BA12" s="80"/>
      <c r="BB12" s="80"/>
    </row>
    <row r="13" spans="1:99" x14ac:dyDescent="0.25">
      <c r="A13" s="3" t="s">
        <v>7</v>
      </c>
      <c r="B13" s="5">
        <v>82</v>
      </c>
      <c r="C13" s="8"/>
      <c r="D13" s="66">
        <v>93</v>
      </c>
      <c r="E13" s="66">
        <v>89</v>
      </c>
      <c r="F13" s="66">
        <v>99</v>
      </c>
      <c r="G13" s="5">
        <v>93</v>
      </c>
      <c r="H13" s="66">
        <v>92</v>
      </c>
      <c r="I13" s="5">
        <v>82</v>
      </c>
      <c r="J13" s="5">
        <v>83</v>
      </c>
      <c r="K13" s="66">
        <v>80</v>
      </c>
      <c r="L13" s="80">
        <v>97</v>
      </c>
      <c r="M13" s="82">
        <v>99</v>
      </c>
      <c r="N13" s="80">
        <v>92</v>
      </c>
      <c r="O13" s="1">
        <f>AVERAGE(D13:N13)</f>
        <v>90.818181818181813</v>
      </c>
      <c r="P13" s="8"/>
      <c r="Q13" s="5">
        <v>109</v>
      </c>
      <c r="R13" s="5">
        <v>106</v>
      </c>
      <c r="S13" s="5">
        <v>118</v>
      </c>
      <c r="T13" s="5">
        <v>109</v>
      </c>
      <c r="U13" s="5">
        <v>109</v>
      </c>
      <c r="V13" s="62">
        <v>126</v>
      </c>
      <c r="W13" s="1">
        <v>115</v>
      </c>
      <c r="X13" s="1">
        <v>132</v>
      </c>
      <c r="Y13" s="5">
        <f t="shared" si="0"/>
        <v>110.2</v>
      </c>
      <c r="Z13" s="5">
        <f t="shared" si="1"/>
        <v>115.5</v>
      </c>
      <c r="AA13" s="8"/>
      <c r="AB13" s="5">
        <v>105</v>
      </c>
      <c r="AC13" s="5">
        <v>109</v>
      </c>
      <c r="AD13" s="8"/>
      <c r="AE13" s="5">
        <v>105</v>
      </c>
      <c r="AF13" s="5">
        <v>98</v>
      </c>
      <c r="AG13" s="5">
        <v>98</v>
      </c>
      <c r="AH13" s="5">
        <v>104</v>
      </c>
      <c r="AI13" s="5">
        <f>AVERAGE(AE13:AH13)</f>
        <v>101.25</v>
      </c>
      <c r="AJ13" s="8"/>
      <c r="AK13" s="80">
        <v>228</v>
      </c>
      <c r="AL13" s="63">
        <v>237</v>
      </c>
      <c r="AM13" s="80">
        <v>227</v>
      </c>
      <c r="AN13" s="89">
        <f t="shared" si="2"/>
        <v>230.66666666666666</v>
      </c>
      <c r="AO13" s="12"/>
      <c r="AP13" s="5">
        <v>225</v>
      </c>
      <c r="AQ13" s="5">
        <v>199</v>
      </c>
      <c r="AR13" s="5">
        <v>215</v>
      </c>
      <c r="AS13" s="5">
        <v>218</v>
      </c>
      <c r="AT13" s="5">
        <v>197</v>
      </c>
      <c r="AU13" s="5">
        <v>213</v>
      </c>
      <c r="AV13" s="5">
        <v>237</v>
      </c>
      <c r="AW13" s="80">
        <v>235</v>
      </c>
      <c r="AX13" s="80">
        <v>211</v>
      </c>
      <c r="AY13" s="80">
        <v>230</v>
      </c>
      <c r="AZ13" s="80"/>
      <c r="BA13" s="55">
        <v>240</v>
      </c>
      <c r="BB13" s="55">
        <v>234</v>
      </c>
    </row>
    <row r="14" spans="1:99" x14ac:dyDescent="0.25">
      <c r="A14" s="3" t="s">
        <v>8</v>
      </c>
      <c r="B14" s="5">
        <v>66</v>
      </c>
      <c r="C14" s="8"/>
      <c r="D14" s="66">
        <v>78</v>
      </c>
      <c r="E14" s="66">
        <v>66</v>
      </c>
      <c r="F14" s="5">
        <v>66</v>
      </c>
      <c r="G14" s="5">
        <v>69</v>
      </c>
      <c r="H14" s="66">
        <v>76</v>
      </c>
      <c r="I14" s="5">
        <v>66</v>
      </c>
      <c r="J14" s="5">
        <v>65</v>
      </c>
      <c r="K14" s="66">
        <v>63</v>
      </c>
      <c r="L14" s="5">
        <v>77</v>
      </c>
      <c r="M14" s="66">
        <v>69</v>
      </c>
      <c r="N14" s="5">
        <v>72</v>
      </c>
      <c r="O14" s="1">
        <f>AVERAGE(D14:N14)</f>
        <v>69.727272727272734</v>
      </c>
      <c r="P14" s="8"/>
      <c r="Q14" s="5">
        <v>75</v>
      </c>
      <c r="R14" s="5">
        <v>81</v>
      </c>
      <c r="S14" s="5">
        <v>76</v>
      </c>
      <c r="T14" s="5">
        <v>76</v>
      </c>
      <c r="U14" s="5">
        <v>72</v>
      </c>
      <c r="V14" s="5">
        <v>80</v>
      </c>
      <c r="W14" s="1">
        <v>83</v>
      </c>
      <c r="X14" s="1">
        <v>80</v>
      </c>
      <c r="Y14" s="5">
        <f t="shared" si="0"/>
        <v>76</v>
      </c>
      <c r="Z14" s="5">
        <f t="shared" si="1"/>
        <v>77.875</v>
      </c>
      <c r="AA14" s="8"/>
      <c r="AB14" s="5">
        <v>78</v>
      </c>
      <c r="AC14" s="5">
        <v>68</v>
      </c>
      <c r="AD14" s="8"/>
      <c r="AE14" s="5">
        <v>83</v>
      </c>
      <c r="AF14" s="5">
        <v>66</v>
      </c>
      <c r="AG14" s="5">
        <v>74</v>
      </c>
      <c r="AH14" s="5">
        <v>78</v>
      </c>
      <c r="AI14" s="5">
        <f>AVERAGE(AE14:AH14)</f>
        <v>75.25</v>
      </c>
      <c r="AJ14" s="8"/>
      <c r="AK14" s="80">
        <v>174</v>
      </c>
      <c r="AL14" s="63">
        <v>183</v>
      </c>
      <c r="AM14" s="80">
        <v>174</v>
      </c>
      <c r="AN14" s="89">
        <f t="shared" si="2"/>
        <v>177</v>
      </c>
      <c r="AO14" s="12"/>
      <c r="AP14" s="5">
        <v>163</v>
      </c>
      <c r="AQ14" s="5">
        <v>149</v>
      </c>
      <c r="AR14" s="5">
        <v>169</v>
      </c>
      <c r="AS14" s="5">
        <v>167</v>
      </c>
      <c r="AT14" s="5">
        <v>167</v>
      </c>
      <c r="AU14" s="5">
        <v>175</v>
      </c>
      <c r="AV14" s="5">
        <v>185</v>
      </c>
      <c r="AW14" s="80">
        <v>173</v>
      </c>
      <c r="AX14" s="80">
        <v>156</v>
      </c>
      <c r="AY14" s="80">
        <v>179</v>
      </c>
      <c r="AZ14" s="80"/>
      <c r="BA14" s="55">
        <v>189</v>
      </c>
      <c r="BB14" s="55">
        <v>169</v>
      </c>
    </row>
    <row r="15" spans="1:99" x14ac:dyDescent="0.25">
      <c r="A15" s="3" t="s">
        <v>78</v>
      </c>
      <c r="B15" s="5">
        <v>73</v>
      </c>
      <c r="C15" s="8"/>
      <c r="D15" s="66">
        <v>84</v>
      </c>
      <c r="E15" s="66">
        <v>77</v>
      </c>
      <c r="F15" s="5">
        <v>83</v>
      </c>
      <c r="G15" s="5">
        <v>85</v>
      </c>
      <c r="H15" s="66">
        <v>80</v>
      </c>
      <c r="I15" s="5">
        <v>69</v>
      </c>
      <c r="J15" s="5">
        <v>75</v>
      </c>
      <c r="K15" s="66">
        <v>71</v>
      </c>
      <c r="L15" s="5">
        <v>91</v>
      </c>
      <c r="M15" s="66">
        <v>88</v>
      </c>
      <c r="N15" s="5">
        <v>89</v>
      </c>
      <c r="O15" s="1">
        <f>AVERAGE(D15:N15)</f>
        <v>81.090909090909093</v>
      </c>
      <c r="P15" s="8"/>
      <c r="Q15" s="5">
        <v>102</v>
      </c>
      <c r="R15" s="5">
        <v>92</v>
      </c>
      <c r="S15" s="5">
        <v>95</v>
      </c>
      <c r="T15" s="5">
        <v>96</v>
      </c>
      <c r="U15" s="5">
        <v>98</v>
      </c>
      <c r="V15" s="5">
        <v>99</v>
      </c>
      <c r="W15" s="1">
        <v>104</v>
      </c>
      <c r="X15" s="1">
        <v>106</v>
      </c>
      <c r="Y15" s="5">
        <f t="shared" si="0"/>
        <v>96.6</v>
      </c>
      <c r="Z15" s="5">
        <f t="shared" si="1"/>
        <v>99</v>
      </c>
      <c r="AA15" s="8"/>
      <c r="AB15" s="5">
        <v>95</v>
      </c>
      <c r="AC15" s="5">
        <v>97</v>
      </c>
      <c r="AD15" s="8"/>
      <c r="AE15" s="5">
        <v>95</v>
      </c>
      <c r="AF15" s="5">
        <v>90</v>
      </c>
      <c r="AG15" s="5">
        <v>93</v>
      </c>
      <c r="AH15" s="5">
        <v>97</v>
      </c>
      <c r="AI15" s="5">
        <f>AVERAGE(AE15:AH15)</f>
        <v>93.75</v>
      </c>
      <c r="AJ15" s="8"/>
      <c r="AK15" s="80">
        <v>205</v>
      </c>
      <c r="AL15" s="63">
        <v>212</v>
      </c>
      <c r="AM15" s="80">
        <v>208</v>
      </c>
      <c r="AN15" s="89">
        <f t="shared" si="2"/>
        <v>208.33333333333334</v>
      </c>
      <c r="AO15" s="12"/>
      <c r="AP15" s="5">
        <v>145</v>
      </c>
      <c r="AQ15" s="5">
        <v>183</v>
      </c>
      <c r="AR15" s="5">
        <v>145</v>
      </c>
      <c r="AS15" s="5">
        <v>188</v>
      </c>
      <c r="AT15" s="5">
        <v>141</v>
      </c>
      <c r="AU15" s="5">
        <v>184</v>
      </c>
      <c r="AV15" s="5">
        <v>163</v>
      </c>
      <c r="AW15" s="80">
        <v>201</v>
      </c>
      <c r="AX15" s="80">
        <v>177</v>
      </c>
      <c r="AY15" s="80">
        <v>193</v>
      </c>
      <c r="AZ15" s="80"/>
      <c r="BA15" s="55">
        <v>164</v>
      </c>
      <c r="BB15" s="55">
        <v>187</v>
      </c>
    </row>
    <row r="16" spans="1:99" x14ac:dyDescent="0.25">
      <c r="A16" s="3" t="s">
        <v>29</v>
      </c>
      <c r="B16" s="5">
        <v>23.14</v>
      </c>
      <c r="C16" s="8"/>
      <c r="D16" s="66">
        <v>23.01</v>
      </c>
      <c r="E16" s="66">
        <v>22.96</v>
      </c>
      <c r="F16" s="5">
        <v>22.49</v>
      </c>
      <c r="G16" s="5">
        <v>21.5</v>
      </c>
      <c r="H16" s="66">
        <v>23.27</v>
      </c>
      <c r="I16" s="5">
        <v>24.38</v>
      </c>
      <c r="J16" s="5">
        <v>23.99</v>
      </c>
      <c r="K16" s="66">
        <v>23.54</v>
      </c>
      <c r="L16" s="5">
        <v>22.6</v>
      </c>
      <c r="M16" s="66">
        <v>23.69</v>
      </c>
      <c r="N16" s="5">
        <v>23.3</v>
      </c>
      <c r="O16" s="1">
        <f>AVERAGE(D16:N16)</f>
        <v>23.157272727272726</v>
      </c>
      <c r="P16" s="8"/>
      <c r="Q16" s="5">
        <v>23.52</v>
      </c>
      <c r="R16" s="5">
        <v>21.26</v>
      </c>
      <c r="S16" s="5">
        <v>24.05</v>
      </c>
      <c r="T16" s="5">
        <v>24.21</v>
      </c>
      <c r="U16" s="5">
        <v>23.85</v>
      </c>
      <c r="V16" s="5">
        <v>22.36</v>
      </c>
      <c r="W16" s="5"/>
      <c r="X16" s="5"/>
      <c r="Y16" s="5">
        <f t="shared" si="0"/>
        <v>23.377999999999997</v>
      </c>
      <c r="Z16" s="5"/>
      <c r="AA16" s="8"/>
      <c r="AB16" s="5">
        <v>22.41</v>
      </c>
      <c r="AC16" s="5">
        <v>22.47</v>
      </c>
      <c r="AD16" s="8"/>
      <c r="AE16" s="5">
        <v>22.91</v>
      </c>
      <c r="AF16" s="5">
        <v>23.282499999999999</v>
      </c>
      <c r="AG16" s="5">
        <v>23.73</v>
      </c>
      <c r="AH16" s="5">
        <v>23.45</v>
      </c>
      <c r="AI16" s="5">
        <f>AVERAGE(AE16:AH16)</f>
        <v>23.343125000000001</v>
      </c>
      <c r="AJ16" s="8"/>
      <c r="AK16" s="5">
        <v>21.39</v>
      </c>
      <c r="AL16" s="5">
        <v>21.65</v>
      </c>
      <c r="AM16" s="5">
        <v>20.89</v>
      </c>
      <c r="AN16" s="89">
        <f t="shared" si="2"/>
        <v>21.31</v>
      </c>
      <c r="AO16" s="8"/>
      <c r="AP16" s="5">
        <v>21.88</v>
      </c>
      <c r="AQ16" s="5">
        <v>22.74</v>
      </c>
      <c r="AR16" s="5">
        <v>22.74</v>
      </c>
      <c r="AS16" s="5">
        <v>21.23</v>
      </c>
      <c r="AT16" s="5">
        <v>21.29</v>
      </c>
      <c r="AU16" s="5">
        <v>21.23</v>
      </c>
      <c r="AV16" s="5">
        <v>21.73</v>
      </c>
      <c r="AW16" s="80">
        <v>24.57</v>
      </c>
      <c r="AX16" s="1">
        <v>24.37</v>
      </c>
      <c r="AY16" s="1">
        <v>23.28</v>
      </c>
      <c r="AZ16" s="1"/>
      <c r="BA16" s="80">
        <v>23.24</v>
      </c>
      <c r="BB16" s="80">
        <v>22.91</v>
      </c>
    </row>
    <row r="17" spans="1:96" x14ac:dyDescent="0.25">
      <c r="A17" s="3" t="s">
        <v>26</v>
      </c>
      <c r="B17" s="5">
        <v>11.86</v>
      </c>
      <c r="C17" s="8"/>
      <c r="D17" s="66">
        <v>13.58</v>
      </c>
      <c r="E17" s="66">
        <v>10.37</v>
      </c>
      <c r="F17" s="5">
        <v>11.84</v>
      </c>
      <c r="G17" s="5">
        <v>12.23</v>
      </c>
      <c r="H17" s="66">
        <v>11.87</v>
      </c>
      <c r="I17" s="5">
        <v>11.25</v>
      </c>
      <c r="J17" s="5">
        <v>12.44</v>
      </c>
      <c r="K17" s="66">
        <v>12.18</v>
      </c>
      <c r="L17" s="5">
        <v>14.41</v>
      </c>
      <c r="M17" s="66">
        <v>13.27</v>
      </c>
      <c r="N17" s="5">
        <v>13.67</v>
      </c>
      <c r="O17" s="1">
        <f>AVERAGE(D17:N17)</f>
        <v>12.464545454545453</v>
      </c>
      <c r="P17" s="8">
        <v>8</v>
      </c>
      <c r="Q17" s="5">
        <v>11.52</v>
      </c>
      <c r="R17" s="5">
        <v>14.02</v>
      </c>
      <c r="S17" s="5">
        <v>11.52</v>
      </c>
      <c r="T17" s="5">
        <v>13.44</v>
      </c>
      <c r="U17" s="5">
        <v>13.14</v>
      </c>
      <c r="V17" s="5">
        <v>11.21</v>
      </c>
      <c r="W17" s="5"/>
      <c r="X17" s="5"/>
      <c r="Y17" s="5">
        <f t="shared" si="0"/>
        <v>12.728</v>
      </c>
      <c r="Z17" s="5"/>
      <c r="AA17" s="8"/>
      <c r="AB17" s="5">
        <v>13.5</v>
      </c>
      <c r="AC17" s="5">
        <v>14.08</v>
      </c>
      <c r="AD17" s="8"/>
      <c r="AE17" s="5">
        <v>13.57</v>
      </c>
      <c r="AF17" s="5">
        <v>12.4975</v>
      </c>
      <c r="AG17" s="5">
        <v>13.08</v>
      </c>
      <c r="AH17" s="5">
        <v>11.99</v>
      </c>
      <c r="AI17" s="5">
        <f>AVERAGE(AE17:AH17)</f>
        <v>12.784375000000001</v>
      </c>
      <c r="AJ17" s="8"/>
      <c r="AK17" s="5">
        <v>12.4</v>
      </c>
      <c r="AL17" s="5">
        <v>12.36</v>
      </c>
      <c r="AM17" s="5">
        <v>12.14</v>
      </c>
      <c r="AN17" s="89">
        <f t="shared" si="2"/>
        <v>12.299999999999999</v>
      </c>
      <c r="AO17" s="8"/>
      <c r="AP17" s="5">
        <v>11.55</v>
      </c>
      <c r="AQ17" s="5">
        <v>11.15</v>
      </c>
      <c r="AR17" s="5">
        <v>11.64</v>
      </c>
      <c r="AS17" s="5">
        <v>11.11</v>
      </c>
      <c r="AT17" s="5">
        <v>12.87</v>
      </c>
      <c r="AU17" s="5">
        <v>11.98</v>
      </c>
      <c r="AV17" s="5">
        <v>10.93</v>
      </c>
      <c r="AW17" s="80">
        <v>13.09</v>
      </c>
      <c r="AX17" s="1">
        <v>12.78</v>
      </c>
      <c r="AY17" s="1">
        <v>12.49</v>
      </c>
      <c r="AZ17" s="1"/>
      <c r="BA17" s="80">
        <v>11.89</v>
      </c>
      <c r="BB17" s="80">
        <v>12.12</v>
      </c>
    </row>
    <row r="18" spans="1:96" x14ac:dyDescent="0.25">
      <c r="A18" s="3" t="s">
        <v>27</v>
      </c>
      <c r="B18" s="5">
        <v>488</v>
      </c>
      <c r="C18" s="8"/>
      <c r="D18" s="66">
        <v>449</v>
      </c>
      <c r="E18" s="66">
        <v>512</v>
      </c>
      <c r="F18" s="5">
        <v>478</v>
      </c>
      <c r="G18" s="5">
        <v>460</v>
      </c>
      <c r="H18" s="66">
        <v>483</v>
      </c>
      <c r="I18" s="5">
        <v>494</v>
      </c>
      <c r="J18" s="5">
        <v>488</v>
      </c>
      <c r="K18" s="66">
        <v>489</v>
      </c>
      <c r="L18" s="5">
        <v>447</v>
      </c>
      <c r="M18" s="66">
        <v>478</v>
      </c>
      <c r="N18" s="5">
        <v>462</v>
      </c>
      <c r="O18" s="1">
        <f>AVERAGE(D18:N18)</f>
        <v>476.36363636363637</v>
      </c>
      <c r="P18" s="8"/>
      <c r="Q18" s="5">
        <v>497</v>
      </c>
      <c r="R18" s="5">
        <v>413</v>
      </c>
      <c r="S18" s="5">
        <v>505</v>
      </c>
      <c r="T18" s="5">
        <v>466</v>
      </c>
      <c r="U18" s="5">
        <v>466</v>
      </c>
      <c r="V18" s="5">
        <v>493</v>
      </c>
      <c r="W18" s="5"/>
      <c r="X18" s="5"/>
      <c r="Y18" s="5">
        <f t="shared" si="0"/>
        <v>469.4</v>
      </c>
      <c r="Z18" s="5"/>
      <c r="AA18" s="8"/>
      <c r="AB18" s="5">
        <v>442</v>
      </c>
      <c r="AC18" s="5">
        <v>22.47</v>
      </c>
      <c r="AD18" s="8"/>
      <c r="AE18" s="5">
        <v>445</v>
      </c>
      <c r="AF18" s="5">
        <v>472.25</v>
      </c>
      <c r="AG18" s="5">
        <v>468</v>
      </c>
      <c r="AH18" s="5">
        <v>479</v>
      </c>
      <c r="AI18" s="5">
        <f>AVERAGE(AE18:AH18)</f>
        <v>466.0625</v>
      </c>
      <c r="AJ18" s="8"/>
      <c r="AK18" s="5">
        <v>465</v>
      </c>
      <c r="AL18" s="5">
        <v>474</v>
      </c>
      <c r="AM18" s="5">
        <v>463</v>
      </c>
      <c r="AN18" s="89">
        <f t="shared" si="2"/>
        <v>467.33333333333331</v>
      </c>
      <c r="AO18" s="8"/>
      <c r="AP18" s="5">
        <v>476</v>
      </c>
      <c r="AQ18" s="5">
        <v>502</v>
      </c>
      <c r="AR18" s="5">
        <v>482</v>
      </c>
      <c r="AS18" s="5">
        <v>2.31</v>
      </c>
      <c r="AT18" s="5">
        <v>446</v>
      </c>
      <c r="AU18" s="5">
        <v>463</v>
      </c>
      <c r="AV18" s="5">
        <v>482</v>
      </c>
      <c r="AW18" s="80">
        <v>449.25</v>
      </c>
      <c r="AX18" s="1">
        <v>475</v>
      </c>
      <c r="AY18" s="1">
        <v>472</v>
      </c>
      <c r="AZ18" s="1"/>
      <c r="BA18" s="80">
        <v>489</v>
      </c>
      <c r="BB18" s="80">
        <v>478</v>
      </c>
    </row>
    <row r="19" spans="1:96" s="81" customFormat="1" x14ac:dyDescent="0.25">
      <c r="A19" s="54" t="s">
        <v>58</v>
      </c>
      <c r="B19" s="80">
        <v>68</v>
      </c>
      <c r="C19" s="12"/>
      <c r="D19" s="82">
        <v>73</v>
      </c>
      <c r="E19" s="82">
        <v>70</v>
      </c>
      <c r="F19" s="80">
        <v>70</v>
      </c>
      <c r="G19" s="80">
        <v>72</v>
      </c>
      <c r="H19" s="82">
        <v>70</v>
      </c>
      <c r="I19" s="80">
        <v>68</v>
      </c>
      <c r="J19" s="80">
        <v>73</v>
      </c>
      <c r="K19" s="82">
        <v>70</v>
      </c>
      <c r="L19" s="80">
        <v>70</v>
      </c>
      <c r="M19" s="82">
        <v>72</v>
      </c>
      <c r="N19" s="80">
        <v>72</v>
      </c>
      <c r="O19" s="1">
        <f>AVERAGE(D19:N19)</f>
        <v>70.909090909090907</v>
      </c>
      <c r="P19" s="12"/>
      <c r="Q19" s="80">
        <v>66</v>
      </c>
      <c r="R19" s="80">
        <v>65</v>
      </c>
      <c r="S19" s="80">
        <v>68</v>
      </c>
      <c r="T19" s="80">
        <v>69</v>
      </c>
      <c r="U19" s="80">
        <v>69</v>
      </c>
      <c r="V19" s="80">
        <v>72</v>
      </c>
      <c r="W19" s="80"/>
      <c r="X19" s="80"/>
      <c r="Y19" s="5">
        <f t="shared" si="0"/>
        <v>67.400000000000006</v>
      </c>
      <c r="Z19" s="80"/>
      <c r="AA19" s="12"/>
      <c r="AB19" s="80">
        <v>67</v>
      </c>
      <c r="AC19" s="80">
        <v>14.08</v>
      </c>
      <c r="AD19" s="12"/>
      <c r="AE19" s="80">
        <v>67</v>
      </c>
      <c r="AF19" s="80">
        <v>64</v>
      </c>
      <c r="AG19" s="80">
        <v>70</v>
      </c>
      <c r="AH19" s="80">
        <v>73</v>
      </c>
      <c r="AI19" s="5">
        <f>AVERAGE(AE19:AH19)</f>
        <v>68.5</v>
      </c>
      <c r="AJ19" s="8"/>
      <c r="AK19" s="80">
        <v>66</v>
      </c>
      <c r="AL19" s="80">
        <v>65</v>
      </c>
      <c r="AM19" s="80">
        <v>65</v>
      </c>
      <c r="AN19" s="89">
        <f t="shared" si="2"/>
        <v>65.333333333333329</v>
      </c>
      <c r="AO19" s="12"/>
      <c r="AP19" s="80">
        <v>60</v>
      </c>
      <c r="AQ19" s="80">
        <v>63</v>
      </c>
      <c r="AR19" s="80">
        <v>64</v>
      </c>
      <c r="AS19" s="80">
        <v>65</v>
      </c>
      <c r="AT19" s="80">
        <v>67</v>
      </c>
      <c r="AU19" s="80">
        <v>65</v>
      </c>
      <c r="AV19" s="80">
        <v>63</v>
      </c>
      <c r="AW19" s="80">
        <v>65</v>
      </c>
      <c r="AX19" s="80">
        <v>65</v>
      </c>
      <c r="AY19" s="80">
        <v>64</v>
      </c>
      <c r="AZ19" s="80"/>
      <c r="BA19" s="80">
        <v>61</v>
      </c>
      <c r="BB19" s="80">
        <v>64</v>
      </c>
    </row>
    <row r="20" spans="1:96" s="81" customFormat="1" x14ac:dyDescent="0.25">
      <c r="A20" s="54" t="s">
        <v>93</v>
      </c>
      <c r="B20" s="80">
        <v>2.4500000000000002</v>
      </c>
      <c r="C20" s="12"/>
      <c r="D20" s="82">
        <v>0.39</v>
      </c>
      <c r="E20" s="82">
        <v>0.34</v>
      </c>
      <c r="F20" s="80">
        <v>0.35</v>
      </c>
      <c r="G20" s="80">
        <v>0.34</v>
      </c>
      <c r="H20" s="82">
        <v>0.34</v>
      </c>
      <c r="I20" s="80">
        <v>0.35</v>
      </c>
      <c r="J20" s="80">
        <v>0.36</v>
      </c>
      <c r="K20" s="82">
        <v>0.36</v>
      </c>
      <c r="L20" s="1">
        <v>0.37</v>
      </c>
      <c r="M20" s="68">
        <v>0.37</v>
      </c>
      <c r="N20" s="1">
        <v>0.38</v>
      </c>
      <c r="O20" s="1">
        <f>AVERAGE(D20:N20)</f>
        <v>0.35909090909090913</v>
      </c>
      <c r="P20" s="12"/>
      <c r="Q20" s="80">
        <v>0.34</v>
      </c>
      <c r="R20" s="80">
        <v>0.32</v>
      </c>
      <c r="S20" s="80">
        <v>0.36</v>
      </c>
      <c r="T20" s="80">
        <v>0.36</v>
      </c>
      <c r="U20" s="80">
        <v>0.36</v>
      </c>
      <c r="V20" s="80"/>
      <c r="W20" s="80"/>
      <c r="X20" s="80"/>
      <c r="Y20" s="5">
        <f t="shared" si="0"/>
        <v>0.34799999999999998</v>
      </c>
      <c r="Z20" s="80"/>
      <c r="AA20" s="12"/>
      <c r="AB20" s="80">
        <v>0.36</v>
      </c>
      <c r="AC20" s="80"/>
      <c r="AD20" s="12"/>
      <c r="AE20" s="80">
        <v>0.33</v>
      </c>
      <c r="AF20" s="80">
        <v>0.36</v>
      </c>
      <c r="AG20" s="80">
        <v>0.35</v>
      </c>
      <c r="AH20" s="80">
        <v>0.35</v>
      </c>
      <c r="AI20" s="5">
        <f t="shared" ref="AI20:AI25" si="3">AVERAGE(AE20:AH20)</f>
        <v>0.34750000000000003</v>
      </c>
      <c r="AJ20" s="8"/>
      <c r="AK20" s="80">
        <v>0.38</v>
      </c>
      <c r="AL20" s="80">
        <v>0.42</v>
      </c>
      <c r="AM20" s="80"/>
      <c r="AN20" s="80">
        <f>AVERAGE(AK20:AL20)</f>
        <v>0.4</v>
      </c>
      <c r="AO20" s="12"/>
      <c r="AP20" s="80">
        <v>0.41</v>
      </c>
      <c r="AQ20" s="80">
        <v>0.41</v>
      </c>
      <c r="AR20" s="80">
        <v>0.42</v>
      </c>
      <c r="AS20" s="80">
        <v>0.38</v>
      </c>
      <c r="AT20" s="80">
        <v>0.36</v>
      </c>
      <c r="AU20" s="80">
        <v>0.37</v>
      </c>
      <c r="AV20" s="80">
        <v>0.4</v>
      </c>
      <c r="AW20" s="80">
        <v>0.4</v>
      </c>
      <c r="AX20" s="80">
        <v>0.4</v>
      </c>
      <c r="AY20" s="80">
        <v>0.41</v>
      </c>
      <c r="AZ20" s="80"/>
      <c r="BA20" s="80"/>
      <c r="BB20" s="80"/>
    </row>
    <row r="21" spans="1:96" x14ac:dyDescent="0.25">
      <c r="A21" s="3" t="s">
        <v>83</v>
      </c>
      <c r="B21" s="80">
        <v>1.23</v>
      </c>
      <c r="C21" s="51"/>
      <c r="D21" s="66">
        <v>1.1599999999999999</v>
      </c>
      <c r="E21" s="66">
        <v>1.1499999999999999</v>
      </c>
      <c r="F21" s="14">
        <v>1.1299999999999999</v>
      </c>
      <c r="G21" s="14">
        <v>1.1200000000000001</v>
      </c>
      <c r="H21" s="66">
        <v>1.1299999999999999</v>
      </c>
      <c r="I21" s="14">
        <v>1.17</v>
      </c>
      <c r="J21" s="14">
        <v>1.17</v>
      </c>
      <c r="K21" s="66">
        <v>1.1599999999999999</v>
      </c>
      <c r="L21" s="1">
        <v>1.24</v>
      </c>
      <c r="M21" s="68">
        <v>1.2</v>
      </c>
      <c r="N21" s="1">
        <v>1.23</v>
      </c>
      <c r="O21" s="1">
        <f>AVERAGE(D21:N21)</f>
        <v>1.169090909090909</v>
      </c>
      <c r="P21" s="51"/>
      <c r="Q21" s="14">
        <v>1.07</v>
      </c>
      <c r="R21" s="14">
        <v>1.08</v>
      </c>
      <c r="S21" s="14">
        <v>1.1000000000000001</v>
      </c>
      <c r="T21" s="14">
        <v>1.1200000000000001</v>
      </c>
      <c r="U21" s="14">
        <v>1.1299999999999999</v>
      </c>
      <c r="V21" s="1"/>
      <c r="W21" s="1"/>
      <c r="X21" s="1"/>
      <c r="Y21" s="5">
        <f t="shared" si="0"/>
        <v>1.1000000000000001</v>
      </c>
      <c r="Z21" s="14"/>
      <c r="AA21" s="51"/>
      <c r="AB21" s="14">
        <v>1.08</v>
      </c>
      <c r="AC21" s="1"/>
      <c r="AD21" s="51"/>
      <c r="AE21" s="14">
        <v>1.07</v>
      </c>
      <c r="AF21" s="80">
        <v>1.1200000000000001</v>
      </c>
      <c r="AG21" s="80">
        <v>1.73</v>
      </c>
      <c r="AH21" s="80">
        <v>1.0900000000000001</v>
      </c>
      <c r="AI21" s="5">
        <f t="shared" si="3"/>
        <v>1.2525000000000002</v>
      </c>
      <c r="AJ21" s="12"/>
      <c r="AK21" s="80">
        <v>1.1399999999999999</v>
      </c>
      <c r="AL21" s="80">
        <v>1.1200000000000001</v>
      </c>
      <c r="AM21" s="1"/>
      <c r="AN21" s="80">
        <f t="shared" ref="AN21:AN25" si="4">AVERAGE(AK21:AL21)</f>
        <v>1.1299999999999999</v>
      </c>
      <c r="AO21" s="51"/>
      <c r="AP21" s="14">
        <v>1.1100000000000001</v>
      </c>
      <c r="AQ21" s="80">
        <v>1.1299999999999999</v>
      </c>
      <c r="AR21" s="80">
        <v>1.1399999999999999</v>
      </c>
      <c r="AS21" s="14">
        <v>1.06</v>
      </c>
      <c r="AT21" s="14">
        <v>1.08</v>
      </c>
      <c r="AU21" s="14">
        <v>1.05</v>
      </c>
      <c r="AV21" s="14">
        <v>1.1200000000000001</v>
      </c>
      <c r="AW21" s="14">
        <v>1.1000000000000001</v>
      </c>
      <c r="AX21" s="14">
        <v>1.1299999999999999</v>
      </c>
      <c r="AY21" s="14">
        <v>1.1399999999999999</v>
      </c>
      <c r="AZ21" s="14"/>
      <c r="BA21" s="80"/>
      <c r="BB21" s="80"/>
    </row>
    <row r="22" spans="1:96" x14ac:dyDescent="0.25">
      <c r="A22" s="3" t="s">
        <v>94</v>
      </c>
      <c r="B22" s="80"/>
      <c r="C22" s="51"/>
      <c r="D22" s="66">
        <f>D21-D20</f>
        <v>0.76999999999999991</v>
      </c>
      <c r="E22" s="66">
        <f t="shared" ref="E22:AY22" si="5">E21-E20</f>
        <v>0.80999999999999983</v>
      </c>
      <c r="F22" s="35">
        <f t="shared" si="5"/>
        <v>0.77999999999999992</v>
      </c>
      <c r="G22" s="35">
        <f t="shared" si="5"/>
        <v>0.78</v>
      </c>
      <c r="H22" s="66">
        <f t="shared" si="5"/>
        <v>0.78999999999999981</v>
      </c>
      <c r="I22" s="35">
        <f t="shared" si="5"/>
        <v>0.82</v>
      </c>
      <c r="J22" s="35">
        <f t="shared" si="5"/>
        <v>0.80999999999999994</v>
      </c>
      <c r="K22" s="66">
        <f t="shared" si="5"/>
        <v>0.79999999999999993</v>
      </c>
      <c r="L22" s="35">
        <f t="shared" si="5"/>
        <v>0.87</v>
      </c>
      <c r="M22" s="66">
        <f t="shared" si="5"/>
        <v>0.83</v>
      </c>
      <c r="N22" s="35">
        <f t="shared" si="5"/>
        <v>0.85</v>
      </c>
      <c r="O22" s="1">
        <f>AVERAGE(D22:N22)</f>
        <v>0.80999999999999983</v>
      </c>
      <c r="P22" s="51"/>
      <c r="Q22" s="35">
        <f t="shared" si="5"/>
        <v>0.73</v>
      </c>
      <c r="R22" s="35">
        <f t="shared" si="5"/>
        <v>0.76</v>
      </c>
      <c r="S22" s="35">
        <f t="shared" si="5"/>
        <v>0.7400000000000001</v>
      </c>
      <c r="T22" s="35">
        <f t="shared" si="5"/>
        <v>0.76000000000000012</v>
      </c>
      <c r="U22" s="35">
        <f t="shared" si="5"/>
        <v>0.76999999999999991</v>
      </c>
      <c r="V22" s="35">
        <f t="shared" si="5"/>
        <v>0</v>
      </c>
      <c r="W22" s="35"/>
      <c r="X22" s="35"/>
      <c r="Y22" s="5">
        <f t="shared" si="0"/>
        <v>0.752</v>
      </c>
      <c r="Z22" s="35"/>
      <c r="AA22" s="51"/>
      <c r="AB22" s="35">
        <f t="shared" si="5"/>
        <v>0.72000000000000008</v>
      </c>
      <c r="AC22" s="35">
        <f t="shared" si="5"/>
        <v>0</v>
      </c>
      <c r="AD22" s="51"/>
      <c r="AE22" s="35">
        <f t="shared" si="5"/>
        <v>0.74</v>
      </c>
      <c r="AF22" s="35">
        <f t="shared" si="5"/>
        <v>0.76000000000000012</v>
      </c>
      <c r="AG22" s="35">
        <f t="shared" si="5"/>
        <v>1.38</v>
      </c>
      <c r="AH22" s="35">
        <f t="shared" si="5"/>
        <v>0.7400000000000001</v>
      </c>
      <c r="AI22" s="5">
        <f t="shared" si="3"/>
        <v>0.90500000000000003</v>
      </c>
      <c r="AJ22" s="12"/>
      <c r="AK22" s="35">
        <f t="shared" si="5"/>
        <v>0.7599999999999999</v>
      </c>
      <c r="AL22" s="35">
        <f t="shared" si="5"/>
        <v>0.70000000000000018</v>
      </c>
      <c r="AM22" s="35">
        <f t="shared" si="5"/>
        <v>0</v>
      </c>
      <c r="AN22" s="80">
        <f t="shared" si="4"/>
        <v>0.73</v>
      </c>
      <c r="AO22" s="51"/>
      <c r="AP22" s="35">
        <f t="shared" si="5"/>
        <v>0.70000000000000018</v>
      </c>
      <c r="AQ22" s="35">
        <f t="shared" si="5"/>
        <v>0.72</v>
      </c>
      <c r="AR22" s="35">
        <f t="shared" si="5"/>
        <v>0.72</v>
      </c>
      <c r="AS22" s="35">
        <f t="shared" si="5"/>
        <v>0.68</v>
      </c>
      <c r="AT22" s="35">
        <f t="shared" si="5"/>
        <v>0.72000000000000008</v>
      </c>
      <c r="AU22" s="35">
        <f t="shared" si="5"/>
        <v>0.68</v>
      </c>
      <c r="AV22" s="35">
        <f t="shared" si="5"/>
        <v>0.72000000000000008</v>
      </c>
      <c r="AW22" s="35">
        <f t="shared" si="5"/>
        <v>0.70000000000000007</v>
      </c>
      <c r="AX22" s="35">
        <f t="shared" si="5"/>
        <v>0.72999999999999987</v>
      </c>
      <c r="AY22" s="35">
        <f t="shared" si="5"/>
        <v>0.73</v>
      </c>
      <c r="AZ22" s="35"/>
      <c r="BA22" s="80"/>
      <c r="BB22" s="80"/>
    </row>
    <row r="23" spans="1:96" x14ac:dyDescent="0.25">
      <c r="A23" s="3" t="s">
        <v>95</v>
      </c>
      <c r="B23" s="80">
        <v>1.87</v>
      </c>
      <c r="C23" s="51"/>
      <c r="D23" s="66">
        <v>2.4700000000000002</v>
      </c>
      <c r="E23" s="66">
        <v>2.36</v>
      </c>
      <c r="F23" s="14">
        <v>2.7</v>
      </c>
      <c r="G23" s="14">
        <v>2.78</v>
      </c>
      <c r="H23" s="66">
        <v>2.5499999999999998</v>
      </c>
      <c r="I23" s="14">
        <v>2.48</v>
      </c>
      <c r="J23" s="14">
        <v>2.57</v>
      </c>
      <c r="K23" s="66">
        <v>2.58</v>
      </c>
      <c r="L23" s="1">
        <v>2.16</v>
      </c>
      <c r="M23" s="68">
        <v>2.41</v>
      </c>
      <c r="N23" s="1">
        <v>2.62</v>
      </c>
      <c r="O23" s="1">
        <f>AVERAGE(D23:N23)</f>
        <v>2.5163636363636366</v>
      </c>
      <c r="P23" s="51"/>
      <c r="Q23" s="14">
        <v>2.16</v>
      </c>
      <c r="R23" s="14">
        <v>2.4300000000000002</v>
      </c>
      <c r="S23" s="14">
        <v>1.98</v>
      </c>
      <c r="T23" s="14">
        <v>2.02</v>
      </c>
      <c r="U23" s="14">
        <v>2.33</v>
      </c>
      <c r="V23" s="1"/>
      <c r="W23" s="1"/>
      <c r="X23" s="1"/>
      <c r="Y23" s="5">
        <f t="shared" si="0"/>
        <v>2.1840000000000002</v>
      </c>
      <c r="Z23" s="14"/>
      <c r="AA23" s="51"/>
      <c r="AB23" s="14">
        <v>2.02</v>
      </c>
      <c r="AC23" s="1"/>
      <c r="AD23" s="51"/>
      <c r="AE23" s="14">
        <v>2.5299999999999998</v>
      </c>
      <c r="AF23" s="80">
        <v>2.29</v>
      </c>
      <c r="AG23" s="80">
        <v>2.39</v>
      </c>
      <c r="AH23" s="80">
        <v>2.33</v>
      </c>
      <c r="AI23" s="5">
        <f t="shared" si="3"/>
        <v>2.3850000000000002</v>
      </c>
      <c r="AJ23" s="12"/>
      <c r="AK23" s="80">
        <v>2.0099999999999998</v>
      </c>
      <c r="AL23" s="80">
        <v>1.93</v>
      </c>
      <c r="AM23" s="1"/>
      <c r="AN23" s="80">
        <f t="shared" si="4"/>
        <v>1.9699999999999998</v>
      </c>
      <c r="AO23" s="51"/>
      <c r="AP23" s="14">
        <v>1.71</v>
      </c>
      <c r="AQ23" s="80">
        <v>1.79</v>
      </c>
      <c r="AR23" s="80">
        <v>1.63</v>
      </c>
      <c r="AS23" s="14">
        <v>1.79</v>
      </c>
      <c r="AT23" s="14">
        <v>1.97</v>
      </c>
      <c r="AU23" s="14">
        <v>1.85</v>
      </c>
      <c r="AV23" s="14">
        <v>1.77</v>
      </c>
      <c r="AW23" s="14">
        <v>1.76</v>
      </c>
      <c r="AX23" s="14">
        <v>1.85</v>
      </c>
      <c r="AY23" s="14">
        <v>1.74</v>
      </c>
      <c r="AZ23" s="14"/>
      <c r="BA23" s="80"/>
      <c r="BB23" s="80"/>
    </row>
    <row r="24" spans="1:96" x14ac:dyDescent="0.25">
      <c r="A24" s="3" t="s">
        <v>84</v>
      </c>
      <c r="B24" s="80">
        <v>14.18</v>
      </c>
      <c r="C24" s="51"/>
      <c r="D24" s="66">
        <v>15.02</v>
      </c>
      <c r="E24" s="66">
        <v>15.63</v>
      </c>
      <c r="F24" s="14">
        <v>14.99</v>
      </c>
      <c r="G24" s="14">
        <v>14.74</v>
      </c>
      <c r="H24" s="66">
        <v>14.75</v>
      </c>
      <c r="I24" s="14">
        <v>14.44</v>
      </c>
      <c r="J24" s="14">
        <v>15.17</v>
      </c>
      <c r="K24" s="66">
        <v>14.72</v>
      </c>
      <c r="L24" s="1">
        <v>14.2</v>
      </c>
      <c r="M24" s="68">
        <v>13.9</v>
      </c>
      <c r="N24" s="1">
        <v>14.7</v>
      </c>
      <c r="O24" s="1">
        <f>AVERAGE(D24:N24)</f>
        <v>14.75090909090909</v>
      </c>
      <c r="P24" s="51"/>
      <c r="Q24" s="14">
        <v>14.89</v>
      </c>
      <c r="R24" s="14">
        <v>15.79</v>
      </c>
      <c r="S24" s="14">
        <v>14.01</v>
      </c>
      <c r="T24" s="14">
        <v>14.45</v>
      </c>
      <c r="U24" s="14">
        <v>14.67</v>
      </c>
      <c r="V24" s="1"/>
      <c r="W24" s="1"/>
      <c r="X24" s="1"/>
      <c r="Y24" s="5">
        <f t="shared" si="0"/>
        <v>14.762</v>
      </c>
      <c r="Z24" s="14"/>
      <c r="AA24" s="51"/>
      <c r="AB24" s="14">
        <v>15.07</v>
      </c>
      <c r="AC24" s="1"/>
      <c r="AD24" s="51"/>
      <c r="AE24" s="14">
        <v>14.95</v>
      </c>
      <c r="AF24" s="80">
        <v>14.64</v>
      </c>
      <c r="AG24" s="80">
        <v>14.72</v>
      </c>
      <c r="AH24" s="80">
        <v>15.39</v>
      </c>
      <c r="AI24" s="5">
        <f t="shared" si="3"/>
        <v>14.925000000000001</v>
      </c>
      <c r="AJ24" s="12"/>
      <c r="AK24" s="80">
        <v>14.32</v>
      </c>
      <c r="AL24" s="80">
        <v>12.45</v>
      </c>
      <c r="AM24" s="1"/>
      <c r="AN24" s="80">
        <f t="shared" si="4"/>
        <v>13.385</v>
      </c>
      <c r="AO24" s="51"/>
      <c r="AP24" s="14">
        <v>12.08</v>
      </c>
      <c r="AQ24" s="80">
        <v>12.71</v>
      </c>
      <c r="AR24" s="80">
        <v>12.42</v>
      </c>
      <c r="AS24" s="14">
        <v>12.63</v>
      </c>
      <c r="AT24" s="14">
        <v>14.56</v>
      </c>
      <c r="AU24" s="14">
        <v>13.13</v>
      </c>
      <c r="AV24" s="14">
        <v>12.63</v>
      </c>
      <c r="AW24" s="14">
        <v>12.35</v>
      </c>
      <c r="AX24" s="14">
        <v>12.67</v>
      </c>
      <c r="AY24" s="14">
        <v>12.12</v>
      </c>
      <c r="AZ24" s="14"/>
      <c r="BA24" s="80"/>
      <c r="BB24" s="80"/>
    </row>
    <row r="25" spans="1:96" x14ac:dyDescent="0.25">
      <c r="A25" s="54" t="s">
        <v>96</v>
      </c>
      <c r="B25" s="80"/>
      <c r="C25" s="12"/>
      <c r="D25" s="82">
        <f>D24-D23</f>
        <v>12.549999999999999</v>
      </c>
      <c r="E25" s="65">
        <f t="shared" ref="E25:AY25" si="6">E24-E23</f>
        <v>13.270000000000001</v>
      </c>
      <c r="F25" s="65">
        <f t="shared" si="6"/>
        <v>12.29</v>
      </c>
      <c r="G25" s="65">
        <f t="shared" si="6"/>
        <v>11.96</v>
      </c>
      <c r="H25" s="65">
        <f t="shared" si="6"/>
        <v>12.2</v>
      </c>
      <c r="I25" s="65">
        <f t="shared" si="6"/>
        <v>11.959999999999999</v>
      </c>
      <c r="J25" s="65">
        <f t="shared" si="6"/>
        <v>12.6</v>
      </c>
      <c r="K25" s="65">
        <f t="shared" si="6"/>
        <v>12.14</v>
      </c>
      <c r="L25" s="65">
        <f t="shared" si="6"/>
        <v>12.04</v>
      </c>
      <c r="M25" s="65">
        <f t="shared" si="6"/>
        <v>11.49</v>
      </c>
      <c r="N25" s="65">
        <f t="shared" si="6"/>
        <v>12.079999999999998</v>
      </c>
      <c r="O25" s="1">
        <f>AVERAGE(D25:N25)</f>
        <v>12.234545454545453</v>
      </c>
      <c r="P25" s="12"/>
      <c r="Q25" s="65">
        <f t="shared" si="6"/>
        <v>12.73</v>
      </c>
      <c r="R25" s="65">
        <f t="shared" si="6"/>
        <v>13.36</v>
      </c>
      <c r="S25" s="65">
        <f t="shared" si="6"/>
        <v>12.03</v>
      </c>
      <c r="T25" s="65">
        <f t="shared" si="6"/>
        <v>12.43</v>
      </c>
      <c r="U25" s="65">
        <f t="shared" si="6"/>
        <v>12.34</v>
      </c>
      <c r="V25" s="65">
        <f t="shared" si="6"/>
        <v>0</v>
      </c>
      <c r="W25" s="65"/>
      <c r="X25" s="65"/>
      <c r="Y25" s="5">
        <f t="shared" si="0"/>
        <v>12.577999999999999</v>
      </c>
      <c r="Z25" s="65"/>
      <c r="AA25" s="12"/>
      <c r="AB25" s="65">
        <f t="shared" si="6"/>
        <v>13.05</v>
      </c>
      <c r="AC25" s="65">
        <f t="shared" si="6"/>
        <v>0</v>
      </c>
      <c r="AD25" s="12"/>
      <c r="AE25" s="65">
        <f t="shared" si="6"/>
        <v>12.42</v>
      </c>
      <c r="AF25" s="65">
        <f t="shared" si="6"/>
        <v>12.350000000000001</v>
      </c>
      <c r="AG25" s="65">
        <f t="shared" si="6"/>
        <v>12.33</v>
      </c>
      <c r="AH25" s="65">
        <f t="shared" si="6"/>
        <v>13.06</v>
      </c>
      <c r="AI25" s="5">
        <f t="shared" si="3"/>
        <v>12.540000000000001</v>
      </c>
      <c r="AJ25" s="12"/>
      <c r="AK25" s="65">
        <f t="shared" si="6"/>
        <v>12.31</v>
      </c>
      <c r="AL25" s="65">
        <f t="shared" si="6"/>
        <v>10.52</v>
      </c>
      <c r="AM25" s="65">
        <f t="shared" si="6"/>
        <v>0</v>
      </c>
      <c r="AN25" s="80">
        <f t="shared" si="4"/>
        <v>11.414999999999999</v>
      </c>
      <c r="AO25" s="12"/>
      <c r="AP25" s="65">
        <f t="shared" si="6"/>
        <v>10.370000000000001</v>
      </c>
      <c r="AQ25" s="65">
        <f t="shared" si="6"/>
        <v>10.920000000000002</v>
      </c>
      <c r="AR25" s="65">
        <f t="shared" si="6"/>
        <v>10.79</v>
      </c>
      <c r="AS25" s="65">
        <f t="shared" si="6"/>
        <v>10.84</v>
      </c>
      <c r="AT25" s="65">
        <f t="shared" si="6"/>
        <v>12.59</v>
      </c>
      <c r="AU25" s="65">
        <f t="shared" si="6"/>
        <v>11.280000000000001</v>
      </c>
      <c r="AV25" s="65">
        <f t="shared" si="6"/>
        <v>10.860000000000001</v>
      </c>
      <c r="AW25" s="65">
        <f t="shared" si="6"/>
        <v>10.59</v>
      </c>
      <c r="AX25" s="65">
        <f t="shared" si="6"/>
        <v>10.82</v>
      </c>
      <c r="AY25" s="65">
        <f t="shared" si="6"/>
        <v>10.379999999999999</v>
      </c>
      <c r="AZ25" s="65"/>
      <c r="BA25" s="80"/>
      <c r="BB25" s="80"/>
    </row>
    <row r="26" spans="1:96" x14ac:dyDescent="0.25">
      <c r="AP26" t="s">
        <v>9</v>
      </c>
      <c r="AQ26" t="s">
        <v>10</v>
      </c>
      <c r="AR26" t="s">
        <v>13</v>
      </c>
      <c r="AS26" t="s">
        <v>41</v>
      </c>
      <c r="AT26" t="s">
        <v>12</v>
      </c>
      <c r="AU26" t="s">
        <v>11</v>
      </c>
      <c r="AY26" s="81"/>
      <c r="AZ26" s="81"/>
      <c r="BA26" s="81"/>
      <c r="CO26" s="23"/>
      <c r="CP26" s="23"/>
    </row>
    <row r="27" spans="1:96" x14ac:dyDescent="0.25">
      <c r="AO27" t="s">
        <v>60</v>
      </c>
      <c r="AP27">
        <f>AVERAGE(AP11:AT11)</f>
        <v>31.601999999999997</v>
      </c>
      <c r="AQ27">
        <f>AVERAGE(F11:K11)</f>
        <v>104.2</v>
      </c>
      <c r="AR27">
        <f>AVERAGE(R11:Z11)</f>
        <v>70.506333333333345</v>
      </c>
      <c r="AS27">
        <f>AVERAGE(AK11:AM11)</f>
        <v>35.093333333333334</v>
      </c>
      <c r="AT27" s="20">
        <v>82.65</v>
      </c>
      <c r="AU27" s="20">
        <v>82.67</v>
      </c>
      <c r="CO27" s="23" t="s">
        <v>73</v>
      </c>
      <c r="CP27" s="23" t="s">
        <v>74</v>
      </c>
    </row>
    <row r="28" spans="1:96" x14ac:dyDescent="0.25">
      <c r="A28" t="s">
        <v>76</v>
      </c>
      <c r="AO28" t="s">
        <v>61</v>
      </c>
      <c r="AP28">
        <f>AVERAGE(AP14:AT14)</f>
        <v>163</v>
      </c>
      <c r="AQ28">
        <f>AVERAGE(F14:K14)</f>
        <v>67.5</v>
      </c>
      <c r="AR28">
        <f>AVERAGE(R14:Z14)</f>
        <v>77.986111111111114</v>
      </c>
      <c r="AS28">
        <f>AVERAGE(AK14:AM14)</f>
        <v>177</v>
      </c>
      <c r="AT28" s="20">
        <v>78</v>
      </c>
      <c r="AU28" s="20">
        <v>83</v>
      </c>
      <c r="CO28" s="23">
        <v>-3.2328999999999999</v>
      </c>
      <c r="CP28" s="22">
        <v>474.13</v>
      </c>
    </row>
    <row r="29" spans="1:96" x14ac:dyDescent="0.25">
      <c r="CO29" s="23">
        <v>127</v>
      </c>
      <c r="CP29" s="23"/>
    </row>
    <row r="30" spans="1:96" x14ac:dyDescent="0.25">
      <c r="CO30" s="27">
        <f>CO28*CO29</f>
        <v>-410.57830000000001</v>
      </c>
      <c r="CP30" s="23"/>
      <c r="CR30" t="s">
        <v>75</v>
      </c>
    </row>
    <row r="31" spans="1:96" x14ac:dyDescent="0.25">
      <c r="D31" s="66"/>
      <c r="E31" s="66"/>
      <c r="CO31" s="22">
        <f>CO30+CP28</f>
        <v>63.551699999999983</v>
      </c>
      <c r="CP31" s="23" t="s">
        <v>65</v>
      </c>
    </row>
    <row r="32" spans="1:96" x14ac:dyDescent="0.25">
      <c r="D32" s="66"/>
      <c r="E32" s="66"/>
      <c r="CO32" s="23">
        <v>63</v>
      </c>
      <c r="CP32" s="23" t="s">
        <v>71</v>
      </c>
    </row>
    <row r="33" spans="1:94" x14ac:dyDescent="0.25">
      <c r="D33" s="66"/>
      <c r="E33" s="5"/>
      <c r="CO33" s="22">
        <f>CO32-CO31</f>
        <v>-0.55169999999998254</v>
      </c>
      <c r="CP33" s="23" t="s">
        <v>72</v>
      </c>
    </row>
    <row r="34" spans="1:94" x14ac:dyDescent="0.25">
      <c r="D34" s="5"/>
      <c r="E34" s="8"/>
      <c r="CO34" s="27">
        <f>CO33/CO32*100</f>
        <v>-0.87571428571425802</v>
      </c>
      <c r="CP34" s="23"/>
    </row>
    <row r="35" spans="1:94" x14ac:dyDescent="0.25">
      <c r="D35" s="66"/>
      <c r="E35" s="66"/>
      <c r="CO35" s="23"/>
      <c r="CP35" s="23"/>
    </row>
    <row r="36" spans="1:94" x14ac:dyDescent="0.25">
      <c r="D36" s="5"/>
      <c r="E36" s="8"/>
    </row>
    <row r="37" spans="1:94" x14ac:dyDescent="0.25">
      <c r="D37" s="5"/>
      <c r="E37" s="5"/>
    </row>
    <row r="38" spans="1:94" x14ac:dyDescent="0.25">
      <c r="D38" s="66"/>
      <c r="E38" s="66"/>
    </row>
    <row r="39" spans="1:94" x14ac:dyDescent="0.25">
      <c r="D39" s="80"/>
      <c r="E39" s="1"/>
    </row>
    <row r="40" spans="1:94" x14ac:dyDescent="0.25">
      <c r="D40" s="55"/>
      <c r="E40" s="69"/>
    </row>
    <row r="41" spans="1:94" x14ac:dyDescent="0.25">
      <c r="D41" s="82"/>
      <c r="E41" s="68"/>
    </row>
    <row r="43" spans="1:94" x14ac:dyDescent="0.25">
      <c r="A43" s="3" t="s">
        <v>31</v>
      </c>
      <c r="D43" s="6"/>
      <c r="E43" s="79"/>
      <c r="F43" s="66"/>
      <c r="G43" s="5"/>
      <c r="H43" s="66"/>
      <c r="I43" s="6"/>
      <c r="J43" s="10"/>
      <c r="P43"/>
      <c r="U43" s="10"/>
      <c r="X43" s="10"/>
      <c r="Z43"/>
      <c r="AC43"/>
      <c r="AD43" s="10"/>
      <c r="AH43"/>
      <c r="AI43"/>
      <c r="AM43"/>
      <c r="AN43"/>
    </row>
    <row r="44" spans="1:94" x14ac:dyDescent="0.25">
      <c r="A44" s="3" t="s">
        <v>2</v>
      </c>
      <c r="D44" s="66"/>
      <c r="E44" s="66"/>
      <c r="F44" s="66"/>
      <c r="G44" s="5"/>
      <c r="H44" s="66"/>
      <c r="I44" s="5"/>
      <c r="J44" s="51"/>
      <c r="P44"/>
      <c r="U44" s="10"/>
      <c r="X44" s="10"/>
      <c r="Z44"/>
      <c r="AC44"/>
      <c r="AD44" s="10"/>
      <c r="AH44"/>
      <c r="AI44"/>
      <c r="AM44"/>
      <c r="AN44"/>
    </row>
    <row r="45" spans="1:94" x14ac:dyDescent="0.25">
      <c r="A45" s="3" t="s">
        <v>4</v>
      </c>
      <c r="D45" s="66"/>
      <c r="E45" s="66"/>
      <c r="F45" s="66"/>
      <c r="G45" s="5"/>
      <c r="H45" s="66"/>
      <c r="I45" s="5"/>
      <c r="J45" s="51"/>
      <c r="P45"/>
      <c r="U45" s="10"/>
      <c r="X45" s="10"/>
      <c r="Z45"/>
      <c r="AC45"/>
      <c r="AD45" s="10"/>
      <c r="AH45"/>
      <c r="AI45"/>
      <c r="AM45"/>
      <c r="AN45"/>
    </row>
    <row r="46" spans="1:94" x14ac:dyDescent="0.25">
      <c r="A46" s="3" t="s">
        <v>5</v>
      </c>
      <c r="D46" s="66"/>
      <c r="E46" s="66"/>
      <c r="F46" s="66"/>
      <c r="G46" s="5"/>
      <c r="H46" s="66"/>
      <c r="I46" s="5"/>
      <c r="J46" s="51"/>
      <c r="P46"/>
      <c r="U46" s="10"/>
      <c r="X46" s="10"/>
      <c r="Z46"/>
      <c r="AC46"/>
      <c r="AD46" s="10"/>
      <c r="AH46"/>
      <c r="AI46"/>
      <c r="AM46"/>
      <c r="AN46"/>
    </row>
    <row r="47" spans="1:94" x14ac:dyDescent="0.25">
      <c r="A47" s="3" t="s">
        <v>3</v>
      </c>
      <c r="D47" s="66"/>
      <c r="E47" s="66"/>
      <c r="F47" s="66"/>
      <c r="G47" s="5"/>
      <c r="H47" s="66"/>
      <c r="I47" s="5"/>
      <c r="J47" s="51"/>
      <c r="P47"/>
      <c r="U47" s="10"/>
      <c r="X47" s="10"/>
      <c r="Z47"/>
      <c r="AC47"/>
      <c r="AD47" s="10"/>
      <c r="AH47"/>
      <c r="AI47"/>
      <c r="AM47"/>
      <c r="AN47"/>
    </row>
    <row r="48" spans="1:94" x14ac:dyDescent="0.25">
      <c r="A48" s="3" t="s">
        <v>6</v>
      </c>
      <c r="D48" s="66"/>
      <c r="E48" s="66"/>
      <c r="F48" s="66"/>
      <c r="G48" s="8"/>
      <c r="H48" s="66"/>
      <c r="I48" s="5"/>
      <c r="J48" s="51"/>
      <c r="P48"/>
      <c r="U48" s="10"/>
      <c r="X48" s="10"/>
      <c r="Z48"/>
      <c r="AC48"/>
      <c r="AD48" s="10"/>
      <c r="AH48"/>
      <c r="AI48"/>
      <c r="AM48"/>
      <c r="AN48"/>
    </row>
    <row r="49" spans="1:40" x14ac:dyDescent="0.25">
      <c r="A49" s="3" t="s">
        <v>28</v>
      </c>
      <c r="D49" s="66"/>
      <c r="E49" s="66"/>
      <c r="F49" s="66"/>
      <c r="G49" s="5"/>
      <c r="H49" s="66"/>
      <c r="I49" s="5"/>
      <c r="J49" s="51"/>
      <c r="P49"/>
      <c r="U49" s="10"/>
      <c r="X49" s="10"/>
      <c r="Z49"/>
      <c r="AC49"/>
      <c r="AD49" s="10"/>
      <c r="AH49"/>
      <c r="AI49"/>
      <c r="AM49"/>
      <c r="AN49"/>
    </row>
    <row r="50" spans="1:40" x14ac:dyDescent="0.25">
      <c r="A50" s="3" t="s">
        <v>7</v>
      </c>
      <c r="D50" s="66"/>
      <c r="E50" s="66"/>
      <c r="F50" s="66"/>
      <c r="G50" s="5"/>
      <c r="H50" s="66"/>
      <c r="I50" s="5"/>
      <c r="J50" s="51"/>
      <c r="P50"/>
      <c r="U50" s="10"/>
      <c r="X50" s="10"/>
      <c r="Z50"/>
      <c r="AC50"/>
      <c r="AD50" s="10"/>
      <c r="AH50"/>
      <c r="AI50"/>
      <c r="AM50"/>
      <c r="AN50"/>
    </row>
    <row r="51" spans="1:40" x14ac:dyDescent="0.25">
      <c r="A51" s="3" t="s">
        <v>8</v>
      </c>
      <c r="D51" s="66"/>
      <c r="E51" s="66"/>
      <c r="F51" s="66"/>
      <c r="G51" s="5"/>
      <c r="H51" s="66"/>
      <c r="I51" s="5"/>
      <c r="J51" s="51"/>
      <c r="P51"/>
      <c r="U51" s="10"/>
      <c r="X51" s="10"/>
      <c r="Z51"/>
      <c r="AC51"/>
      <c r="AD51" s="10"/>
      <c r="AH51"/>
      <c r="AI51"/>
      <c r="AM51"/>
      <c r="AN51"/>
    </row>
    <row r="52" spans="1:40" x14ac:dyDescent="0.25">
      <c r="A52" s="3" t="s">
        <v>78</v>
      </c>
      <c r="D52" s="66"/>
      <c r="E52" s="66"/>
      <c r="F52" s="66"/>
      <c r="G52" s="5"/>
      <c r="H52" s="66"/>
      <c r="I52" s="5"/>
      <c r="J52" s="51"/>
      <c r="P52"/>
      <c r="U52" s="10"/>
      <c r="X52" s="10"/>
      <c r="Z52"/>
      <c r="AC52"/>
      <c r="AD52" s="10"/>
      <c r="AH52"/>
      <c r="AI52"/>
      <c r="AM52"/>
      <c r="AN52"/>
    </row>
    <row r="53" spans="1:40" x14ac:dyDescent="0.25">
      <c r="A53" s="3" t="s">
        <v>29</v>
      </c>
      <c r="D53" s="66"/>
      <c r="E53" s="66"/>
      <c r="F53" s="66"/>
      <c r="G53" s="5"/>
      <c r="H53" s="66"/>
      <c r="I53" s="5"/>
      <c r="J53" s="51"/>
      <c r="P53"/>
      <c r="U53" s="10"/>
      <c r="X53" s="10"/>
      <c r="Z53"/>
      <c r="AC53"/>
      <c r="AD53" s="10"/>
      <c r="AH53"/>
      <c r="AI53"/>
      <c r="AM53"/>
      <c r="AN53"/>
    </row>
    <row r="54" spans="1:40" x14ac:dyDescent="0.25">
      <c r="A54" s="3" t="s">
        <v>26</v>
      </c>
      <c r="D54" s="66"/>
      <c r="E54" s="66"/>
      <c r="F54" s="66"/>
      <c r="G54" s="5"/>
      <c r="H54" s="66"/>
      <c r="I54" s="5"/>
      <c r="J54" s="51"/>
      <c r="P54"/>
      <c r="U54" s="10"/>
      <c r="X54" s="10"/>
      <c r="Z54"/>
      <c r="AC54"/>
      <c r="AD54" s="10"/>
      <c r="AH54"/>
      <c r="AI54"/>
      <c r="AM54"/>
      <c r="AN54"/>
    </row>
    <row r="55" spans="1:40" x14ac:dyDescent="0.25">
      <c r="A55" s="3" t="s">
        <v>27</v>
      </c>
      <c r="D55" s="66"/>
      <c r="E55" s="66"/>
      <c r="F55" s="66"/>
      <c r="G55" s="5"/>
      <c r="H55" s="66"/>
      <c r="I55" s="5"/>
      <c r="J55" s="51"/>
      <c r="P55"/>
      <c r="U55" s="10"/>
      <c r="X55" s="10"/>
      <c r="Z55"/>
      <c r="AC55"/>
      <c r="AD55" s="10"/>
      <c r="AH55"/>
      <c r="AI55"/>
      <c r="AM55"/>
      <c r="AN55"/>
    </row>
    <row r="56" spans="1:40" x14ac:dyDescent="0.25">
      <c r="A56" s="54" t="s">
        <v>58</v>
      </c>
      <c r="D56" s="82"/>
      <c r="E56" s="82"/>
      <c r="F56" s="82"/>
      <c r="G56" s="80"/>
      <c r="H56" s="82"/>
      <c r="I56" s="80"/>
      <c r="J56" s="51"/>
      <c r="P56"/>
      <c r="U56" s="10"/>
      <c r="X56" s="10"/>
      <c r="Z56"/>
      <c r="AC56"/>
      <c r="AD56" s="10"/>
      <c r="AH56"/>
      <c r="AI56"/>
      <c r="AM56"/>
      <c r="AN56"/>
    </row>
    <row r="57" spans="1:40" x14ac:dyDescent="0.25">
      <c r="A57" s="54" t="s">
        <v>93</v>
      </c>
      <c r="D57" s="82"/>
      <c r="E57" s="82"/>
      <c r="F57" s="82"/>
      <c r="G57" s="80"/>
      <c r="H57" s="82"/>
      <c r="I57" s="80"/>
      <c r="J57" s="51"/>
      <c r="P57"/>
      <c r="U57" s="10"/>
      <c r="X57" s="10"/>
      <c r="Z57"/>
      <c r="AC57"/>
      <c r="AD57" s="10"/>
      <c r="AH57"/>
      <c r="AI57"/>
      <c r="AM57"/>
      <c r="AN57"/>
    </row>
    <row r="58" spans="1:40" x14ac:dyDescent="0.25">
      <c r="A58" s="3" t="s">
        <v>83</v>
      </c>
      <c r="D58" s="66"/>
      <c r="E58" s="66"/>
      <c r="F58" s="66"/>
      <c r="G58" s="14"/>
      <c r="H58" s="66"/>
      <c r="I58" s="14"/>
      <c r="J58" s="51"/>
      <c r="P58"/>
      <c r="U58" s="10"/>
      <c r="X58" s="10"/>
      <c r="Z58"/>
      <c r="AC58"/>
      <c r="AD58" s="10"/>
      <c r="AH58"/>
      <c r="AI58"/>
      <c r="AM58"/>
      <c r="AN58"/>
    </row>
    <row r="59" spans="1:40" x14ac:dyDescent="0.25">
      <c r="A59" s="3" t="s">
        <v>94</v>
      </c>
      <c r="D59" s="64"/>
      <c r="E59" s="64"/>
      <c r="F59" s="64"/>
      <c r="G59" s="35"/>
      <c r="H59" s="64"/>
      <c r="I59" s="35"/>
      <c r="J59" s="71"/>
      <c r="P59"/>
      <c r="U59" s="10"/>
      <c r="X59" s="10"/>
      <c r="Z59"/>
      <c r="AC59"/>
      <c r="AD59" s="10"/>
      <c r="AH59"/>
      <c r="AI59"/>
      <c r="AM59"/>
      <c r="AN59"/>
    </row>
    <row r="60" spans="1:40" x14ac:dyDescent="0.25">
      <c r="A60" s="3" t="s">
        <v>95</v>
      </c>
      <c r="D60" s="66"/>
      <c r="E60" s="66"/>
      <c r="F60" s="66"/>
      <c r="G60" s="14"/>
      <c r="H60" s="66"/>
      <c r="I60" s="14"/>
      <c r="J60" s="51"/>
      <c r="P60"/>
      <c r="U60" s="10"/>
      <c r="X60" s="10"/>
      <c r="Z60"/>
      <c r="AC60"/>
      <c r="AD60" s="10"/>
      <c r="AH60"/>
      <c r="AI60"/>
      <c r="AM60"/>
      <c r="AN60"/>
    </row>
    <row r="61" spans="1:40" x14ac:dyDescent="0.25">
      <c r="A61" s="3" t="s">
        <v>84</v>
      </c>
      <c r="D61" s="66"/>
      <c r="E61" s="66"/>
      <c r="F61" s="66"/>
      <c r="G61" s="14"/>
      <c r="H61" s="66"/>
      <c r="I61" s="14"/>
      <c r="J61" s="51"/>
      <c r="P61"/>
      <c r="U61" s="10"/>
      <c r="X61" s="10"/>
      <c r="Z61"/>
      <c r="AC61"/>
      <c r="AD61" s="10"/>
      <c r="AH61"/>
      <c r="AI61"/>
      <c r="AM61"/>
      <c r="AN61"/>
    </row>
    <row r="62" spans="1:40" x14ac:dyDescent="0.25">
      <c r="A62" s="54" t="s">
        <v>96</v>
      </c>
      <c r="D62" s="70"/>
      <c r="E62" s="70"/>
      <c r="F62" s="70"/>
      <c r="G62" s="65"/>
      <c r="H62" s="70"/>
      <c r="I62" s="65"/>
      <c r="J62" s="71"/>
      <c r="P62"/>
      <c r="U62" s="10"/>
      <c r="X62" s="10"/>
      <c r="Z62"/>
      <c r="AC62"/>
      <c r="AD62" s="10"/>
      <c r="AH62"/>
      <c r="AI62"/>
      <c r="AM62"/>
      <c r="AN62"/>
    </row>
    <row r="63" spans="1:40" x14ac:dyDescent="0.25">
      <c r="G63" s="70"/>
      <c r="M63" s="10"/>
      <c r="N63" s="10"/>
      <c r="P63"/>
      <c r="X63" s="10"/>
      <c r="Z63"/>
      <c r="AA63" s="10"/>
      <c r="AC63"/>
      <c r="AG63" s="10"/>
      <c r="AH63"/>
      <c r="AI63"/>
      <c r="AK63" s="10"/>
      <c r="AM63"/>
      <c r="AN6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opLeftCell="I1" zoomScale="69" zoomScaleNormal="69" workbookViewId="0">
      <selection activeCell="AK31" sqref="AK31"/>
    </sheetView>
  </sheetViews>
  <sheetFormatPr defaultRowHeight="15" x14ac:dyDescent="0.25"/>
  <sheetData>
    <row r="1" spans="1:39" x14ac:dyDescent="0.25">
      <c r="A1" s="3" t="s">
        <v>1</v>
      </c>
      <c r="B1" s="4" t="s">
        <v>15</v>
      </c>
      <c r="C1" s="8"/>
      <c r="D1" s="4" t="s">
        <v>24</v>
      </c>
      <c r="E1" s="4" t="s">
        <v>48</v>
      </c>
      <c r="F1" s="4" t="s">
        <v>19</v>
      </c>
      <c r="G1" s="4" t="s">
        <v>22</v>
      </c>
      <c r="H1" s="4" t="s">
        <v>23</v>
      </c>
      <c r="I1" s="4" t="s">
        <v>35</v>
      </c>
      <c r="J1" s="4" t="s">
        <v>34</v>
      </c>
      <c r="K1" s="4" t="s">
        <v>33</v>
      </c>
      <c r="L1" s="8"/>
      <c r="M1" s="4" t="s">
        <v>50</v>
      </c>
      <c r="N1" s="4" t="s">
        <v>20</v>
      </c>
      <c r="O1" s="4" t="s">
        <v>37</v>
      </c>
      <c r="P1" s="4" t="s">
        <v>38</v>
      </c>
      <c r="Q1" s="4" t="s">
        <v>39</v>
      </c>
      <c r="R1" s="8"/>
      <c r="S1" s="4" t="s">
        <v>25</v>
      </c>
      <c r="T1" s="8"/>
      <c r="U1" s="4" t="s">
        <v>18</v>
      </c>
      <c r="V1" s="4" t="s">
        <v>67</v>
      </c>
      <c r="W1" s="4" t="s">
        <v>77</v>
      </c>
      <c r="X1" s="4" t="s">
        <v>33</v>
      </c>
      <c r="Y1" s="8"/>
      <c r="Z1" s="4" t="s">
        <v>40</v>
      </c>
      <c r="AA1" s="4" t="s">
        <v>42</v>
      </c>
      <c r="AB1" s="4" t="s">
        <v>80</v>
      </c>
      <c r="AC1" s="8"/>
      <c r="AD1" s="4" t="s">
        <v>21</v>
      </c>
      <c r="AE1" s="4" t="s">
        <v>43</v>
      </c>
      <c r="AF1" s="4" t="s">
        <v>44</v>
      </c>
      <c r="AG1" s="4" t="s">
        <v>17</v>
      </c>
      <c r="AH1" s="4" t="s">
        <v>16</v>
      </c>
      <c r="AI1" s="4" t="s">
        <v>81</v>
      </c>
      <c r="AJ1" s="4" t="s">
        <v>51</v>
      </c>
      <c r="AK1" s="4" t="s">
        <v>52</v>
      </c>
      <c r="AL1" s="4" t="s">
        <v>53</v>
      </c>
      <c r="AM1" s="4" t="s">
        <v>54</v>
      </c>
    </row>
    <row r="2" spans="1:39" x14ac:dyDescent="0.25">
      <c r="A2" s="3" t="s">
        <v>0</v>
      </c>
      <c r="B2" s="4" t="s">
        <v>14</v>
      </c>
      <c r="C2" s="8"/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8"/>
      <c r="M2" s="4" t="s">
        <v>13</v>
      </c>
      <c r="N2" s="4" t="s">
        <v>13</v>
      </c>
      <c r="O2" s="4" t="s">
        <v>13</v>
      </c>
      <c r="P2" s="4" t="s">
        <v>13</v>
      </c>
      <c r="Q2" s="4" t="s">
        <v>13</v>
      </c>
      <c r="R2" s="8"/>
      <c r="S2" s="4" t="s">
        <v>12</v>
      </c>
      <c r="T2" s="8"/>
      <c r="U2" s="4" t="s">
        <v>11</v>
      </c>
      <c r="V2" s="4" t="s">
        <v>11</v>
      </c>
      <c r="W2" s="4" t="s">
        <v>11</v>
      </c>
      <c r="X2" s="4" t="s">
        <v>11</v>
      </c>
      <c r="Y2" s="8"/>
      <c r="Z2" s="4" t="s">
        <v>41</v>
      </c>
      <c r="AA2" s="4" t="s">
        <v>41</v>
      </c>
      <c r="AB2" s="4" t="s">
        <v>41</v>
      </c>
      <c r="AC2" s="8"/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</row>
    <row r="3" spans="1:39" x14ac:dyDescent="0.25">
      <c r="A3" s="3" t="s">
        <v>28</v>
      </c>
      <c r="B3" s="5">
        <v>122.4</v>
      </c>
      <c r="C3" s="8"/>
      <c r="D3" s="5">
        <v>113.2</v>
      </c>
      <c r="E3" s="5">
        <v>115.3</v>
      </c>
      <c r="F3" s="5">
        <v>112.3</v>
      </c>
      <c r="G3" s="5">
        <v>114.5</v>
      </c>
      <c r="H3" s="5">
        <v>114.9</v>
      </c>
      <c r="I3" s="5">
        <v>112.7</v>
      </c>
      <c r="J3" s="5">
        <v>111.9</v>
      </c>
      <c r="K3" s="5">
        <v>116.2</v>
      </c>
      <c r="L3" s="8"/>
      <c r="M3" s="5">
        <v>99.3</v>
      </c>
      <c r="N3" s="5">
        <v>101.3</v>
      </c>
      <c r="O3" s="5">
        <v>99.6</v>
      </c>
      <c r="P3" s="5">
        <v>99.6</v>
      </c>
      <c r="Q3" s="5">
        <v>98</v>
      </c>
      <c r="R3" s="8"/>
      <c r="S3" s="5">
        <v>106.3</v>
      </c>
      <c r="T3" s="8"/>
      <c r="U3" s="5">
        <v>109.4</v>
      </c>
      <c r="V3" s="5">
        <v>111.5</v>
      </c>
      <c r="W3" s="5">
        <v>110.07</v>
      </c>
      <c r="X3" s="5">
        <v>116.2</v>
      </c>
      <c r="Y3" s="8"/>
      <c r="Z3" s="33">
        <v>55.7</v>
      </c>
      <c r="AA3" s="33">
        <v>55.7</v>
      </c>
      <c r="AB3" s="33"/>
      <c r="AC3" s="12"/>
      <c r="AD3" s="5" t="s">
        <v>36</v>
      </c>
      <c r="AE3" s="5">
        <v>55.7</v>
      </c>
      <c r="AF3" s="5">
        <v>55.7</v>
      </c>
      <c r="AG3" s="5" t="s">
        <v>36</v>
      </c>
      <c r="AH3" s="5" t="s">
        <v>36</v>
      </c>
      <c r="AI3" s="5"/>
      <c r="AJ3" s="5" t="s">
        <v>36</v>
      </c>
      <c r="AK3" s="1">
        <v>55.1</v>
      </c>
      <c r="AL3" s="1">
        <v>56.3</v>
      </c>
      <c r="AM3" s="1">
        <v>55.3</v>
      </c>
    </row>
    <row r="4" spans="1:39" x14ac:dyDescent="0.25">
      <c r="A4" s="3" t="s">
        <v>7</v>
      </c>
      <c r="B4" s="5">
        <v>82</v>
      </c>
      <c r="C4" s="8"/>
      <c r="D4" s="5">
        <v>93</v>
      </c>
      <c r="E4" s="5">
        <v>89</v>
      </c>
      <c r="F4" s="5">
        <v>99</v>
      </c>
      <c r="G4" s="5">
        <v>93</v>
      </c>
      <c r="H4" s="5">
        <v>92</v>
      </c>
      <c r="I4" s="5">
        <v>82</v>
      </c>
      <c r="J4" s="5">
        <v>83</v>
      </c>
      <c r="K4" s="5">
        <v>80</v>
      </c>
      <c r="L4" s="8"/>
      <c r="M4" s="5">
        <v>109</v>
      </c>
      <c r="N4" s="5">
        <v>106</v>
      </c>
      <c r="O4" s="5">
        <v>118</v>
      </c>
      <c r="P4" s="5">
        <v>109</v>
      </c>
      <c r="Q4" s="5">
        <v>109</v>
      </c>
      <c r="R4" s="8"/>
      <c r="S4" s="5">
        <v>105</v>
      </c>
      <c r="T4" s="8"/>
      <c r="U4" s="5">
        <v>105</v>
      </c>
      <c r="V4" s="5">
        <v>98</v>
      </c>
      <c r="W4" s="5">
        <v>98</v>
      </c>
      <c r="X4" s="5">
        <v>104</v>
      </c>
      <c r="Y4" s="8"/>
      <c r="Z4" s="33">
        <v>228</v>
      </c>
      <c r="AA4" s="33">
        <v>237</v>
      </c>
      <c r="AB4" s="33">
        <v>227</v>
      </c>
      <c r="AC4" s="12"/>
      <c r="AD4" s="5">
        <v>225</v>
      </c>
      <c r="AE4" s="5">
        <v>199</v>
      </c>
      <c r="AF4" s="5">
        <v>215</v>
      </c>
      <c r="AG4" s="5">
        <v>218</v>
      </c>
      <c r="AH4" s="5">
        <v>197</v>
      </c>
      <c r="AI4" s="5">
        <v>213</v>
      </c>
      <c r="AJ4" s="5">
        <v>237</v>
      </c>
      <c r="AK4" s="33">
        <v>235</v>
      </c>
      <c r="AL4" s="33">
        <v>211</v>
      </c>
      <c r="AM4" s="33">
        <v>230</v>
      </c>
    </row>
    <row r="5" spans="1:39" x14ac:dyDescent="0.25">
      <c r="A5" s="3" t="s">
        <v>8</v>
      </c>
      <c r="B5" s="5">
        <v>66</v>
      </c>
      <c r="C5" s="8"/>
      <c r="D5" s="5">
        <v>78</v>
      </c>
      <c r="E5" s="8">
        <v>66</v>
      </c>
      <c r="F5" s="5">
        <v>66</v>
      </c>
      <c r="G5" s="5">
        <v>69</v>
      </c>
      <c r="H5" s="8">
        <v>76</v>
      </c>
      <c r="I5" s="5">
        <v>66</v>
      </c>
      <c r="J5" s="5">
        <v>65</v>
      </c>
      <c r="K5" s="5">
        <v>63</v>
      </c>
      <c r="L5" s="8"/>
      <c r="M5" s="5">
        <v>75</v>
      </c>
      <c r="N5" s="5">
        <v>81</v>
      </c>
      <c r="O5" s="5">
        <v>76</v>
      </c>
      <c r="P5" s="5">
        <v>76</v>
      </c>
      <c r="Q5" s="5">
        <v>72</v>
      </c>
      <c r="R5" s="8"/>
      <c r="S5" s="5">
        <v>78</v>
      </c>
      <c r="T5" s="8"/>
      <c r="U5" s="5">
        <v>83</v>
      </c>
      <c r="V5" s="5">
        <v>66</v>
      </c>
      <c r="W5" s="5">
        <v>74</v>
      </c>
      <c r="X5" s="5">
        <v>78</v>
      </c>
      <c r="Y5" s="8"/>
      <c r="Z5" s="33">
        <v>174</v>
      </c>
      <c r="AA5" s="33">
        <v>183</v>
      </c>
      <c r="AB5" s="33">
        <v>174</v>
      </c>
      <c r="AC5" s="12"/>
      <c r="AD5" s="5">
        <v>163</v>
      </c>
      <c r="AE5" s="5">
        <v>149</v>
      </c>
      <c r="AF5" s="5">
        <v>169</v>
      </c>
      <c r="AG5" s="5">
        <v>167</v>
      </c>
      <c r="AH5" s="5">
        <v>167</v>
      </c>
      <c r="AI5" s="5">
        <v>175</v>
      </c>
      <c r="AJ5" s="5">
        <v>185</v>
      </c>
      <c r="AK5" s="33">
        <v>173</v>
      </c>
      <c r="AL5" s="33">
        <v>156</v>
      </c>
      <c r="AM5" s="33">
        <v>179</v>
      </c>
    </row>
    <row r="6" spans="1:39" x14ac:dyDescent="0.25">
      <c r="A6" s="3" t="s">
        <v>78</v>
      </c>
      <c r="B6" s="5">
        <v>73</v>
      </c>
      <c r="C6" s="8"/>
      <c r="D6" s="5">
        <v>84</v>
      </c>
      <c r="E6" s="8">
        <v>77</v>
      </c>
      <c r="F6" s="5">
        <v>83</v>
      </c>
      <c r="G6" s="5">
        <v>85</v>
      </c>
      <c r="H6" s="8">
        <v>80</v>
      </c>
      <c r="I6" s="5">
        <v>69</v>
      </c>
      <c r="J6" s="5">
        <v>75</v>
      </c>
      <c r="K6" s="5">
        <v>71</v>
      </c>
      <c r="L6" s="8"/>
      <c r="M6" s="5">
        <v>102</v>
      </c>
      <c r="N6" s="5">
        <v>92</v>
      </c>
      <c r="O6" s="5">
        <v>95</v>
      </c>
      <c r="P6" s="5">
        <v>96</v>
      </c>
      <c r="Q6" s="5">
        <v>98</v>
      </c>
      <c r="R6" s="8"/>
      <c r="S6" s="5">
        <v>95</v>
      </c>
      <c r="T6" s="8"/>
      <c r="U6" s="5">
        <v>95</v>
      </c>
      <c r="V6" s="5">
        <v>90</v>
      </c>
      <c r="W6" s="5">
        <v>93</v>
      </c>
      <c r="X6" s="5">
        <v>97</v>
      </c>
      <c r="Y6" s="8"/>
      <c r="Z6" s="33">
        <v>205</v>
      </c>
      <c r="AA6" s="33">
        <v>212</v>
      </c>
      <c r="AB6" s="33">
        <v>208</v>
      </c>
      <c r="AC6" s="12"/>
      <c r="AD6" s="5">
        <v>145</v>
      </c>
      <c r="AE6" s="5">
        <v>183</v>
      </c>
      <c r="AF6" s="5">
        <v>145</v>
      </c>
      <c r="AG6" s="5">
        <v>188</v>
      </c>
      <c r="AH6" s="5">
        <v>141</v>
      </c>
      <c r="AI6" s="5">
        <v>184</v>
      </c>
      <c r="AJ6" s="5">
        <v>163</v>
      </c>
      <c r="AK6" s="33">
        <v>201</v>
      </c>
      <c r="AL6" s="33">
        <v>177</v>
      </c>
      <c r="AM6" s="33">
        <v>193</v>
      </c>
    </row>
    <row r="7" spans="1:39" ht="3.75" customHeight="1" x14ac:dyDescent="0.25"/>
    <row r="9" spans="1:39" x14ac:dyDescent="0.25">
      <c r="A9" s="3" t="s">
        <v>0</v>
      </c>
      <c r="B9" s="3" t="s">
        <v>28</v>
      </c>
      <c r="C9" s="3" t="s">
        <v>7</v>
      </c>
      <c r="D9" s="3" t="s">
        <v>8</v>
      </c>
      <c r="E9" s="3" t="s">
        <v>78</v>
      </c>
    </row>
    <row r="10" spans="1:39" x14ac:dyDescent="0.25">
      <c r="A10" s="4" t="s">
        <v>14</v>
      </c>
      <c r="B10" s="5">
        <v>122.4</v>
      </c>
      <c r="C10" s="14">
        <v>82</v>
      </c>
      <c r="D10" s="14">
        <v>66</v>
      </c>
      <c r="E10" s="14">
        <v>73</v>
      </c>
    </row>
    <row r="11" spans="1:39" x14ac:dyDescent="0.25">
      <c r="A11" s="4" t="s">
        <v>10</v>
      </c>
      <c r="B11" s="34">
        <v>113.875</v>
      </c>
      <c r="C11" s="14">
        <v>88.875</v>
      </c>
      <c r="D11" s="14">
        <v>68.625</v>
      </c>
      <c r="E11" s="14">
        <v>78</v>
      </c>
    </row>
    <row r="12" spans="1:39" x14ac:dyDescent="0.25">
      <c r="A12" s="4" t="s">
        <v>13</v>
      </c>
      <c r="B12" s="34">
        <v>99.56</v>
      </c>
      <c r="C12" s="14">
        <v>110.2</v>
      </c>
      <c r="D12" s="14">
        <v>76</v>
      </c>
      <c r="E12" s="14">
        <v>96.6</v>
      </c>
    </row>
    <row r="13" spans="1:39" x14ac:dyDescent="0.25">
      <c r="A13" s="4" t="s">
        <v>12</v>
      </c>
      <c r="B13" s="5">
        <v>106.3</v>
      </c>
      <c r="C13" s="14">
        <v>105</v>
      </c>
      <c r="D13" s="14">
        <v>78</v>
      </c>
      <c r="E13" s="14">
        <v>95</v>
      </c>
    </row>
    <row r="14" spans="1:39" x14ac:dyDescent="0.25">
      <c r="A14" s="4" t="s">
        <v>11</v>
      </c>
      <c r="B14" s="39">
        <v>111.7925</v>
      </c>
      <c r="C14" s="14">
        <v>101.25</v>
      </c>
      <c r="D14" s="14">
        <v>75.25</v>
      </c>
      <c r="E14" s="14">
        <v>93.75</v>
      </c>
    </row>
    <row r="15" spans="1:39" x14ac:dyDescent="0.25">
      <c r="A15" s="4" t="s">
        <v>41</v>
      </c>
      <c r="B15" s="39">
        <v>55.75</v>
      </c>
      <c r="C15" s="14">
        <v>230.667</v>
      </c>
      <c r="D15" s="14">
        <v>177</v>
      </c>
      <c r="E15" s="14">
        <v>208.33</v>
      </c>
    </row>
    <row r="16" spans="1:39" x14ac:dyDescent="0.25">
      <c r="A16" s="4" t="s">
        <v>9</v>
      </c>
      <c r="B16" s="39">
        <v>55.62</v>
      </c>
      <c r="C16" s="14">
        <v>218</v>
      </c>
      <c r="D16" s="14">
        <v>168.3</v>
      </c>
      <c r="E16" s="14">
        <v>172</v>
      </c>
    </row>
    <row r="17" spans="1:5" x14ac:dyDescent="0.25">
      <c r="A17" s="35" t="s">
        <v>79</v>
      </c>
      <c r="B17" s="35">
        <f>AVERAGE(B10:B16)</f>
        <v>95.042500000000004</v>
      </c>
      <c r="C17" s="35">
        <f t="shared" ref="C17:E17" si="0">AVERAGE(C10:C16)</f>
        <v>133.71314285714286</v>
      </c>
      <c r="D17" s="35">
        <f t="shared" si="0"/>
        <v>101.31071428571428</v>
      </c>
      <c r="E17" s="35">
        <f t="shared" si="0"/>
        <v>116.66857142857144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="80" zoomScaleNormal="80" workbookViewId="0">
      <pane xSplit="1" topLeftCell="N1" activePane="topRight" state="frozen"/>
      <selection activeCell="A2" sqref="A2"/>
      <selection pane="topRight" activeCell="AS15" sqref="AS15"/>
    </sheetView>
  </sheetViews>
  <sheetFormatPr defaultRowHeight="15" x14ac:dyDescent="0.25"/>
  <cols>
    <col min="1" max="1" width="16" bestFit="1" customWidth="1"/>
    <col min="2" max="2" width="11" customWidth="1"/>
    <col min="3" max="3" width="3.140625" style="10" customWidth="1"/>
    <col min="4" max="4" width="12.140625" hidden="1" customWidth="1"/>
    <col min="9" max="11" width="0" hidden="1" customWidth="1"/>
    <col min="12" max="12" width="2.42578125" style="10" customWidth="1"/>
    <col min="15" max="16" width="0" hidden="1" customWidth="1"/>
    <col min="17" max="17" width="11.5703125" hidden="1" customWidth="1"/>
    <col min="18" max="18" width="3.140625" style="10" customWidth="1"/>
    <col min="19" max="19" width="11.140625" customWidth="1"/>
    <col min="20" max="20" width="2.5703125" style="10" customWidth="1"/>
    <col min="22" max="24" width="0" hidden="1" customWidth="1"/>
    <col min="25" max="25" width="2.42578125" style="10" customWidth="1"/>
    <col min="28" max="28" width="3.42578125" style="10" customWidth="1"/>
    <col min="29" max="29" width="8.85546875" customWidth="1"/>
    <col min="30" max="30" width="9.42578125" customWidth="1"/>
    <col min="31" max="31" width="9.28515625" customWidth="1"/>
    <col min="32" max="33" width="9.42578125" customWidth="1"/>
    <col min="34" max="37" width="0" hidden="1" customWidth="1"/>
    <col min="44" max="45" width="12.42578125" bestFit="1" customWidth="1"/>
    <col min="46" max="46" width="12.42578125" customWidth="1"/>
    <col min="47" max="49" width="12.42578125" bestFit="1" customWidth="1"/>
    <col min="50" max="50" width="11.42578125" bestFit="1" customWidth="1"/>
  </cols>
  <sheetData>
    <row r="1" spans="1:52" x14ac:dyDescent="0.25">
      <c r="A1" s="3" t="s">
        <v>30</v>
      </c>
      <c r="B1" s="4">
        <v>1603</v>
      </c>
      <c r="C1" s="8"/>
      <c r="D1" s="4">
        <v>1576</v>
      </c>
      <c r="E1" s="4">
        <v>1633</v>
      </c>
      <c r="F1" s="4">
        <v>1602</v>
      </c>
      <c r="G1" s="4">
        <v>1626</v>
      </c>
      <c r="H1" s="4">
        <v>1627</v>
      </c>
      <c r="I1" s="4">
        <v>1670</v>
      </c>
      <c r="J1" s="4">
        <v>1680</v>
      </c>
      <c r="K1" s="4">
        <v>1681</v>
      </c>
      <c r="L1" s="8"/>
      <c r="M1" s="4">
        <v>1632</v>
      </c>
      <c r="N1" s="4">
        <v>1604</v>
      </c>
      <c r="O1" s="4">
        <v>1672</v>
      </c>
      <c r="P1" s="4">
        <v>1673</v>
      </c>
      <c r="Q1" s="4">
        <v>1682</v>
      </c>
      <c r="R1" s="8"/>
      <c r="S1" s="4">
        <v>1573</v>
      </c>
      <c r="T1" s="8"/>
      <c r="U1" s="4">
        <v>1575</v>
      </c>
      <c r="V1" s="25">
        <v>1668</v>
      </c>
      <c r="W1" s="25"/>
      <c r="X1" s="25">
        <v>1640</v>
      </c>
      <c r="Z1" s="4"/>
      <c r="AA1" s="4">
        <v>1678</v>
      </c>
      <c r="AB1" s="8"/>
      <c r="AC1" s="4">
        <v>1606</v>
      </c>
      <c r="AD1" s="4">
        <v>1599</v>
      </c>
      <c r="AE1" s="4">
        <v>1577</v>
      </c>
      <c r="AF1" s="4">
        <v>1605</v>
      </c>
      <c r="AG1" s="4">
        <v>1634</v>
      </c>
      <c r="AH1" s="4">
        <v>1662</v>
      </c>
      <c r="AI1" s="4">
        <v>1650</v>
      </c>
      <c r="AJ1" s="4">
        <v>1664</v>
      </c>
    </row>
    <row r="2" spans="1:52" x14ac:dyDescent="0.25">
      <c r="A2" s="3" t="s">
        <v>1</v>
      </c>
      <c r="B2" s="4" t="s">
        <v>15</v>
      </c>
      <c r="C2" s="8"/>
      <c r="D2" s="4" t="s">
        <v>24</v>
      </c>
      <c r="E2" s="4" t="s">
        <v>48</v>
      </c>
      <c r="F2" s="4" t="s">
        <v>19</v>
      </c>
      <c r="G2" s="4" t="s">
        <v>22</v>
      </c>
      <c r="H2" s="4" t="s">
        <v>23</v>
      </c>
      <c r="I2" s="4" t="s">
        <v>35</v>
      </c>
      <c r="J2" s="4" t="s">
        <v>34</v>
      </c>
      <c r="K2" s="4" t="s">
        <v>33</v>
      </c>
      <c r="L2" s="8"/>
      <c r="M2" s="4" t="s">
        <v>50</v>
      </c>
      <c r="N2" s="4" t="s">
        <v>20</v>
      </c>
      <c r="O2" s="4" t="s">
        <v>37</v>
      </c>
      <c r="P2" s="4" t="s">
        <v>38</v>
      </c>
      <c r="Q2" s="4" t="s">
        <v>39</v>
      </c>
      <c r="R2" s="8"/>
      <c r="S2" s="4" t="s">
        <v>25</v>
      </c>
      <c r="T2" s="8"/>
      <c r="U2" s="4" t="s">
        <v>18</v>
      </c>
      <c r="V2" s="4" t="s">
        <v>67</v>
      </c>
      <c r="W2" s="4"/>
      <c r="X2" s="4"/>
      <c r="Y2" s="8"/>
      <c r="Z2" s="4" t="s">
        <v>40</v>
      </c>
      <c r="AA2" s="4" t="s">
        <v>42</v>
      </c>
      <c r="AB2" s="8"/>
      <c r="AC2" s="4" t="s">
        <v>21</v>
      </c>
      <c r="AD2" s="4" t="s">
        <v>17</v>
      </c>
      <c r="AE2" s="4" t="s">
        <v>16</v>
      </c>
      <c r="AF2" s="4" t="s">
        <v>49</v>
      </c>
      <c r="AG2" s="4" t="s">
        <v>51</v>
      </c>
      <c r="AH2" s="4" t="s">
        <v>52</v>
      </c>
      <c r="AI2" s="4" t="s">
        <v>53</v>
      </c>
      <c r="AJ2" s="4" t="s">
        <v>54</v>
      </c>
    </row>
    <row r="3" spans="1:52" x14ac:dyDescent="0.25">
      <c r="A3" s="3" t="s">
        <v>0</v>
      </c>
      <c r="B3" s="4" t="s">
        <v>14</v>
      </c>
      <c r="C3" s="8"/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8"/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  <c r="R3" s="8"/>
      <c r="S3" s="4" t="s">
        <v>12</v>
      </c>
      <c r="T3" s="8"/>
      <c r="U3" s="4" t="s">
        <v>11</v>
      </c>
      <c r="V3" s="4" t="s">
        <v>11</v>
      </c>
      <c r="W3" s="4"/>
      <c r="X3" s="4" t="s">
        <v>11</v>
      </c>
      <c r="Y3" s="8"/>
      <c r="Z3" s="4" t="s">
        <v>41</v>
      </c>
      <c r="AA3" s="4" t="s">
        <v>41</v>
      </c>
      <c r="AB3" s="8"/>
      <c r="AC3" s="4" t="s">
        <v>9</v>
      </c>
      <c r="AD3" s="4" t="s">
        <v>9</v>
      </c>
      <c r="AE3" s="4" t="s">
        <v>9</v>
      </c>
      <c r="AF3" s="4" t="s">
        <v>9</v>
      </c>
      <c r="AG3" s="4" t="s">
        <v>9</v>
      </c>
      <c r="AH3" s="4" t="s">
        <v>9</v>
      </c>
      <c r="AI3" s="4" t="s">
        <v>9</v>
      </c>
      <c r="AJ3" s="4" t="s">
        <v>9</v>
      </c>
    </row>
    <row r="4" spans="1:52" x14ac:dyDescent="0.25">
      <c r="A4" s="3"/>
      <c r="B4" s="4"/>
      <c r="C4" s="8"/>
      <c r="D4" s="4" t="s">
        <v>55</v>
      </c>
      <c r="E4" s="4" t="s">
        <v>56</v>
      </c>
      <c r="F4" s="4" t="s">
        <v>55</v>
      </c>
      <c r="G4" s="4" t="s">
        <v>55</v>
      </c>
      <c r="H4" s="4" t="s">
        <v>55</v>
      </c>
      <c r="I4" s="18" t="s">
        <v>57</v>
      </c>
      <c r="J4" s="18" t="s">
        <v>57</v>
      </c>
      <c r="K4" s="18" t="s">
        <v>57</v>
      </c>
      <c r="L4" s="9"/>
      <c r="M4" s="4"/>
      <c r="N4" s="4"/>
      <c r="O4" s="4"/>
      <c r="P4" s="4"/>
      <c r="Q4" s="4"/>
      <c r="R4" s="8"/>
      <c r="S4" s="4"/>
      <c r="T4" s="8"/>
      <c r="U4" s="4"/>
      <c r="V4" s="4"/>
      <c r="W4" s="4"/>
      <c r="X4" s="4"/>
      <c r="Y4" s="8"/>
      <c r="Z4" s="4"/>
      <c r="AA4" s="4"/>
      <c r="AB4" s="8"/>
      <c r="AC4" s="4"/>
      <c r="AD4" s="4"/>
      <c r="AE4" s="4"/>
      <c r="AF4" s="4"/>
      <c r="AG4" s="4"/>
      <c r="AH4" s="4"/>
      <c r="AI4" s="4"/>
      <c r="AJ4" s="4"/>
      <c r="AL4" s="17"/>
    </row>
    <row r="5" spans="1:52" x14ac:dyDescent="0.25">
      <c r="A5" s="3" t="s">
        <v>31</v>
      </c>
      <c r="B5" s="5" t="s">
        <v>32</v>
      </c>
      <c r="C5" s="8"/>
      <c r="D5" s="5" t="s">
        <v>32</v>
      </c>
      <c r="E5" s="13" t="s">
        <v>45</v>
      </c>
      <c r="F5" s="5" t="s">
        <v>45</v>
      </c>
      <c r="G5" s="5" t="s">
        <v>32</v>
      </c>
      <c r="H5" s="5" t="s">
        <v>45</v>
      </c>
      <c r="I5" s="7" t="s">
        <v>32</v>
      </c>
      <c r="J5" s="6" t="s">
        <v>32</v>
      </c>
      <c r="K5" s="6" t="s">
        <v>45</v>
      </c>
      <c r="L5" s="9"/>
      <c r="M5" s="5" t="s">
        <v>46</v>
      </c>
      <c r="N5" s="5" t="s">
        <v>32</v>
      </c>
      <c r="O5" s="5" t="s">
        <v>46</v>
      </c>
      <c r="P5" s="5" t="s">
        <v>32</v>
      </c>
      <c r="Q5" s="5" t="s">
        <v>32</v>
      </c>
      <c r="R5" s="8"/>
      <c r="S5" s="5" t="s">
        <v>45</v>
      </c>
      <c r="T5" s="8"/>
      <c r="U5" s="5" t="s">
        <v>45</v>
      </c>
      <c r="V5" s="5"/>
      <c r="W5" s="5"/>
      <c r="X5" s="5"/>
      <c r="Y5" s="8"/>
      <c r="Z5" s="5" t="s">
        <v>47</v>
      </c>
      <c r="AA5" s="5" t="s">
        <v>47</v>
      </c>
      <c r="AB5" s="8"/>
      <c r="AC5" s="5" t="s">
        <v>46</v>
      </c>
      <c r="AD5" s="5" t="s">
        <v>47</v>
      </c>
      <c r="AE5" s="5" t="s">
        <v>46</v>
      </c>
      <c r="AF5" s="5" t="s">
        <v>45</v>
      </c>
      <c r="AG5" s="5" t="s">
        <v>46</v>
      </c>
      <c r="AH5" s="14" t="s">
        <v>47</v>
      </c>
      <c r="AI5" s="14" t="s">
        <v>47</v>
      </c>
      <c r="AJ5" s="14" t="s">
        <v>47</v>
      </c>
      <c r="AL5" s="17"/>
      <c r="AO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hidden="1" x14ac:dyDescent="0.25">
      <c r="A6" s="3" t="s">
        <v>2</v>
      </c>
      <c r="B6" s="5">
        <v>160.80000000000001</v>
      </c>
      <c r="C6" s="8"/>
      <c r="D6" s="5">
        <v>125</v>
      </c>
      <c r="E6" s="5"/>
      <c r="F6" s="5">
        <v>121.9</v>
      </c>
      <c r="G6" s="5">
        <v>122.5</v>
      </c>
      <c r="H6" s="5">
        <v>123.8</v>
      </c>
      <c r="I6" s="5">
        <v>120</v>
      </c>
      <c r="J6" s="5">
        <v>123.8</v>
      </c>
      <c r="K6" s="5">
        <v>120</v>
      </c>
      <c r="L6" s="8"/>
      <c r="M6" s="5"/>
      <c r="N6" s="5">
        <v>82</v>
      </c>
      <c r="O6" s="5">
        <v>80.8</v>
      </c>
      <c r="P6" s="5">
        <v>81.3</v>
      </c>
      <c r="Q6" s="5">
        <v>80.400000000000006</v>
      </c>
      <c r="R6" s="8"/>
      <c r="S6" s="5">
        <v>92.8</v>
      </c>
      <c r="T6" s="8"/>
      <c r="U6" s="5">
        <v>90.3</v>
      </c>
      <c r="V6" s="5"/>
      <c r="W6" s="5"/>
      <c r="X6" s="5"/>
      <c r="Y6" s="8"/>
      <c r="Z6" s="16">
        <v>43.8</v>
      </c>
      <c r="AA6" s="16">
        <v>43.8</v>
      </c>
      <c r="AB6" s="11"/>
      <c r="AC6" s="7">
        <v>36.6</v>
      </c>
      <c r="AD6" s="5">
        <v>36</v>
      </c>
      <c r="AE6" s="5">
        <v>37.299999999999997</v>
      </c>
      <c r="AF6" s="5"/>
      <c r="AG6" s="5"/>
      <c r="AH6" s="1"/>
      <c r="AI6" s="1"/>
      <c r="AJ6" s="1"/>
      <c r="AL6" s="17"/>
      <c r="AO6" s="23"/>
      <c r="AR6" s="23"/>
      <c r="AS6" s="23"/>
      <c r="AT6" s="23"/>
      <c r="AU6" s="23"/>
      <c r="AV6" s="23"/>
      <c r="AW6" s="23"/>
      <c r="AX6" s="23"/>
      <c r="AY6" s="23"/>
      <c r="AZ6" s="23"/>
    </row>
    <row r="7" spans="1:52" hidden="1" x14ac:dyDescent="0.25">
      <c r="A7" s="3" t="s">
        <v>4</v>
      </c>
      <c r="B7" s="5">
        <v>114.7</v>
      </c>
      <c r="C7" s="8"/>
      <c r="D7" s="5">
        <v>114.7</v>
      </c>
      <c r="E7" s="5"/>
      <c r="F7" s="5">
        <v>114.7</v>
      </c>
      <c r="G7" s="5">
        <v>114.1</v>
      </c>
      <c r="H7" s="5">
        <v>117.8</v>
      </c>
      <c r="I7" s="5">
        <v>116</v>
      </c>
      <c r="J7" s="5">
        <v>112.7</v>
      </c>
      <c r="K7" s="5">
        <v>113.6</v>
      </c>
      <c r="L7" s="8"/>
      <c r="M7" s="5"/>
      <c r="N7" s="5">
        <v>102.7</v>
      </c>
      <c r="O7" s="5">
        <v>101.7</v>
      </c>
      <c r="P7" s="5">
        <v>105.5</v>
      </c>
      <c r="Q7" s="5">
        <v>104.9</v>
      </c>
      <c r="R7" s="8"/>
      <c r="S7" s="5">
        <v>118.4</v>
      </c>
      <c r="T7" s="8"/>
      <c r="U7" s="5">
        <v>113</v>
      </c>
      <c r="V7" s="5"/>
      <c r="W7" s="5"/>
      <c r="X7" s="5"/>
      <c r="Y7" s="8"/>
      <c r="Z7" s="16">
        <v>121.8</v>
      </c>
      <c r="AA7" s="16">
        <v>121.8</v>
      </c>
      <c r="AB7" s="12"/>
      <c r="AC7" s="5">
        <v>89.1</v>
      </c>
      <c r="AD7" s="5">
        <v>92</v>
      </c>
      <c r="AE7" s="5">
        <v>90.3</v>
      </c>
      <c r="AF7" s="5"/>
      <c r="AG7" s="5"/>
      <c r="AH7" s="1"/>
      <c r="AI7" s="1"/>
      <c r="AJ7" s="1"/>
      <c r="AO7" s="23"/>
      <c r="AR7" s="22"/>
      <c r="AS7" s="22"/>
      <c r="AT7" s="22"/>
      <c r="AU7" s="22"/>
      <c r="AV7" s="22"/>
      <c r="AW7" s="22"/>
      <c r="AX7" s="22"/>
      <c r="AY7" s="23"/>
      <c r="AZ7" s="22"/>
    </row>
    <row r="8" spans="1:52" hidden="1" x14ac:dyDescent="0.25">
      <c r="A8" s="3" t="s">
        <v>5</v>
      </c>
      <c r="B8" s="5">
        <v>98.1</v>
      </c>
      <c r="C8" s="8"/>
      <c r="D8" s="5">
        <v>98.6</v>
      </c>
      <c r="E8" s="5"/>
      <c r="F8" s="5">
        <v>95.4</v>
      </c>
      <c r="G8" s="5">
        <v>93.1</v>
      </c>
      <c r="H8" s="5">
        <v>93.7</v>
      </c>
      <c r="I8" s="5">
        <v>91.8</v>
      </c>
      <c r="J8" s="5">
        <v>91.2</v>
      </c>
      <c r="K8" s="5">
        <v>93.9</v>
      </c>
      <c r="L8" s="8"/>
      <c r="M8" s="5"/>
      <c r="N8" s="5">
        <v>86</v>
      </c>
      <c r="O8" s="5">
        <v>80.900000000000006</v>
      </c>
      <c r="P8" s="5">
        <v>82.4</v>
      </c>
      <c r="Q8" s="5">
        <v>84.5</v>
      </c>
      <c r="R8" s="8"/>
      <c r="S8" s="5">
        <v>97.4</v>
      </c>
      <c r="T8" s="8"/>
      <c r="U8" s="5">
        <v>96.9</v>
      </c>
      <c r="V8" s="5"/>
      <c r="W8" s="5"/>
      <c r="X8" s="5"/>
      <c r="Y8" s="8"/>
      <c r="Z8" s="16">
        <v>81.599999999999994</v>
      </c>
      <c r="AA8" s="16">
        <v>81.599999999999994</v>
      </c>
      <c r="AB8" s="12"/>
      <c r="AC8" s="5">
        <v>71.3</v>
      </c>
      <c r="AD8" s="5">
        <v>71.7</v>
      </c>
      <c r="AE8" s="5">
        <v>72.8</v>
      </c>
      <c r="AF8" s="5"/>
      <c r="AG8" s="5"/>
      <c r="AH8" s="1"/>
      <c r="AI8" s="1"/>
      <c r="AJ8" s="1"/>
      <c r="AR8" s="21"/>
      <c r="AS8" s="21"/>
      <c r="AT8" s="21"/>
      <c r="AU8" s="21"/>
      <c r="AV8" s="21"/>
      <c r="AW8" s="21"/>
      <c r="AX8" s="21"/>
    </row>
    <row r="9" spans="1:52" hidden="1" x14ac:dyDescent="0.25">
      <c r="A9" s="3" t="s">
        <v>3</v>
      </c>
      <c r="B9" s="5">
        <v>141.30000000000001</v>
      </c>
      <c r="C9" s="8"/>
      <c r="D9" s="5">
        <v>114.11</v>
      </c>
      <c r="E9" s="5"/>
      <c r="F9" s="5">
        <v>109.56</v>
      </c>
      <c r="G9" s="5">
        <v>114.04</v>
      </c>
      <c r="H9" s="5">
        <v>113.94</v>
      </c>
      <c r="I9" s="5">
        <v>110.97</v>
      </c>
      <c r="J9" s="5">
        <v>112.89</v>
      </c>
      <c r="K9" s="5">
        <v>113.91</v>
      </c>
      <c r="L9" s="8"/>
      <c r="M9" s="5"/>
      <c r="N9" s="5">
        <v>73</v>
      </c>
      <c r="O9" s="5">
        <v>70.67</v>
      </c>
      <c r="P9" s="5">
        <v>70.89</v>
      </c>
      <c r="Q9" s="5">
        <v>71.03</v>
      </c>
      <c r="R9" s="8"/>
      <c r="S9" s="5">
        <v>86.36</v>
      </c>
      <c r="T9" s="8"/>
      <c r="U9" s="5">
        <v>88.01</v>
      </c>
      <c r="V9" s="5"/>
      <c r="W9" s="5"/>
      <c r="X9" s="5"/>
      <c r="Y9" s="8"/>
      <c r="Z9" s="16">
        <v>36.590000000000003</v>
      </c>
      <c r="AA9" s="16">
        <v>36.590000000000003</v>
      </c>
      <c r="AB9" s="12"/>
      <c r="AC9" s="5">
        <v>31.24</v>
      </c>
      <c r="AD9" s="5">
        <v>33.840000000000003</v>
      </c>
      <c r="AE9" s="5">
        <v>35.799999999999997</v>
      </c>
      <c r="AF9" s="5"/>
      <c r="AG9" s="5"/>
      <c r="AH9" s="1"/>
      <c r="AI9" s="1"/>
      <c r="AJ9" s="1"/>
    </row>
    <row r="10" spans="1:52" hidden="1" x14ac:dyDescent="0.25">
      <c r="A10" s="3" t="s">
        <v>6</v>
      </c>
      <c r="B10" s="5">
        <v>125.98</v>
      </c>
      <c r="C10" s="8"/>
      <c r="D10" s="5">
        <v>105.75</v>
      </c>
      <c r="E10" s="5"/>
      <c r="F10" s="5">
        <v>104.83</v>
      </c>
      <c r="G10" s="8">
        <v>106.29</v>
      </c>
      <c r="H10" s="5">
        <v>103.93</v>
      </c>
      <c r="I10" s="8">
        <v>101.51</v>
      </c>
      <c r="J10" s="5">
        <v>102.63</v>
      </c>
      <c r="K10" s="5">
        <v>106.01</v>
      </c>
      <c r="L10" s="8"/>
      <c r="M10" s="5"/>
      <c r="N10" s="5">
        <v>71.260000000000005</v>
      </c>
      <c r="O10" s="5">
        <v>69.540000000000006</v>
      </c>
      <c r="P10" s="5">
        <v>69.180000000000007</v>
      </c>
      <c r="Q10" s="5">
        <v>68.67</v>
      </c>
      <c r="R10" s="8"/>
      <c r="S10" s="5">
        <v>82.65</v>
      </c>
      <c r="T10" s="8"/>
      <c r="U10" s="5">
        <v>82.67</v>
      </c>
      <c r="V10" s="5"/>
      <c r="W10" s="5"/>
      <c r="X10" s="5"/>
      <c r="Y10" s="8"/>
      <c r="Z10" s="16">
        <v>35.1</v>
      </c>
      <c r="AA10" s="16">
        <v>35.1</v>
      </c>
      <c r="AB10" s="12"/>
      <c r="AC10" s="5">
        <v>30.09</v>
      </c>
      <c r="AD10" s="5">
        <v>32.76</v>
      </c>
      <c r="AE10" s="5">
        <v>33.9</v>
      </c>
      <c r="AF10" s="5"/>
      <c r="AG10" s="5"/>
      <c r="AH10" s="1"/>
      <c r="AI10" s="1"/>
      <c r="AJ10" s="1"/>
    </row>
    <row r="11" spans="1:52" hidden="1" x14ac:dyDescent="0.25">
      <c r="A11" s="3" t="s">
        <v>28</v>
      </c>
      <c r="B11" s="5">
        <v>122.4</v>
      </c>
      <c r="C11" s="8"/>
      <c r="D11" s="5">
        <v>113.2</v>
      </c>
      <c r="E11" s="5"/>
      <c r="F11" s="5">
        <v>112.3</v>
      </c>
      <c r="G11" s="5">
        <v>114.5</v>
      </c>
      <c r="H11" s="5">
        <v>114.9</v>
      </c>
      <c r="I11" s="5">
        <v>112.7</v>
      </c>
      <c r="J11" s="5">
        <v>111.9</v>
      </c>
      <c r="K11" s="5">
        <v>116.2</v>
      </c>
      <c r="L11" s="8"/>
      <c r="M11" s="5"/>
      <c r="N11" s="5">
        <v>101.3</v>
      </c>
      <c r="O11" s="5">
        <v>99.6</v>
      </c>
      <c r="P11" s="5">
        <v>99.6</v>
      </c>
      <c r="Q11" s="5">
        <v>98</v>
      </c>
      <c r="R11" s="8"/>
      <c r="S11" s="5">
        <v>106.3</v>
      </c>
      <c r="T11" s="8"/>
      <c r="U11" s="5">
        <v>109.4</v>
      </c>
      <c r="V11" s="5"/>
      <c r="W11" s="5"/>
      <c r="X11" s="5"/>
      <c r="Y11" s="8"/>
      <c r="Z11" s="16">
        <v>55.7</v>
      </c>
      <c r="AA11" s="16">
        <v>55.7</v>
      </c>
      <c r="AB11" s="12"/>
      <c r="AC11" s="5" t="s">
        <v>36</v>
      </c>
      <c r="AD11" s="5" t="s">
        <v>36</v>
      </c>
      <c r="AE11" s="5" t="s">
        <v>36</v>
      </c>
      <c r="AF11" s="5"/>
      <c r="AG11" s="5"/>
      <c r="AH11" s="1"/>
      <c r="AI11" s="1"/>
      <c r="AJ11" s="1"/>
    </row>
    <row r="12" spans="1:52" x14ac:dyDescent="0.25">
      <c r="A12" s="3" t="s">
        <v>7</v>
      </c>
      <c r="B12" s="5">
        <v>82</v>
      </c>
      <c r="C12" s="8"/>
      <c r="D12" s="5"/>
      <c r="E12" s="5">
        <v>89</v>
      </c>
      <c r="F12" s="5">
        <v>99</v>
      </c>
      <c r="G12" s="5">
        <v>93</v>
      </c>
      <c r="H12" s="5">
        <v>92</v>
      </c>
      <c r="I12" s="5">
        <v>82</v>
      </c>
      <c r="J12" s="5">
        <v>83</v>
      </c>
      <c r="K12" s="5">
        <v>80</v>
      </c>
      <c r="L12" s="8"/>
      <c r="M12" s="5">
        <v>109</v>
      </c>
      <c r="N12" s="5">
        <v>106</v>
      </c>
      <c r="O12" s="5">
        <v>112</v>
      </c>
      <c r="P12" s="5">
        <v>109</v>
      </c>
      <c r="Q12" s="5">
        <v>109</v>
      </c>
      <c r="R12" s="8"/>
      <c r="S12" s="5">
        <v>105</v>
      </c>
      <c r="T12" s="8"/>
      <c r="U12" s="5">
        <v>105</v>
      </c>
      <c r="V12" s="5"/>
      <c r="W12" s="5"/>
      <c r="X12" s="5"/>
      <c r="Y12" s="8"/>
      <c r="Z12" s="16">
        <v>228</v>
      </c>
      <c r="AA12" s="16">
        <v>237</v>
      </c>
      <c r="AB12" s="12"/>
      <c r="AC12" s="5">
        <v>225</v>
      </c>
      <c r="AD12" s="5">
        <v>218</v>
      </c>
      <c r="AE12" s="5">
        <v>197</v>
      </c>
      <c r="AF12" s="5">
        <v>213</v>
      </c>
      <c r="AG12" s="5">
        <v>237</v>
      </c>
      <c r="AH12" s="16">
        <v>235</v>
      </c>
      <c r="AI12" s="16">
        <v>211</v>
      </c>
      <c r="AJ12" s="16">
        <v>230</v>
      </c>
    </row>
    <row r="13" spans="1:52" x14ac:dyDescent="0.25">
      <c r="A13" s="3" t="s">
        <v>8</v>
      </c>
      <c r="B13" s="5">
        <v>66</v>
      </c>
      <c r="C13" s="8"/>
      <c r="D13" s="5"/>
      <c r="E13" s="8">
        <v>66</v>
      </c>
      <c r="F13" s="5">
        <v>66</v>
      </c>
      <c r="G13" s="5">
        <v>69</v>
      </c>
      <c r="H13" s="8">
        <v>76</v>
      </c>
      <c r="I13" s="5">
        <v>66</v>
      </c>
      <c r="J13" s="5">
        <v>65</v>
      </c>
      <c r="K13" s="5">
        <v>63</v>
      </c>
      <c r="L13" s="8"/>
      <c r="M13" s="5">
        <v>75</v>
      </c>
      <c r="N13" s="5">
        <v>81</v>
      </c>
      <c r="O13" s="5">
        <v>76</v>
      </c>
      <c r="P13" s="5">
        <v>76</v>
      </c>
      <c r="Q13" s="5">
        <v>72</v>
      </c>
      <c r="R13" s="8"/>
      <c r="S13" s="5">
        <v>78</v>
      </c>
      <c r="T13" s="8"/>
      <c r="U13" s="5">
        <v>83</v>
      </c>
      <c r="V13" s="5"/>
      <c r="W13" s="5"/>
      <c r="X13" s="5"/>
      <c r="Y13" s="8"/>
      <c r="Z13" s="16">
        <v>174</v>
      </c>
      <c r="AA13" s="16">
        <v>183</v>
      </c>
      <c r="AB13" s="12"/>
      <c r="AC13" s="5">
        <v>163</v>
      </c>
      <c r="AD13" s="5">
        <v>167</v>
      </c>
      <c r="AE13" s="5">
        <v>167</v>
      </c>
      <c r="AF13" s="5">
        <v>175</v>
      </c>
      <c r="AG13" s="5">
        <v>185</v>
      </c>
      <c r="AH13" s="16">
        <v>173</v>
      </c>
      <c r="AI13" s="16">
        <v>156</v>
      </c>
      <c r="AJ13" s="16">
        <v>179</v>
      </c>
    </row>
    <row r="14" spans="1:52" x14ac:dyDescent="0.25">
      <c r="A14" s="3" t="s">
        <v>29</v>
      </c>
      <c r="B14" s="5">
        <v>23.14</v>
      </c>
      <c r="C14" s="8"/>
      <c r="D14" s="5">
        <v>23.01</v>
      </c>
      <c r="E14" s="5">
        <v>22.96</v>
      </c>
      <c r="F14" s="5">
        <v>22.49</v>
      </c>
      <c r="G14" s="5">
        <v>21.5</v>
      </c>
      <c r="H14" s="5">
        <v>23.27</v>
      </c>
      <c r="I14" s="5"/>
      <c r="J14" s="5"/>
      <c r="K14" s="5"/>
      <c r="L14" s="8"/>
      <c r="M14" s="5">
        <v>23.52</v>
      </c>
      <c r="N14" s="5">
        <v>21.26</v>
      </c>
      <c r="O14" s="5"/>
      <c r="P14" s="5"/>
      <c r="Q14" s="5"/>
      <c r="R14" s="8"/>
      <c r="S14" s="5">
        <v>22.41</v>
      </c>
      <c r="T14" s="8"/>
      <c r="U14" s="5">
        <v>22.91</v>
      </c>
      <c r="V14" s="5"/>
      <c r="W14" s="5"/>
      <c r="X14" s="5"/>
      <c r="Y14" s="8"/>
      <c r="Z14" s="5"/>
      <c r="AA14" s="5"/>
      <c r="AB14" s="8"/>
      <c r="AC14" s="5">
        <v>21.88</v>
      </c>
      <c r="AD14" s="5">
        <v>21.23</v>
      </c>
      <c r="AE14" s="5">
        <v>21.29</v>
      </c>
      <c r="AF14" s="5">
        <v>21.23</v>
      </c>
      <c r="AG14" s="5">
        <v>21.73</v>
      </c>
      <c r="AH14" s="1"/>
      <c r="AI14" s="1"/>
      <c r="AJ14" s="1"/>
    </row>
    <row r="15" spans="1:52" x14ac:dyDescent="0.25">
      <c r="A15" s="3" t="s">
        <v>26</v>
      </c>
      <c r="B15" s="5">
        <v>11.86</v>
      </c>
      <c r="C15" s="8"/>
      <c r="D15" s="5">
        <v>13.58</v>
      </c>
      <c r="E15" s="5">
        <v>10.37</v>
      </c>
      <c r="F15" s="5">
        <v>11.84</v>
      </c>
      <c r="G15" s="5">
        <v>12.23</v>
      </c>
      <c r="H15" s="5">
        <v>11.87</v>
      </c>
      <c r="I15" s="5"/>
      <c r="J15" s="5"/>
      <c r="K15" s="5"/>
      <c r="L15" s="8"/>
      <c r="M15" s="5">
        <v>11.52</v>
      </c>
      <c r="N15" s="5">
        <v>14.02</v>
      </c>
      <c r="O15" s="5"/>
      <c r="P15" s="5"/>
      <c r="Q15" s="5"/>
      <c r="R15" s="8"/>
      <c r="S15" s="5">
        <v>13.5</v>
      </c>
      <c r="T15" s="8"/>
      <c r="U15" s="5">
        <v>13.57</v>
      </c>
      <c r="V15" s="5"/>
      <c r="W15" s="5"/>
      <c r="X15" s="5"/>
      <c r="Y15" s="8"/>
      <c r="Z15" s="5"/>
      <c r="AA15" s="5"/>
      <c r="AB15" s="8"/>
      <c r="AC15" s="5">
        <v>11.55</v>
      </c>
      <c r="AD15" s="5">
        <v>11.11</v>
      </c>
      <c r="AE15" s="5">
        <v>12.87</v>
      </c>
      <c r="AF15" s="5">
        <v>11.98</v>
      </c>
      <c r="AG15" s="5">
        <v>10.93</v>
      </c>
      <c r="AH15" s="1"/>
      <c r="AI15" s="1"/>
      <c r="AJ15" s="1"/>
    </row>
    <row r="16" spans="1:52" x14ac:dyDescent="0.25">
      <c r="A16" s="3" t="s">
        <v>27</v>
      </c>
      <c r="B16" s="5">
        <v>488</v>
      </c>
      <c r="C16" s="8"/>
      <c r="D16" s="5">
        <v>449</v>
      </c>
      <c r="E16" s="5">
        <v>512</v>
      </c>
      <c r="F16" s="5">
        <v>478</v>
      </c>
      <c r="G16" s="5">
        <v>460</v>
      </c>
      <c r="H16" s="5">
        <v>483</v>
      </c>
      <c r="I16" s="5"/>
      <c r="J16" s="5"/>
      <c r="K16" s="5"/>
      <c r="L16" s="8"/>
      <c r="M16" s="5">
        <v>497</v>
      </c>
      <c r="N16" s="5">
        <v>413</v>
      </c>
      <c r="O16" s="5"/>
      <c r="P16" s="5"/>
      <c r="Q16" s="5"/>
      <c r="R16" s="8"/>
      <c r="S16" s="5">
        <v>442</v>
      </c>
      <c r="T16" s="8"/>
      <c r="U16" s="5">
        <v>445</v>
      </c>
      <c r="V16" s="5"/>
      <c r="W16" s="5"/>
      <c r="X16" s="5"/>
      <c r="Y16" s="8"/>
      <c r="Z16" s="5"/>
      <c r="AA16" s="5"/>
      <c r="AB16" s="8"/>
      <c r="AC16" s="5">
        <v>476</v>
      </c>
      <c r="AD16" s="5">
        <v>2.31</v>
      </c>
      <c r="AE16" s="5">
        <v>446</v>
      </c>
      <c r="AF16" s="5">
        <v>463</v>
      </c>
      <c r="AG16" s="5">
        <v>482</v>
      </c>
      <c r="AH16" s="1"/>
      <c r="AI16" s="1"/>
      <c r="AJ16" s="1"/>
    </row>
    <row r="17" spans="1:51" hidden="1" x14ac:dyDescent="0.25">
      <c r="A17" s="19" t="s">
        <v>58</v>
      </c>
      <c r="Y17" s="8"/>
    </row>
    <row r="18" spans="1:51" hidden="1" x14ac:dyDescent="0.25">
      <c r="A18" s="19" t="s">
        <v>59</v>
      </c>
      <c r="AD18" t="s">
        <v>13</v>
      </c>
      <c r="AE18" t="s">
        <v>41</v>
      </c>
      <c r="AF18" t="s">
        <v>12</v>
      </c>
      <c r="AG18" t="s">
        <v>11</v>
      </c>
    </row>
    <row r="19" spans="1:51" x14ac:dyDescent="0.25">
      <c r="AF19" s="20"/>
      <c r="AG19" s="20"/>
    </row>
    <row r="20" spans="1:51" x14ac:dyDescent="0.25">
      <c r="AF20" s="20"/>
      <c r="AG20" s="20"/>
    </row>
    <row r="21" spans="1:51" x14ac:dyDescent="0.25">
      <c r="AM21" t="s">
        <v>7</v>
      </c>
      <c r="AN21" s="5">
        <v>197</v>
      </c>
      <c r="AO21" s="5">
        <v>213</v>
      </c>
      <c r="AP21" s="5">
        <v>218</v>
      </c>
      <c r="AQ21" s="5">
        <v>225</v>
      </c>
      <c r="AR21" s="5">
        <v>237</v>
      </c>
      <c r="AT21" t="s">
        <v>68</v>
      </c>
      <c r="AU21" s="5">
        <v>163</v>
      </c>
      <c r="AV21" s="5">
        <v>167</v>
      </c>
      <c r="AW21" s="5">
        <v>167</v>
      </c>
      <c r="AX21" s="5">
        <v>175</v>
      </c>
      <c r="AY21" s="5">
        <v>185</v>
      </c>
    </row>
    <row r="22" spans="1:51" x14ac:dyDescent="0.25">
      <c r="AM22" t="s">
        <v>69</v>
      </c>
      <c r="AN22" s="5">
        <v>12.87</v>
      </c>
      <c r="AO22" s="5">
        <v>11.98</v>
      </c>
      <c r="AP22" s="5">
        <v>11.11</v>
      </c>
      <c r="AQ22" s="5">
        <v>11.55</v>
      </c>
      <c r="AR22" s="5">
        <v>10.93</v>
      </c>
      <c r="AT22" t="s">
        <v>69</v>
      </c>
      <c r="AU22" s="5">
        <v>11.55</v>
      </c>
      <c r="AV22" s="5">
        <v>11.11</v>
      </c>
      <c r="AW22" s="5">
        <v>12.87</v>
      </c>
      <c r="AX22" s="5">
        <v>11.98</v>
      </c>
      <c r="AY22" s="5">
        <v>10.93</v>
      </c>
    </row>
    <row r="41" spans="39:51" x14ac:dyDescent="0.25">
      <c r="AM41" t="s">
        <v>7</v>
      </c>
      <c r="AN41" s="5">
        <v>197</v>
      </c>
      <c r="AO41" s="5">
        <v>213</v>
      </c>
      <c r="AP41" s="5">
        <v>218</v>
      </c>
      <c r="AQ41" s="5">
        <v>225</v>
      </c>
      <c r="AR41" s="5">
        <v>237</v>
      </c>
      <c r="AT41" t="s">
        <v>68</v>
      </c>
      <c r="AU41" s="5">
        <v>163</v>
      </c>
      <c r="AV41" s="5">
        <v>167</v>
      </c>
      <c r="AW41" s="5">
        <v>167</v>
      </c>
      <c r="AX41" s="5">
        <v>175</v>
      </c>
      <c r="AY41" s="5">
        <v>185</v>
      </c>
    </row>
    <row r="42" spans="39:51" x14ac:dyDescent="0.25">
      <c r="AM42" t="s">
        <v>85</v>
      </c>
      <c r="AT42" t="s">
        <v>85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"/>
  <sheetViews>
    <sheetView topLeftCell="A19" zoomScale="90" zoomScaleNormal="90" workbookViewId="0">
      <selection activeCell="C19" sqref="C19"/>
    </sheetView>
  </sheetViews>
  <sheetFormatPr defaultRowHeight="15" x14ac:dyDescent="0.25"/>
  <cols>
    <col min="3" max="3" width="15.42578125" customWidth="1"/>
    <col min="5" max="5" width="19.5703125" customWidth="1"/>
    <col min="6" max="6" width="20.7109375" customWidth="1"/>
    <col min="7" max="7" width="26" customWidth="1"/>
    <col min="9" max="11" width="0" hidden="1" customWidth="1"/>
    <col min="15" max="17" width="0" hidden="1" customWidth="1"/>
    <col min="22" max="25" width="0" hidden="1" customWidth="1"/>
    <col min="27" max="29" width="0" hidden="1" customWidth="1"/>
    <col min="32" max="33" width="0" hidden="1" customWidth="1"/>
    <col min="38" max="40" width="0" hidden="1" customWidth="1"/>
  </cols>
  <sheetData>
    <row r="1" spans="1:40" hidden="1" x14ac:dyDescent="0.25">
      <c r="A1" s="3" t="s">
        <v>30</v>
      </c>
      <c r="B1" s="4">
        <v>1603</v>
      </c>
      <c r="C1" s="8"/>
      <c r="D1" s="4">
        <v>1576</v>
      </c>
      <c r="E1" s="4">
        <v>1633</v>
      </c>
      <c r="F1" s="4">
        <v>1602</v>
      </c>
      <c r="G1" s="4">
        <v>1626</v>
      </c>
      <c r="H1" s="4">
        <v>1627</v>
      </c>
      <c r="I1" s="4">
        <v>1670</v>
      </c>
      <c r="J1" s="4">
        <v>1680</v>
      </c>
      <c r="K1" s="4">
        <v>1681</v>
      </c>
      <c r="L1" s="8"/>
      <c r="M1" s="4">
        <v>1632</v>
      </c>
      <c r="N1" s="4">
        <v>1604</v>
      </c>
      <c r="O1" s="4">
        <v>1672</v>
      </c>
      <c r="P1" s="4">
        <v>1673</v>
      </c>
      <c r="Q1" s="4">
        <v>1682</v>
      </c>
      <c r="R1" s="8"/>
      <c r="S1" s="4">
        <v>1573</v>
      </c>
      <c r="T1" s="8"/>
      <c r="U1" s="4">
        <v>1575</v>
      </c>
      <c r="V1" s="25">
        <v>1668</v>
      </c>
      <c r="W1" s="25"/>
      <c r="X1" s="25">
        <v>1699</v>
      </c>
      <c r="Y1" s="25"/>
      <c r="Z1" s="10"/>
      <c r="AA1" s="4">
        <v>1674</v>
      </c>
      <c r="AB1" s="4">
        <v>1678</v>
      </c>
      <c r="AC1" s="4">
        <v>1697</v>
      </c>
      <c r="AD1" s="8"/>
      <c r="AE1" s="4">
        <v>1606</v>
      </c>
      <c r="AF1" s="4">
        <v>1684</v>
      </c>
      <c r="AG1" s="4">
        <v>1671</v>
      </c>
      <c r="AH1" s="4">
        <v>1599</v>
      </c>
      <c r="AI1" s="4">
        <v>1577</v>
      </c>
      <c r="AJ1" s="4">
        <v>1605</v>
      </c>
      <c r="AK1" s="4">
        <v>1634</v>
      </c>
      <c r="AL1" s="4">
        <v>1662</v>
      </c>
      <c r="AM1" s="4">
        <v>1650</v>
      </c>
      <c r="AN1" s="4">
        <v>1664</v>
      </c>
    </row>
    <row r="2" spans="1:40" hidden="1" x14ac:dyDescent="0.25">
      <c r="A2" s="3" t="s">
        <v>1</v>
      </c>
      <c r="B2" s="4" t="s">
        <v>15</v>
      </c>
      <c r="C2" s="8"/>
      <c r="D2" s="4" t="s">
        <v>24</v>
      </c>
      <c r="E2" s="4" t="s">
        <v>48</v>
      </c>
      <c r="F2" s="4" t="s">
        <v>19</v>
      </c>
      <c r="G2" s="4" t="s">
        <v>22</v>
      </c>
      <c r="H2" s="4" t="s">
        <v>23</v>
      </c>
      <c r="I2" s="4" t="s">
        <v>35</v>
      </c>
      <c r="J2" s="4" t="s">
        <v>34</v>
      </c>
      <c r="K2" s="4" t="s">
        <v>33</v>
      </c>
      <c r="L2" s="8"/>
      <c r="M2" s="4" t="s">
        <v>50</v>
      </c>
      <c r="N2" s="4" t="s">
        <v>20</v>
      </c>
      <c r="O2" s="4" t="s">
        <v>37</v>
      </c>
      <c r="P2" s="4" t="s">
        <v>38</v>
      </c>
      <c r="Q2" s="4" t="s">
        <v>39</v>
      </c>
      <c r="R2" s="8"/>
      <c r="S2" s="4" t="s">
        <v>25</v>
      </c>
      <c r="T2" s="8"/>
      <c r="U2" s="4" t="s">
        <v>18</v>
      </c>
      <c r="V2" s="4" t="s">
        <v>67</v>
      </c>
      <c r="W2" s="4" t="s">
        <v>77</v>
      </c>
      <c r="X2" s="4" t="s">
        <v>82</v>
      </c>
      <c r="Y2" s="4" t="s">
        <v>33</v>
      </c>
      <c r="Z2" s="8"/>
      <c r="AA2" s="4" t="s">
        <v>40</v>
      </c>
      <c r="AB2" s="4" t="s">
        <v>42</v>
      </c>
      <c r="AC2" s="4" t="s">
        <v>80</v>
      </c>
      <c r="AD2" s="8"/>
      <c r="AE2" s="4" t="s">
        <v>21</v>
      </c>
      <c r="AF2" s="4" t="s">
        <v>43</v>
      </c>
      <c r="AG2" s="4" t="s">
        <v>44</v>
      </c>
      <c r="AH2" s="4" t="s">
        <v>17</v>
      </c>
      <c r="AI2" s="4" t="s">
        <v>16</v>
      </c>
      <c r="AJ2" s="4" t="s">
        <v>81</v>
      </c>
      <c r="AK2" s="4" t="s">
        <v>51</v>
      </c>
      <c r="AL2" s="4" t="s">
        <v>52</v>
      </c>
      <c r="AM2" s="4" t="s">
        <v>53</v>
      </c>
      <c r="AN2" s="4" t="s">
        <v>54</v>
      </c>
    </row>
    <row r="3" spans="1:40" hidden="1" x14ac:dyDescent="0.25">
      <c r="A3" s="3" t="s">
        <v>0</v>
      </c>
      <c r="B3" s="4" t="s">
        <v>14</v>
      </c>
      <c r="C3" s="8"/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8"/>
      <c r="M3" s="4" t="s">
        <v>13</v>
      </c>
      <c r="N3" s="4" t="s">
        <v>13</v>
      </c>
      <c r="O3" s="4" t="s">
        <v>13</v>
      </c>
      <c r="P3" s="4" t="s">
        <v>13</v>
      </c>
      <c r="Q3" s="4" t="s">
        <v>13</v>
      </c>
      <c r="R3" s="8"/>
      <c r="S3" s="4" t="s">
        <v>12</v>
      </c>
      <c r="T3" s="8"/>
      <c r="U3" s="4" t="s">
        <v>11</v>
      </c>
      <c r="V3" s="4" t="s">
        <v>11</v>
      </c>
      <c r="W3" s="4" t="s">
        <v>11</v>
      </c>
      <c r="X3" s="4" t="s">
        <v>11</v>
      </c>
      <c r="Y3" s="4" t="s">
        <v>11</v>
      </c>
      <c r="Z3" s="8"/>
      <c r="AA3" s="4" t="s">
        <v>41</v>
      </c>
      <c r="AB3" s="4" t="s">
        <v>41</v>
      </c>
      <c r="AC3" s="4" t="s">
        <v>41</v>
      </c>
      <c r="AD3" s="8"/>
      <c r="AE3" s="4" t="s">
        <v>9</v>
      </c>
      <c r="AF3" s="4" t="s">
        <v>9</v>
      </c>
      <c r="AG3" s="4" t="s">
        <v>9</v>
      </c>
      <c r="AH3" s="4" t="s">
        <v>9</v>
      </c>
      <c r="AI3" s="4" t="s">
        <v>9</v>
      </c>
      <c r="AJ3" s="4" t="s">
        <v>9</v>
      </c>
      <c r="AK3" s="4" t="s">
        <v>9</v>
      </c>
      <c r="AL3" s="4" t="s">
        <v>9</v>
      </c>
      <c r="AM3" s="4" t="s">
        <v>9</v>
      </c>
      <c r="AN3" s="4" t="s">
        <v>9</v>
      </c>
    </row>
    <row r="4" spans="1:40" hidden="1" x14ac:dyDescent="0.25">
      <c r="A4" s="3"/>
      <c r="B4" s="4"/>
      <c r="C4" s="8"/>
      <c r="D4" s="4" t="s">
        <v>55</v>
      </c>
      <c r="E4" s="4" t="s">
        <v>56</v>
      </c>
      <c r="F4" s="4" t="s">
        <v>55</v>
      </c>
      <c r="G4" s="4" t="s">
        <v>55</v>
      </c>
      <c r="H4" s="4" t="s">
        <v>55</v>
      </c>
      <c r="I4" s="18" t="s">
        <v>57</v>
      </c>
      <c r="J4" s="18" t="s">
        <v>57</v>
      </c>
      <c r="K4" s="18" t="s">
        <v>57</v>
      </c>
      <c r="L4" s="9"/>
      <c r="M4" s="4"/>
      <c r="N4" s="4"/>
      <c r="O4" s="4"/>
      <c r="P4" s="4"/>
      <c r="Q4" s="4"/>
      <c r="R4" s="8"/>
      <c r="S4" s="4"/>
      <c r="T4" s="8"/>
      <c r="U4" s="4"/>
      <c r="V4" s="4"/>
      <c r="W4" s="4"/>
      <c r="X4" s="4"/>
      <c r="Y4" s="4"/>
      <c r="Z4" s="8"/>
      <c r="AA4" s="4"/>
      <c r="AB4" s="4"/>
      <c r="AC4" s="4"/>
      <c r="AD4" s="8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idden="1" x14ac:dyDescent="0.25">
      <c r="A5" s="3"/>
      <c r="B5" s="4"/>
      <c r="C5" s="8"/>
      <c r="D5" s="4"/>
      <c r="E5" s="18"/>
      <c r="F5" s="4"/>
      <c r="G5" s="4"/>
      <c r="H5" s="4"/>
      <c r="I5" s="18"/>
      <c r="J5" s="18"/>
      <c r="K5" s="18"/>
      <c r="L5" s="9"/>
      <c r="M5" s="4"/>
      <c r="N5" s="4"/>
      <c r="O5" s="4"/>
      <c r="P5" s="4"/>
      <c r="Q5" s="4"/>
      <c r="R5" s="8"/>
      <c r="S5" s="4"/>
      <c r="T5" s="8"/>
      <c r="U5" s="4"/>
      <c r="V5" s="4"/>
      <c r="W5" s="4"/>
      <c r="X5" s="4"/>
      <c r="Y5" s="4"/>
      <c r="Z5" s="8"/>
      <c r="AA5" s="4"/>
      <c r="AB5" s="4"/>
      <c r="AC5" s="4"/>
      <c r="AD5" s="8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idden="1" x14ac:dyDescent="0.25">
      <c r="A6" s="3" t="s">
        <v>31</v>
      </c>
      <c r="B6" s="5" t="s">
        <v>32</v>
      </c>
      <c r="C6" s="8"/>
      <c r="D6" s="5" t="s">
        <v>32</v>
      </c>
      <c r="E6" s="13" t="s">
        <v>45</v>
      </c>
      <c r="F6" s="5" t="s">
        <v>45</v>
      </c>
      <c r="G6" s="5" t="s">
        <v>32</v>
      </c>
      <c r="H6" s="5" t="s">
        <v>45</v>
      </c>
      <c r="I6" s="7" t="s">
        <v>32</v>
      </c>
      <c r="J6" s="6" t="s">
        <v>32</v>
      </c>
      <c r="K6" s="6" t="s">
        <v>45</v>
      </c>
      <c r="L6" s="9"/>
      <c r="M6" s="5" t="s">
        <v>46</v>
      </c>
      <c r="N6" s="5" t="s">
        <v>32</v>
      </c>
      <c r="O6" s="5" t="s">
        <v>46</v>
      </c>
      <c r="P6" s="5" t="s">
        <v>32</v>
      </c>
      <c r="Q6" s="5" t="s">
        <v>32</v>
      </c>
      <c r="R6" s="8"/>
      <c r="S6" s="5" t="s">
        <v>45</v>
      </c>
      <c r="T6" s="8"/>
      <c r="U6" s="5" t="s">
        <v>45</v>
      </c>
      <c r="V6" s="5" t="s">
        <v>45</v>
      </c>
      <c r="W6" s="5" t="s">
        <v>45</v>
      </c>
      <c r="X6" s="5"/>
      <c r="Y6" s="5" t="s">
        <v>45</v>
      </c>
      <c r="Z6" s="8"/>
      <c r="AA6" s="5" t="s">
        <v>47</v>
      </c>
      <c r="AB6" s="5" t="s">
        <v>47</v>
      </c>
      <c r="AC6" s="5"/>
      <c r="AD6" s="8"/>
      <c r="AE6" s="5" t="s">
        <v>46</v>
      </c>
      <c r="AF6" s="5" t="s">
        <v>47</v>
      </c>
      <c r="AG6" s="5" t="s">
        <v>47</v>
      </c>
      <c r="AH6" s="5" t="s">
        <v>47</v>
      </c>
      <c r="AI6" s="5" t="s">
        <v>46</v>
      </c>
      <c r="AJ6" s="5" t="s">
        <v>45</v>
      </c>
      <c r="AK6" s="5" t="s">
        <v>46</v>
      </c>
      <c r="AL6" s="14" t="s">
        <v>47</v>
      </c>
      <c r="AM6" s="14" t="s">
        <v>47</v>
      </c>
      <c r="AN6" s="14" t="s">
        <v>47</v>
      </c>
    </row>
    <row r="7" spans="1:40" hidden="1" x14ac:dyDescent="0.25">
      <c r="A7" s="3" t="s">
        <v>2</v>
      </c>
      <c r="B7" s="5">
        <v>160.80000000000001</v>
      </c>
      <c r="C7" s="8"/>
      <c r="D7" s="5">
        <v>125</v>
      </c>
      <c r="E7" s="5">
        <v>120.6</v>
      </c>
      <c r="F7" s="5">
        <v>121.9</v>
      </c>
      <c r="G7" s="5">
        <v>122.5</v>
      </c>
      <c r="H7" s="5">
        <v>123.8</v>
      </c>
      <c r="I7" s="5">
        <v>120</v>
      </c>
      <c r="J7" s="5">
        <v>123.8</v>
      </c>
      <c r="K7" s="5">
        <v>120</v>
      </c>
      <c r="L7" s="8"/>
      <c r="M7" s="5">
        <v>82.7</v>
      </c>
      <c r="N7" s="5">
        <v>82</v>
      </c>
      <c r="O7" s="5">
        <v>80.8</v>
      </c>
      <c r="P7" s="5">
        <v>81.3</v>
      </c>
      <c r="Q7" s="5">
        <v>80.400000000000006</v>
      </c>
      <c r="R7" s="8"/>
      <c r="S7" s="5">
        <v>92.8</v>
      </c>
      <c r="T7" s="8"/>
      <c r="U7" s="5">
        <v>90.3</v>
      </c>
      <c r="V7" s="5">
        <v>90.5</v>
      </c>
      <c r="W7" s="5">
        <v>88.4</v>
      </c>
      <c r="X7" s="5"/>
      <c r="Y7" s="5">
        <v>102</v>
      </c>
      <c r="Z7" s="8"/>
      <c r="AA7" s="38">
        <v>43.8</v>
      </c>
      <c r="AB7" s="38">
        <v>43.8</v>
      </c>
      <c r="AC7" s="38"/>
      <c r="AD7" s="11"/>
      <c r="AE7" s="7">
        <v>36.6</v>
      </c>
      <c r="AF7" s="5">
        <v>35.4</v>
      </c>
      <c r="AG7" s="5">
        <v>34.6</v>
      </c>
      <c r="AH7" s="5">
        <v>36</v>
      </c>
      <c r="AI7" s="5">
        <v>37.299999999999997</v>
      </c>
      <c r="AJ7" s="5"/>
      <c r="AK7" s="5">
        <v>35.4</v>
      </c>
      <c r="AL7" s="1">
        <v>35</v>
      </c>
      <c r="AM7" s="1">
        <v>37.1</v>
      </c>
      <c r="AN7" s="1">
        <v>34.4</v>
      </c>
    </row>
    <row r="8" spans="1:40" hidden="1" x14ac:dyDescent="0.25">
      <c r="A8" s="3" t="s">
        <v>4</v>
      </c>
      <c r="B8" s="5">
        <v>114.7</v>
      </c>
      <c r="C8" s="8"/>
      <c r="D8" s="5">
        <v>114.7</v>
      </c>
      <c r="E8" s="5">
        <v>115.1</v>
      </c>
      <c r="F8" s="5">
        <v>114.7</v>
      </c>
      <c r="G8" s="5">
        <v>114.1</v>
      </c>
      <c r="H8" s="5">
        <v>117.8</v>
      </c>
      <c r="I8" s="5">
        <v>116</v>
      </c>
      <c r="J8" s="5">
        <v>112.7</v>
      </c>
      <c r="K8" s="5">
        <v>113.6</v>
      </c>
      <c r="L8" s="8"/>
      <c r="M8" s="5">
        <v>101.4</v>
      </c>
      <c r="N8" s="5">
        <v>102.7</v>
      </c>
      <c r="O8" s="5">
        <v>101.7</v>
      </c>
      <c r="P8" s="5">
        <v>105.5</v>
      </c>
      <c r="Q8" s="5">
        <v>104.9</v>
      </c>
      <c r="R8" s="8"/>
      <c r="S8" s="5">
        <v>118.4</v>
      </c>
      <c r="T8" s="8"/>
      <c r="U8" s="5">
        <v>113</v>
      </c>
      <c r="V8" s="5">
        <v>118.2</v>
      </c>
      <c r="W8" s="5">
        <v>115.5</v>
      </c>
      <c r="X8" s="5"/>
      <c r="Y8" s="5">
        <v>113.6</v>
      </c>
      <c r="Z8" s="8"/>
      <c r="AA8" s="38">
        <v>121.8</v>
      </c>
      <c r="AB8" s="38">
        <v>121.8</v>
      </c>
      <c r="AC8" s="38"/>
      <c r="AD8" s="12"/>
      <c r="AE8" s="5">
        <v>89.1</v>
      </c>
      <c r="AF8" s="5">
        <v>89.9</v>
      </c>
      <c r="AG8" s="5">
        <v>87.4</v>
      </c>
      <c r="AH8" s="5">
        <v>92</v>
      </c>
      <c r="AI8" s="5">
        <v>90.3</v>
      </c>
      <c r="AJ8" s="5"/>
      <c r="AK8" s="5">
        <v>90.2</v>
      </c>
      <c r="AL8" s="1">
        <v>92.4</v>
      </c>
      <c r="AM8" s="1">
        <v>86</v>
      </c>
      <c r="AN8" s="1">
        <v>92</v>
      </c>
    </row>
    <row r="9" spans="1:40" hidden="1" x14ac:dyDescent="0.25">
      <c r="A9" s="3" t="s">
        <v>5</v>
      </c>
      <c r="B9" s="5">
        <v>98.1</v>
      </c>
      <c r="C9" s="8"/>
      <c r="D9" s="5">
        <v>98.6</v>
      </c>
      <c r="E9" s="5">
        <v>95.3</v>
      </c>
      <c r="F9" s="5">
        <v>95.4</v>
      </c>
      <c r="G9" s="5">
        <v>93.1</v>
      </c>
      <c r="H9" s="5">
        <v>93.7</v>
      </c>
      <c r="I9" s="5">
        <v>91.8</v>
      </c>
      <c r="J9" s="5">
        <v>91.2</v>
      </c>
      <c r="K9" s="5">
        <v>93.9</v>
      </c>
      <c r="L9" s="8"/>
      <c r="M9" s="5">
        <v>83.8</v>
      </c>
      <c r="N9" s="5">
        <v>86</v>
      </c>
      <c r="O9" s="5">
        <v>80.900000000000006</v>
      </c>
      <c r="P9" s="5">
        <v>82.4</v>
      </c>
      <c r="Q9" s="5">
        <v>84.5</v>
      </c>
      <c r="R9" s="8"/>
      <c r="S9" s="5">
        <v>97.4</v>
      </c>
      <c r="T9" s="8"/>
      <c r="U9" s="5">
        <v>96.9</v>
      </c>
      <c r="V9" s="5">
        <v>92.2</v>
      </c>
      <c r="W9" s="5">
        <v>93.1</v>
      </c>
      <c r="X9" s="5"/>
      <c r="Y9" s="5">
        <v>93.9</v>
      </c>
      <c r="Z9" s="8"/>
      <c r="AA9" s="38">
        <v>81.599999999999994</v>
      </c>
      <c r="AB9" s="38">
        <v>81.599999999999994</v>
      </c>
      <c r="AC9" s="38"/>
      <c r="AD9" s="12"/>
      <c r="AE9" s="5">
        <v>71.3</v>
      </c>
      <c r="AF9" s="5">
        <v>70</v>
      </c>
      <c r="AG9" s="5">
        <v>69.7</v>
      </c>
      <c r="AH9" s="5">
        <v>71.7</v>
      </c>
      <c r="AI9" s="5">
        <v>72.8</v>
      </c>
      <c r="AJ9" s="5"/>
      <c r="AK9" s="5">
        <v>69.2</v>
      </c>
      <c r="AL9" s="1">
        <v>72.2</v>
      </c>
      <c r="AM9" s="1">
        <v>70.400000000000006</v>
      </c>
      <c r="AN9" s="1">
        <v>70.5</v>
      </c>
    </row>
    <row r="10" spans="1:40" hidden="1" x14ac:dyDescent="0.25">
      <c r="A10" s="3" t="s">
        <v>3</v>
      </c>
      <c r="B10" s="5">
        <v>141.30000000000001</v>
      </c>
      <c r="C10" s="8"/>
      <c r="D10" s="5">
        <v>114.11</v>
      </c>
      <c r="E10" s="5">
        <v>109.74</v>
      </c>
      <c r="F10" s="5">
        <v>109.56</v>
      </c>
      <c r="G10" s="5">
        <v>114.04</v>
      </c>
      <c r="H10" s="5">
        <v>113.94</v>
      </c>
      <c r="I10" s="5">
        <v>110.97</v>
      </c>
      <c r="J10" s="5">
        <v>112.89</v>
      </c>
      <c r="K10" s="5">
        <v>113.91</v>
      </c>
      <c r="L10" s="8"/>
      <c r="M10" s="5">
        <v>73.7</v>
      </c>
      <c r="N10" s="5">
        <v>73</v>
      </c>
      <c r="O10" s="5">
        <v>70.67</v>
      </c>
      <c r="P10" s="5">
        <v>70.89</v>
      </c>
      <c r="Q10" s="5">
        <v>71.03</v>
      </c>
      <c r="R10" s="8"/>
      <c r="S10" s="5">
        <v>86.36</v>
      </c>
      <c r="T10" s="8"/>
      <c r="U10" s="5">
        <v>88.01</v>
      </c>
      <c r="V10" s="5">
        <v>93.56</v>
      </c>
      <c r="W10" s="5">
        <v>91.74</v>
      </c>
      <c r="X10" s="5"/>
      <c r="Y10" s="5">
        <v>113.91</v>
      </c>
      <c r="Z10" s="8"/>
      <c r="AA10" s="38">
        <v>36.590000000000003</v>
      </c>
      <c r="AB10" s="38">
        <v>36.590000000000003</v>
      </c>
      <c r="AC10" s="38"/>
      <c r="AD10" s="12"/>
      <c r="AE10" s="5">
        <v>31.24</v>
      </c>
      <c r="AF10" s="5">
        <v>31.97</v>
      </c>
      <c r="AG10" s="5">
        <v>32.67</v>
      </c>
      <c r="AH10" s="5">
        <v>33.840000000000003</v>
      </c>
      <c r="AI10" s="5">
        <v>35.799999999999997</v>
      </c>
      <c r="AJ10" s="5"/>
      <c r="AK10" s="5">
        <v>32.31</v>
      </c>
      <c r="AL10" s="1">
        <v>31.73</v>
      </c>
      <c r="AM10" s="1">
        <v>34.18</v>
      </c>
      <c r="AN10" s="1">
        <v>31.07</v>
      </c>
    </row>
    <row r="11" spans="1:40" hidden="1" x14ac:dyDescent="0.25">
      <c r="A11" s="3" t="s">
        <v>6</v>
      </c>
      <c r="B11" s="5">
        <v>125.98</v>
      </c>
      <c r="C11" s="8"/>
      <c r="D11" s="5">
        <v>105.75</v>
      </c>
      <c r="E11" s="5">
        <v>107.03</v>
      </c>
      <c r="F11" s="5">
        <v>104.83</v>
      </c>
      <c r="G11" s="8">
        <v>106.29</v>
      </c>
      <c r="H11" s="5">
        <v>103.93</v>
      </c>
      <c r="I11" s="8">
        <v>101.51</v>
      </c>
      <c r="J11" s="5">
        <v>102.63</v>
      </c>
      <c r="K11" s="5">
        <v>106.01</v>
      </c>
      <c r="L11" s="8"/>
      <c r="M11" s="5">
        <v>73.36</v>
      </c>
      <c r="N11" s="5">
        <v>71.260000000000005</v>
      </c>
      <c r="O11" s="5">
        <v>69.540000000000006</v>
      </c>
      <c r="P11" s="5">
        <v>69.180000000000007</v>
      </c>
      <c r="Q11" s="5">
        <v>68.67</v>
      </c>
      <c r="R11" s="8"/>
      <c r="S11" s="5">
        <v>82.65</v>
      </c>
      <c r="T11" s="8"/>
      <c r="U11" s="5">
        <v>82.67</v>
      </c>
      <c r="V11" s="5">
        <v>86.87</v>
      </c>
      <c r="W11" s="5">
        <v>86.03</v>
      </c>
      <c r="X11" s="5"/>
      <c r="Y11" s="5">
        <v>106.01</v>
      </c>
      <c r="Z11" s="8"/>
      <c r="AA11" s="38">
        <v>35.1</v>
      </c>
      <c r="AB11" s="38">
        <v>35.1</v>
      </c>
      <c r="AC11" s="38"/>
      <c r="AD11" s="12"/>
      <c r="AE11" s="5">
        <v>30.09</v>
      </c>
      <c r="AF11" s="5">
        <v>30.59</v>
      </c>
      <c r="AG11" s="5">
        <v>30.67</v>
      </c>
      <c r="AH11" s="5">
        <v>32.76</v>
      </c>
      <c r="AI11" s="5">
        <v>33.9</v>
      </c>
      <c r="AJ11" s="5"/>
      <c r="AK11" s="5">
        <v>30.94</v>
      </c>
      <c r="AL11" s="1">
        <v>30.86</v>
      </c>
      <c r="AM11" s="1">
        <v>32.4</v>
      </c>
      <c r="AN11" s="1">
        <v>30.11</v>
      </c>
    </row>
    <row r="12" spans="1:40" hidden="1" x14ac:dyDescent="0.25">
      <c r="A12" s="3" t="s">
        <v>28</v>
      </c>
      <c r="B12" s="5">
        <v>122.4</v>
      </c>
      <c r="C12" s="8"/>
      <c r="D12" s="5">
        <v>113.2</v>
      </c>
      <c r="E12" s="5">
        <v>115.3</v>
      </c>
      <c r="F12" s="5">
        <v>112.3</v>
      </c>
      <c r="G12" s="5">
        <v>114.5</v>
      </c>
      <c r="H12" s="5">
        <v>114.9</v>
      </c>
      <c r="I12" s="5">
        <v>112.7</v>
      </c>
      <c r="J12" s="5">
        <v>111.9</v>
      </c>
      <c r="K12" s="5">
        <v>116.2</v>
      </c>
      <c r="L12" s="8"/>
      <c r="M12" s="5">
        <v>99.3</v>
      </c>
      <c r="N12" s="5">
        <v>101.3</v>
      </c>
      <c r="O12" s="5">
        <v>99.6</v>
      </c>
      <c r="P12" s="5">
        <v>99.6</v>
      </c>
      <c r="Q12" s="5">
        <v>98</v>
      </c>
      <c r="R12" s="8"/>
      <c r="S12" s="5">
        <v>106.3</v>
      </c>
      <c r="T12" s="8"/>
      <c r="U12" s="5">
        <v>109.4</v>
      </c>
      <c r="V12" s="5">
        <v>111.5</v>
      </c>
      <c r="W12" s="5">
        <v>110.07</v>
      </c>
      <c r="X12" s="5"/>
      <c r="Y12" s="5">
        <v>116.2</v>
      </c>
      <c r="Z12" s="8"/>
      <c r="AA12" s="38">
        <v>55.7</v>
      </c>
      <c r="AB12" s="38">
        <v>55.7</v>
      </c>
      <c r="AC12" s="38"/>
      <c r="AD12" s="12"/>
      <c r="AE12" s="5" t="s">
        <v>36</v>
      </c>
      <c r="AF12" s="5">
        <v>55.7</v>
      </c>
      <c r="AG12" s="5">
        <v>55.7</v>
      </c>
      <c r="AH12" s="5" t="s">
        <v>36</v>
      </c>
      <c r="AI12" s="5" t="s">
        <v>36</v>
      </c>
      <c r="AJ12" s="5"/>
      <c r="AK12" s="5" t="s">
        <v>36</v>
      </c>
      <c r="AL12" s="1">
        <v>55.1</v>
      </c>
      <c r="AM12" s="1">
        <v>56.3</v>
      </c>
      <c r="AN12" s="1">
        <v>55.3</v>
      </c>
    </row>
    <row r="13" spans="1:40" hidden="1" x14ac:dyDescent="0.25">
      <c r="A13" s="3" t="s">
        <v>7</v>
      </c>
      <c r="B13" s="5">
        <v>82</v>
      </c>
      <c r="C13" s="8"/>
      <c r="D13" s="5">
        <v>93</v>
      </c>
      <c r="E13" s="5">
        <v>89</v>
      </c>
      <c r="F13" s="5">
        <v>99</v>
      </c>
      <c r="G13" s="5">
        <v>93</v>
      </c>
      <c r="H13" s="5">
        <v>92</v>
      </c>
      <c r="I13" s="5">
        <v>82</v>
      </c>
      <c r="J13" s="5">
        <v>83</v>
      </c>
      <c r="K13" s="5">
        <v>80</v>
      </c>
      <c r="L13" s="8"/>
      <c r="M13" s="5">
        <v>109</v>
      </c>
      <c r="N13" s="5">
        <v>106</v>
      </c>
      <c r="O13" s="5">
        <v>118</v>
      </c>
      <c r="P13" s="5">
        <v>109</v>
      </c>
      <c r="Q13" s="5">
        <v>109</v>
      </c>
      <c r="R13" s="8"/>
      <c r="S13" s="5">
        <v>105</v>
      </c>
      <c r="T13" s="8"/>
      <c r="U13" s="5">
        <v>105</v>
      </c>
      <c r="V13" s="5">
        <v>98</v>
      </c>
      <c r="W13" s="5">
        <v>98</v>
      </c>
      <c r="X13" s="5"/>
      <c r="Y13" s="5">
        <v>104</v>
      </c>
      <c r="Z13" s="8"/>
      <c r="AA13" s="38">
        <v>228</v>
      </c>
      <c r="AB13" s="38">
        <v>237</v>
      </c>
      <c r="AC13" s="38">
        <v>227</v>
      </c>
      <c r="AD13" s="12"/>
      <c r="AE13" s="5">
        <v>225</v>
      </c>
      <c r="AF13" s="5">
        <v>199</v>
      </c>
      <c r="AG13" s="5">
        <v>215</v>
      </c>
      <c r="AH13" s="5">
        <v>218</v>
      </c>
      <c r="AI13" s="5">
        <v>197</v>
      </c>
      <c r="AJ13" s="5">
        <v>213</v>
      </c>
      <c r="AK13" s="5">
        <v>237</v>
      </c>
      <c r="AL13" s="38">
        <v>235</v>
      </c>
      <c r="AM13" s="38">
        <v>211</v>
      </c>
      <c r="AN13" s="38">
        <v>230</v>
      </c>
    </row>
    <row r="14" spans="1:40" hidden="1" x14ac:dyDescent="0.25">
      <c r="A14" s="3" t="s">
        <v>8</v>
      </c>
      <c r="B14" s="5">
        <v>66</v>
      </c>
      <c r="C14" s="8"/>
      <c r="D14" s="5">
        <v>78</v>
      </c>
      <c r="E14" s="8">
        <v>66</v>
      </c>
      <c r="F14" s="5">
        <v>66</v>
      </c>
      <c r="G14" s="5">
        <v>69</v>
      </c>
      <c r="H14" s="8">
        <v>76</v>
      </c>
      <c r="I14" s="5">
        <v>66</v>
      </c>
      <c r="J14" s="5">
        <v>65</v>
      </c>
      <c r="K14" s="5">
        <v>63</v>
      </c>
      <c r="L14" s="8"/>
      <c r="M14" s="5">
        <v>75</v>
      </c>
      <c r="N14" s="5">
        <v>81</v>
      </c>
      <c r="O14" s="5">
        <v>76</v>
      </c>
      <c r="P14" s="5">
        <v>76</v>
      </c>
      <c r="Q14" s="5">
        <v>72</v>
      </c>
      <c r="R14" s="8"/>
      <c r="S14" s="5">
        <v>78</v>
      </c>
      <c r="T14" s="8"/>
      <c r="U14" s="5">
        <v>83</v>
      </c>
      <c r="V14" s="5">
        <v>66</v>
      </c>
      <c r="W14" s="5">
        <v>74</v>
      </c>
      <c r="X14" s="5"/>
      <c r="Y14" s="5">
        <v>78</v>
      </c>
      <c r="Z14" s="8"/>
      <c r="AA14" s="38">
        <v>174</v>
      </c>
      <c r="AB14" s="38">
        <v>183</v>
      </c>
      <c r="AC14" s="38">
        <v>174</v>
      </c>
      <c r="AD14" s="12"/>
      <c r="AE14" s="5">
        <v>163</v>
      </c>
      <c r="AF14" s="5">
        <v>149</v>
      </c>
      <c r="AG14" s="5">
        <v>169</v>
      </c>
      <c r="AH14" s="5">
        <v>167</v>
      </c>
      <c r="AI14" s="5">
        <v>167</v>
      </c>
      <c r="AJ14" s="5">
        <v>175</v>
      </c>
      <c r="AK14" s="5">
        <v>185</v>
      </c>
      <c r="AL14" s="38">
        <v>173</v>
      </c>
      <c r="AM14" s="38">
        <v>156</v>
      </c>
      <c r="AN14" s="38">
        <v>179</v>
      </c>
    </row>
    <row r="15" spans="1:40" hidden="1" x14ac:dyDescent="0.25">
      <c r="A15" s="3" t="s">
        <v>78</v>
      </c>
      <c r="B15" s="5">
        <v>73</v>
      </c>
      <c r="C15" s="8"/>
      <c r="D15" s="5">
        <v>84</v>
      </c>
      <c r="E15" s="8">
        <v>77</v>
      </c>
      <c r="F15" s="5">
        <v>83</v>
      </c>
      <c r="G15" s="5">
        <v>85</v>
      </c>
      <c r="H15" s="8">
        <v>80</v>
      </c>
      <c r="I15" s="5">
        <v>69</v>
      </c>
      <c r="J15" s="5">
        <v>75</v>
      </c>
      <c r="K15" s="5">
        <v>71</v>
      </c>
      <c r="L15" s="8"/>
      <c r="M15" s="5">
        <v>102</v>
      </c>
      <c r="N15" s="5">
        <v>92</v>
      </c>
      <c r="O15" s="5">
        <v>95</v>
      </c>
      <c r="P15" s="5">
        <v>96</v>
      </c>
      <c r="Q15" s="5">
        <v>98</v>
      </c>
      <c r="R15" s="8"/>
      <c r="S15" s="5">
        <v>95</v>
      </c>
      <c r="T15" s="8"/>
      <c r="U15" s="5">
        <v>95</v>
      </c>
      <c r="V15" s="5">
        <v>90</v>
      </c>
      <c r="W15" s="5">
        <v>93</v>
      </c>
      <c r="X15" s="5"/>
      <c r="Y15" s="5">
        <v>97</v>
      </c>
      <c r="Z15" s="8"/>
      <c r="AA15" s="38">
        <v>205</v>
      </c>
      <c r="AB15" s="38">
        <v>212</v>
      </c>
      <c r="AC15" s="38">
        <v>208</v>
      </c>
      <c r="AD15" s="12"/>
      <c r="AE15" s="5">
        <v>145</v>
      </c>
      <c r="AF15" s="5">
        <v>183</v>
      </c>
      <c r="AG15" s="5">
        <v>145</v>
      </c>
      <c r="AH15" s="5">
        <v>188</v>
      </c>
      <c r="AI15" s="5">
        <v>141</v>
      </c>
      <c r="AJ15" s="5">
        <v>184</v>
      </c>
      <c r="AK15" s="5">
        <v>163</v>
      </c>
      <c r="AL15" s="38">
        <v>201</v>
      </c>
      <c r="AM15" s="38">
        <v>177</v>
      </c>
      <c r="AN15" s="38">
        <v>193</v>
      </c>
    </row>
    <row r="16" spans="1:40" hidden="1" x14ac:dyDescent="0.25">
      <c r="A16" s="3" t="s">
        <v>29</v>
      </c>
      <c r="B16" s="5">
        <v>23.14</v>
      </c>
      <c r="C16" s="8"/>
      <c r="D16" s="5">
        <v>23.01</v>
      </c>
      <c r="E16" s="5">
        <v>22.96</v>
      </c>
      <c r="F16" s="5">
        <v>22.49</v>
      </c>
      <c r="G16" s="5">
        <v>21.5</v>
      </c>
      <c r="H16" s="5">
        <v>23.27</v>
      </c>
      <c r="I16" s="5"/>
      <c r="J16" s="5"/>
      <c r="K16" s="5"/>
      <c r="L16" s="8"/>
      <c r="M16" s="5">
        <v>23.52</v>
      </c>
      <c r="N16" s="5">
        <v>21.26</v>
      </c>
      <c r="O16" s="5"/>
      <c r="P16" s="5"/>
      <c r="Q16" s="5"/>
      <c r="R16" s="8"/>
      <c r="S16" s="5">
        <v>22.41</v>
      </c>
      <c r="T16" s="8"/>
      <c r="U16" s="5">
        <v>22.91</v>
      </c>
      <c r="V16" s="5"/>
      <c r="W16" s="5"/>
      <c r="X16" s="5"/>
      <c r="Y16" s="5"/>
      <c r="Z16" s="8"/>
      <c r="AA16" s="5"/>
      <c r="AB16" s="5"/>
      <c r="AC16" s="5"/>
      <c r="AD16" s="8"/>
      <c r="AE16" s="5">
        <v>21.88</v>
      </c>
      <c r="AF16" s="5"/>
      <c r="AG16" s="5"/>
      <c r="AH16" s="5">
        <v>21.23</v>
      </c>
      <c r="AI16" s="5">
        <v>21.29</v>
      </c>
      <c r="AJ16" s="5">
        <v>21.23</v>
      </c>
      <c r="AK16" s="5">
        <v>21.73</v>
      </c>
      <c r="AL16" s="1"/>
      <c r="AM16" s="1"/>
      <c r="AN16" s="1"/>
    </row>
    <row r="17" spans="1:45" hidden="1" x14ac:dyDescent="0.25">
      <c r="A17" s="3" t="s">
        <v>26</v>
      </c>
      <c r="B17" s="5">
        <v>11.86</v>
      </c>
      <c r="C17" s="8"/>
      <c r="D17" s="5">
        <v>13.58</v>
      </c>
      <c r="E17" s="5">
        <v>10.37</v>
      </c>
      <c r="F17" s="5">
        <v>11.84</v>
      </c>
      <c r="G17" s="5">
        <v>12.23</v>
      </c>
      <c r="H17" s="5">
        <v>11.87</v>
      </c>
      <c r="I17" s="5"/>
      <c r="J17" s="5"/>
      <c r="K17" s="5"/>
      <c r="L17" s="8"/>
      <c r="M17" s="5">
        <v>11.52</v>
      </c>
      <c r="N17" s="5">
        <v>14.02</v>
      </c>
      <c r="O17" s="5"/>
      <c r="P17" s="5"/>
      <c r="Q17" s="5"/>
      <c r="R17" s="8"/>
      <c r="S17" s="5">
        <v>13.5</v>
      </c>
      <c r="T17" s="8"/>
      <c r="U17" s="5">
        <v>13.57</v>
      </c>
      <c r="V17" s="5"/>
      <c r="W17" s="5"/>
      <c r="X17" s="5"/>
      <c r="Y17" s="5"/>
      <c r="Z17" s="8"/>
      <c r="AA17" s="5"/>
      <c r="AB17" s="5"/>
      <c r="AC17" s="5"/>
      <c r="AD17" s="8"/>
      <c r="AE17" s="5">
        <v>11.55</v>
      </c>
      <c r="AF17" s="5"/>
      <c r="AG17" s="5"/>
      <c r="AH17" s="5">
        <v>11.11</v>
      </c>
      <c r="AI17" s="5">
        <v>12.87</v>
      </c>
      <c r="AJ17" s="5">
        <v>11.98</v>
      </c>
      <c r="AK17" s="5">
        <v>10.93</v>
      </c>
      <c r="AL17" s="1"/>
      <c r="AM17" s="1"/>
      <c r="AN17" s="1"/>
    </row>
    <row r="18" spans="1:45" hidden="1" x14ac:dyDescent="0.25">
      <c r="A18" s="3" t="s">
        <v>27</v>
      </c>
      <c r="B18" s="5">
        <v>488</v>
      </c>
      <c r="C18" s="8"/>
      <c r="D18" s="5">
        <v>449</v>
      </c>
      <c r="E18" s="5">
        <v>512</v>
      </c>
      <c r="F18" s="5">
        <v>478</v>
      </c>
      <c r="G18" s="5">
        <v>460</v>
      </c>
      <c r="H18" s="5">
        <v>483</v>
      </c>
      <c r="I18" s="5"/>
      <c r="J18" s="5"/>
      <c r="K18" s="5"/>
      <c r="L18" s="8"/>
      <c r="M18" s="5">
        <v>497</v>
      </c>
      <c r="N18" s="5">
        <v>413</v>
      </c>
      <c r="O18" s="5"/>
      <c r="P18" s="5"/>
      <c r="Q18" s="5"/>
      <c r="R18" s="8"/>
      <c r="S18" s="5">
        <v>442</v>
      </c>
      <c r="T18" s="8"/>
      <c r="U18" s="5">
        <v>445</v>
      </c>
      <c r="V18" s="5"/>
      <c r="W18" s="5"/>
      <c r="X18" s="5"/>
      <c r="Y18" s="5"/>
      <c r="Z18" s="8"/>
      <c r="AA18" s="5"/>
      <c r="AB18" s="5"/>
      <c r="AC18" s="5"/>
      <c r="AD18" s="8"/>
      <c r="AE18" s="5">
        <v>476</v>
      </c>
      <c r="AF18" s="5"/>
      <c r="AG18" s="5"/>
      <c r="AH18" s="5">
        <v>2.31</v>
      </c>
      <c r="AI18" s="5">
        <v>446</v>
      </c>
      <c r="AJ18" s="5">
        <v>463</v>
      </c>
      <c r="AK18" s="5">
        <v>482</v>
      </c>
      <c r="AL18" s="1"/>
      <c r="AM18" s="1"/>
      <c r="AN18" s="1"/>
    </row>
    <row r="19" spans="1:45" ht="22.5" customHeight="1" x14ac:dyDescent="0.25">
      <c r="A19" s="42"/>
      <c r="B19" s="43"/>
      <c r="C19" s="44"/>
      <c r="D19" s="13"/>
      <c r="E19" s="13"/>
      <c r="F19" s="13"/>
      <c r="G19" s="13"/>
      <c r="H19" s="13"/>
      <c r="I19" s="43"/>
      <c r="J19" s="43"/>
      <c r="K19" s="43"/>
      <c r="L19" s="44"/>
      <c r="M19" s="43"/>
      <c r="N19" s="43"/>
      <c r="O19" s="43"/>
      <c r="P19" s="43"/>
      <c r="Q19" s="43"/>
      <c r="R19" s="44"/>
      <c r="S19" s="43"/>
      <c r="T19" s="44"/>
      <c r="U19" s="43"/>
      <c r="V19" s="43"/>
      <c r="W19" s="43"/>
      <c r="X19" s="43"/>
      <c r="Y19" s="43"/>
      <c r="Z19" s="44"/>
      <c r="AA19" s="43"/>
      <c r="AB19" s="43"/>
      <c r="AC19" s="43"/>
      <c r="AD19" s="44"/>
      <c r="AE19" s="43"/>
      <c r="AF19" s="43"/>
      <c r="AG19" s="43"/>
      <c r="AH19" s="43"/>
      <c r="AI19" s="43"/>
      <c r="AJ19" s="43"/>
      <c r="AK19" s="43"/>
      <c r="AL19" s="45"/>
      <c r="AM19" s="45"/>
      <c r="AN19" s="45"/>
    </row>
    <row r="20" spans="1:45" x14ac:dyDescent="0.25">
      <c r="A20" s="86"/>
      <c r="B20" s="86"/>
      <c r="C20" s="86"/>
      <c r="D20" s="86"/>
      <c r="E20" s="86"/>
      <c r="F20" s="86"/>
      <c r="G20" s="86"/>
    </row>
    <row r="21" spans="1:45" x14ac:dyDescent="0.25">
      <c r="A21" s="3" t="s">
        <v>0</v>
      </c>
      <c r="B21" s="3" t="s">
        <v>7</v>
      </c>
      <c r="C21" s="3" t="s">
        <v>8</v>
      </c>
      <c r="D21" s="3" t="s">
        <v>78</v>
      </c>
      <c r="E21" s="3" t="s">
        <v>29</v>
      </c>
      <c r="F21" s="3" t="s">
        <v>26</v>
      </c>
      <c r="G21" s="3" t="s">
        <v>27</v>
      </c>
      <c r="H21" s="3" t="s">
        <v>92</v>
      </c>
    </row>
    <row r="22" spans="1:45" x14ac:dyDescent="0.25">
      <c r="A22" s="48">
        <v>115</v>
      </c>
      <c r="B22" s="49">
        <v>82</v>
      </c>
      <c r="C22" s="46">
        <v>66</v>
      </c>
      <c r="D22" s="46">
        <v>73</v>
      </c>
      <c r="E22" s="46">
        <v>23.14</v>
      </c>
      <c r="F22" s="46">
        <v>11.86</v>
      </c>
      <c r="G22" s="46">
        <v>488</v>
      </c>
      <c r="H22" s="47">
        <v>68</v>
      </c>
    </row>
    <row r="23" spans="1:45" x14ac:dyDescent="0.25">
      <c r="A23" s="48">
        <v>220</v>
      </c>
      <c r="B23" s="50">
        <v>93.2</v>
      </c>
      <c r="C23" s="47">
        <v>71</v>
      </c>
      <c r="D23" s="47">
        <v>81.8</v>
      </c>
      <c r="E23" s="47">
        <v>22.64</v>
      </c>
      <c r="F23" s="47">
        <v>11.99</v>
      </c>
      <c r="G23" s="47">
        <v>476.4</v>
      </c>
      <c r="H23" s="47">
        <v>71</v>
      </c>
      <c r="L23" s="87" t="s">
        <v>87</v>
      </c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</row>
    <row r="24" spans="1:45" x14ac:dyDescent="0.25">
      <c r="A24" s="48">
        <v>339</v>
      </c>
      <c r="B24" s="49">
        <v>105</v>
      </c>
      <c r="C24" s="46">
        <v>78</v>
      </c>
      <c r="D24" s="46">
        <v>95</v>
      </c>
      <c r="E24" s="46">
        <v>22.41</v>
      </c>
      <c r="F24" s="46">
        <v>13.5</v>
      </c>
      <c r="G24" s="46">
        <v>442</v>
      </c>
      <c r="H24" s="47">
        <v>65.5</v>
      </c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</row>
    <row r="25" spans="1:45" x14ac:dyDescent="0.25">
      <c r="A25" s="48">
        <v>375</v>
      </c>
      <c r="B25" s="49">
        <v>105</v>
      </c>
      <c r="C25" s="46">
        <v>83</v>
      </c>
      <c r="D25" s="46">
        <v>95</v>
      </c>
      <c r="E25" s="46">
        <v>22.91</v>
      </c>
      <c r="F25" s="46">
        <v>13.57</v>
      </c>
      <c r="G25" s="46">
        <v>445</v>
      </c>
      <c r="H25" s="47">
        <v>67</v>
      </c>
    </row>
    <row r="26" spans="1:45" x14ac:dyDescent="0.25">
      <c r="A26" s="48">
        <v>330</v>
      </c>
      <c r="B26" s="50">
        <v>107.5</v>
      </c>
      <c r="C26" s="47">
        <v>78</v>
      </c>
      <c r="D26" s="47">
        <v>97</v>
      </c>
      <c r="E26" s="47">
        <v>22.39</v>
      </c>
      <c r="F26" s="47">
        <v>12.77</v>
      </c>
      <c r="G26" s="47">
        <v>455</v>
      </c>
      <c r="H26" s="47">
        <v>65.5</v>
      </c>
    </row>
    <row r="28" spans="1:45" x14ac:dyDescent="0.25">
      <c r="B28" s="83" t="s">
        <v>88</v>
      </c>
      <c r="C28" s="83"/>
      <c r="D28" s="83"/>
      <c r="E28" s="83" t="s">
        <v>89</v>
      </c>
      <c r="F28" s="83"/>
      <c r="G28" s="83"/>
    </row>
    <row r="68" spans="1:56" ht="15" customHeight="1" x14ac:dyDescent="0.25">
      <c r="H68" s="84" t="s">
        <v>90</v>
      </c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</row>
    <row r="69" spans="1:56" ht="15" customHeight="1" x14ac:dyDescent="0.25">
      <c r="H69" s="84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</row>
    <row r="70" spans="1:56" ht="15" customHeight="1" x14ac:dyDescent="0.25">
      <c r="H70" s="84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</row>
    <row r="71" spans="1:56" x14ac:dyDescent="0.25">
      <c r="H71" s="55"/>
      <c r="I71" s="55"/>
      <c r="J71" s="55"/>
      <c r="K71" s="55"/>
      <c r="L71" s="55"/>
      <c r="M71" s="55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</row>
    <row r="72" spans="1:56" x14ac:dyDescent="0.25">
      <c r="A72" s="3" t="s">
        <v>7</v>
      </c>
      <c r="B72" s="3" t="s">
        <v>8</v>
      </c>
      <c r="C72" s="3" t="s">
        <v>78</v>
      </c>
      <c r="D72" s="3" t="s">
        <v>29</v>
      </c>
      <c r="E72" s="3" t="s">
        <v>26</v>
      </c>
      <c r="F72" s="3" t="s">
        <v>27</v>
      </c>
      <c r="G72" s="3" t="s">
        <v>91</v>
      </c>
    </row>
    <row r="73" spans="1:56" x14ac:dyDescent="0.25">
      <c r="A73" s="5">
        <v>225</v>
      </c>
      <c r="B73" s="5">
        <v>163</v>
      </c>
      <c r="C73" s="5">
        <v>145</v>
      </c>
      <c r="D73" s="5">
        <v>21.88</v>
      </c>
      <c r="E73" s="5">
        <v>11.55</v>
      </c>
      <c r="F73" s="5">
        <v>476</v>
      </c>
      <c r="G73" s="40">
        <v>60</v>
      </c>
    </row>
    <row r="74" spans="1:56" x14ac:dyDescent="0.25">
      <c r="A74" s="5">
        <v>218</v>
      </c>
      <c r="B74" s="5">
        <v>167</v>
      </c>
      <c r="C74" s="5">
        <v>188</v>
      </c>
      <c r="D74" s="5">
        <v>21.23</v>
      </c>
      <c r="E74" s="5">
        <v>11.11</v>
      </c>
      <c r="F74" s="5">
        <v>2.31</v>
      </c>
      <c r="G74" s="40">
        <v>65</v>
      </c>
    </row>
    <row r="75" spans="1:56" x14ac:dyDescent="0.25">
      <c r="A75" s="5">
        <v>197</v>
      </c>
      <c r="B75" s="5">
        <v>167</v>
      </c>
      <c r="C75" s="5">
        <v>141</v>
      </c>
      <c r="D75" s="5">
        <v>21.29</v>
      </c>
      <c r="E75" s="5">
        <v>12.87</v>
      </c>
      <c r="F75" s="5">
        <v>446</v>
      </c>
      <c r="G75" s="40">
        <v>67</v>
      </c>
    </row>
    <row r="76" spans="1:56" x14ac:dyDescent="0.25">
      <c r="A76" s="5">
        <v>213</v>
      </c>
      <c r="B76" s="5">
        <v>175</v>
      </c>
      <c r="C76" s="5">
        <v>184</v>
      </c>
      <c r="D76" s="5">
        <v>21.23</v>
      </c>
      <c r="E76" s="5">
        <v>11.98</v>
      </c>
      <c r="F76" s="5">
        <v>463</v>
      </c>
      <c r="G76" s="40">
        <v>65</v>
      </c>
    </row>
    <row r="77" spans="1:56" x14ac:dyDescent="0.25">
      <c r="A77" s="5">
        <v>237</v>
      </c>
      <c r="B77" s="5">
        <v>185</v>
      </c>
      <c r="C77" s="5">
        <v>163</v>
      </c>
      <c r="D77" s="5">
        <v>21.73</v>
      </c>
      <c r="E77" s="5">
        <v>10.93</v>
      </c>
      <c r="F77" s="5">
        <v>482</v>
      </c>
      <c r="G77" s="40">
        <v>63</v>
      </c>
    </row>
    <row r="78" spans="1:56" x14ac:dyDescent="0.25">
      <c r="A78" s="40">
        <v>235</v>
      </c>
      <c r="B78" s="40">
        <v>173</v>
      </c>
      <c r="C78" s="40">
        <v>201</v>
      </c>
      <c r="D78" s="40">
        <v>24.57</v>
      </c>
      <c r="E78" s="40">
        <v>13.09</v>
      </c>
      <c r="F78" s="40">
        <v>449.25</v>
      </c>
      <c r="G78" s="40">
        <v>65</v>
      </c>
    </row>
    <row r="79" spans="1:56" x14ac:dyDescent="0.25">
      <c r="A79" s="5">
        <v>211</v>
      </c>
      <c r="B79" s="5">
        <v>156</v>
      </c>
      <c r="C79" s="5">
        <v>177</v>
      </c>
      <c r="D79" s="5">
        <v>24.37</v>
      </c>
      <c r="E79" s="5">
        <v>12.78</v>
      </c>
      <c r="F79" s="5">
        <v>475</v>
      </c>
      <c r="G79" s="5">
        <v>65</v>
      </c>
    </row>
    <row r="80" spans="1:56" x14ac:dyDescent="0.25">
      <c r="A80" s="83" t="s">
        <v>88</v>
      </c>
      <c r="B80" s="83"/>
      <c r="C80" s="83"/>
      <c r="D80" s="83" t="s">
        <v>89</v>
      </c>
      <c r="E80" s="83"/>
      <c r="F80" s="83"/>
      <c r="G80" s="83"/>
    </row>
  </sheetData>
  <mergeCells count="7">
    <mergeCell ref="A80:C80"/>
    <mergeCell ref="D80:G80"/>
    <mergeCell ref="H68:BD70"/>
    <mergeCell ref="A20:G20"/>
    <mergeCell ref="B28:D28"/>
    <mergeCell ref="E28:G28"/>
    <mergeCell ref="L23:AS24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3"/>
  <sheetViews>
    <sheetView zoomScale="78" zoomScaleNormal="78" workbookViewId="0">
      <pane xSplit="1" topLeftCell="P1" activePane="topRight" state="frozen"/>
      <selection activeCell="A2" sqref="A2"/>
      <selection pane="topRight" activeCell="AN1" sqref="AN1"/>
    </sheetView>
  </sheetViews>
  <sheetFormatPr defaultRowHeight="15" x14ac:dyDescent="0.25"/>
  <cols>
    <col min="1" max="1" width="16" bestFit="1" customWidth="1"/>
    <col min="2" max="2" width="11" customWidth="1"/>
    <col min="3" max="3" width="9.85546875" style="10" customWidth="1"/>
    <col min="4" max="4" width="12.140625" customWidth="1"/>
    <col min="5" max="5" width="13.85546875" customWidth="1"/>
    <col min="6" max="6" width="16.5703125" customWidth="1"/>
    <col min="13" max="13" width="2.42578125" style="10" customWidth="1"/>
    <col min="18" max="20" width="11.5703125" customWidth="1"/>
    <col min="21" max="21" width="3.140625" style="10" customWidth="1"/>
    <col min="22" max="23" width="11.140625" customWidth="1"/>
    <col min="24" max="24" width="2.5703125" style="10" customWidth="1"/>
    <col min="30" max="30" width="11.42578125" customWidth="1"/>
    <col min="31" max="31" width="2.42578125" style="10" customWidth="1"/>
    <col min="36" max="36" width="3.42578125" style="10" customWidth="1"/>
    <col min="37" max="37" width="8.85546875" customWidth="1"/>
    <col min="38" max="40" width="9.42578125" customWidth="1"/>
    <col min="41" max="41" width="9.28515625" customWidth="1"/>
    <col min="42" max="43" width="9.42578125" customWidth="1"/>
    <col min="72" max="76" width="12.42578125" bestFit="1" customWidth="1"/>
    <col min="77" max="77" width="11.42578125" bestFit="1" customWidth="1"/>
    <col min="86" max="86" width="9.140625" customWidth="1"/>
    <col min="88" max="89" width="14.140625" customWidth="1"/>
    <col min="90" max="91" width="9.140625" customWidth="1"/>
    <col min="92" max="92" width="9.140625" hidden="1" customWidth="1"/>
    <col min="93" max="93" width="9.140625" customWidth="1"/>
  </cols>
  <sheetData>
    <row r="1" spans="1:93" x14ac:dyDescent="0.25">
      <c r="A1" s="60" t="s">
        <v>0</v>
      </c>
      <c r="B1" s="4" t="s">
        <v>14</v>
      </c>
      <c r="C1" s="8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4" t="s">
        <v>10</v>
      </c>
      <c r="K1" s="4" t="s">
        <v>10</v>
      </c>
      <c r="L1" s="66" t="s">
        <v>79</v>
      </c>
      <c r="M1" s="8"/>
      <c r="N1" s="4" t="s">
        <v>13</v>
      </c>
      <c r="O1" s="4" t="s">
        <v>13</v>
      </c>
      <c r="P1" s="4" t="s">
        <v>13</v>
      </c>
      <c r="Q1" s="4" t="s">
        <v>13</v>
      </c>
      <c r="R1" s="4" t="s">
        <v>13</v>
      </c>
      <c r="S1" s="4" t="s">
        <v>13</v>
      </c>
      <c r="T1" s="66" t="s">
        <v>79</v>
      </c>
      <c r="U1" s="8"/>
      <c r="V1" s="4" t="s">
        <v>12</v>
      </c>
      <c r="W1" s="4" t="s">
        <v>12</v>
      </c>
      <c r="X1" s="8"/>
      <c r="Y1" s="4" t="s">
        <v>11</v>
      </c>
      <c r="Z1" s="4" t="s">
        <v>11</v>
      </c>
      <c r="AA1" s="4" t="s">
        <v>11</v>
      </c>
      <c r="AB1" s="4" t="s">
        <v>11</v>
      </c>
      <c r="AC1" s="4" t="s">
        <v>11</v>
      </c>
      <c r="AD1" s="66" t="s">
        <v>79</v>
      </c>
      <c r="AE1" s="8"/>
      <c r="AF1" s="4" t="s">
        <v>41</v>
      </c>
      <c r="AG1" s="4" t="s">
        <v>41</v>
      </c>
      <c r="AH1" s="4" t="s">
        <v>41</v>
      </c>
      <c r="AI1" s="66" t="s">
        <v>79</v>
      </c>
      <c r="AJ1" s="8"/>
      <c r="AK1" s="4" t="s">
        <v>9</v>
      </c>
      <c r="AL1" s="4" t="s">
        <v>9</v>
      </c>
      <c r="AM1" s="4" t="s">
        <v>9</v>
      </c>
      <c r="AN1" s="4" t="s">
        <v>9</v>
      </c>
      <c r="AO1" s="4" t="s">
        <v>9</v>
      </c>
      <c r="AP1" s="4" t="s">
        <v>9</v>
      </c>
      <c r="AQ1" s="4" t="s">
        <v>9</v>
      </c>
      <c r="AR1" s="4" t="s">
        <v>9</v>
      </c>
      <c r="AS1" s="4" t="s">
        <v>9</v>
      </c>
      <c r="AT1" s="4" t="s">
        <v>9</v>
      </c>
      <c r="AU1" s="66" t="s">
        <v>79</v>
      </c>
    </row>
    <row r="2" spans="1:93" x14ac:dyDescent="0.25">
      <c r="A2" s="60" t="s">
        <v>31</v>
      </c>
      <c r="B2" s="5" t="s">
        <v>32</v>
      </c>
      <c r="C2" s="8"/>
      <c r="D2" s="5" t="s">
        <v>32</v>
      </c>
      <c r="E2" s="13" t="s">
        <v>45</v>
      </c>
      <c r="F2" s="5" t="s">
        <v>45</v>
      </c>
      <c r="G2" s="5" t="s">
        <v>32</v>
      </c>
      <c r="H2" s="5" t="s">
        <v>45</v>
      </c>
      <c r="I2" s="7" t="s">
        <v>32</v>
      </c>
      <c r="J2" s="6" t="s">
        <v>32</v>
      </c>
      <c r="K2" s="6" t="s">
        <v>45</v>
      </c>
      <c r="L2" s="67"/>
      <c r="M2" s="9"/>
      <c r="N2" s="5" t="s">
        <v>46</v>
      </c>
      <c r="O2" s="5" t="s">
        <v>32</v>
      </c>
      <c r="P2" s="5" t="s">
        <v>46</v>
      </c>
      <c r="Q2" s="5" t="s">
        <v>32</v>
      </c>
      <c r="R2" s="5" t="s">
        <v>32</v>
      </c>
      <c r="S2" s="5" t="s">
        <v>46</v>
      </c>
      <c r="T2" s="66"/>
      <c r="U2" s="8"/>
      <c r="V2" s="5" t="s">
        <v>45</v>
      </c>
      <c r="W2" s="5" t="s">
        <v>32</v>
      </c>
      <c r="X2" s="8"/>
      <c r="Y2" s="5" t="s">
        <v>45</v>
      </c>
      <c r="Z2" s="5" t="s">
        <v>45</v>
      </c>
      <c r="AA2" s="5" t="s">
        <v>45</v>
      </c>
      <c r="AB2" s="5" t="s">
        <v>45</v>
      </c>
      <c r="AC2" s="5" t="s">
        <v>47</v>
      </c>
      <c r="AD2" s="66"/>
      <c r="AE2" s="8"/>
      <c r="AF2" s="5" t="s">
        <v>47</v>
      </c>
      <c r="AG2" s="62" t="s">
        <v>47</v>
      </c>
      <c r="AH2" s="5" t="s">
        <v>47</v>
      </c>
      <c r="AI2" s="66"/>
      <c r="AJ2" s="8"/>
      <c r="AK2" s="5" t="s">
        <v>46</v>
      </c>
      <c r="AL2" s="5" t="s">
        <v>47</v>
      </c>
      <c r="AM2" s="5" t="s">
        <v>47</v>
      </c>
      <c r="AN2" s="5" t="s">
        <v>47</v>
      </c>
      <c r="AO2" s="5" t="s">
        <v>46</v>
      </c>
      <c r="AP2" s="5" t="s">
        <v>45</v>
      </c>
      <c r="AQ2" s="5" t="s">
        <v>46</v>
      </c>
      <c r="AR2" s="14" t="s">
        <v>47</v>
      </c>
      <c r="AS2" s="14" t="s">
        <v>47</v>
      </c>
      <c r="AT2" s="14" t="s">
        <v>47</v>
      </c>
      <c r="AU2" s="68"/>
      <c r="BC2" s="58"/>
      <c r="BD2" s="23"/>
      <c r="BE2" s="23"/>
      <c r="BF2" s="23"/>
      <c r="BG2" s="23"/>
      <c r="BH2" s="23"/>
      <c r="BI2" s="23"/>
      <c r="BJ2" s="23"/>
      <c r="BK2" s="23"/>
      <c r="BL2" s="23"/>
      <c r="BM2" s="58"/>
      <c r="BN2" s="58"/>
      <c r="BS2" s="58"/>
      <c r="BT2" s="58"/>
      <c r="BU2" s="58"/>
      <c r="BV2" s="58"/>
      <c r="BW2" s="58"/>
      <c r="BX2" s="58"/>
      <c r="BY2" s="58"/>
      <c r="BZ2" s="58"/>
      <c r="CA2" s="58"/>
      <c r="CG2" s="23"/>
      <c r="CH2" s="23"/>
      <c r="CI2" s="23"/>
      <c r="CJ2" s="23"/>
      <c r="CK2" s="23"/>
      <c r="CL2" s="23"/>
      <c r="CM2" s="23"/>
      <c r="CN2" s="23"/>
      <c r="CO2" s="23"/>
    </row>
    <row r="3" spans="1:93" x14ac:dyDescent="0.25">
      <c r="A3" s="60" t="s">
        <v>7</v>
      </c>
      <c r="B3" s="5">
        <v>82</v>
      </c>
      <c r="C3" s="8"/>
      <c r="D3" s="5">
        <v>93</v>
      </c>
      <c r="E3" s="5">
        <v>89</v>
      </c>
      <c r="F3" s="5">
        <v>99</v>
      </c>
      <c r="G3" s="5">
        <v>93</v>
      </c>
      <c r="H3" s="5">
        <v>92</v>
      </c>
      <c r="I3" s="5">
        <v>82</v>
      </c>
      <c r="J3" s="5">
        <v>83</v>
      </c>
      <c r="K3" s="5">
        <v>80</v>
      </c>
      <c r="L3" s="66">
        <f>AVERAGE(D3:K3)</f>
        <v>88.875</v>
      </c>
      <c r="M3" s="8"/>
      <c r="N3" s="5">
        <v>109</v>
      </c>
      <c r="O3" s="5">
        <v>106</v>
      </c>
      <c r="P3" s="5">
        <v>118</v>
      </c>
      <c r="Q3" s="5">
        <v>109</v>
      </c>
      <c r="R3" s="5">
        <v>109</v>
      </c>
      <c r="S3" s="62">
        <v>126</v>
      </c>
      <c r="T3" s="66">
        <f>AVERAGE(N3:R3)</f>
        <v>110.2</v>
      </c>
      <c r="U3" s="8"/>
      <c r="V3" s="5">
        <v>105</v>
      </c>
      <c r="W3" s="5">
        <v>109</v>
      </c>
      <c r="X3" s="8"/>
      <c r="Y3" s="5">
        <v>105</v>
      </c>
      <c r="Z3" s="5">
        <v>98</v>
      </c>
      <c r="AA3" s="5">
        <v>98</v>
      </c>
      <c r="AB3" s="5">
        <v>104</v>
      </c>
      <c r="AC3" s="62">
        <v>106</v>
      </c>
      <c r="AD3" s="66">
        <f>AVERAGE(Y3:AB3)</f>
        <v>101.25</v>
      </c>
      <c r="AE3" s="8"/>
      <c r="AF3" s="57">
        <v>228</v>
      </c>
      <c r="AG3" s="63">
        <v>237</v>
      </c>
      <c r="AH3" s="57">
        <v>227</v>
      </c>
      <c r="AI3" s="59">
        <f>AVERAGE(AF3:AG3)</f>
        <v>232.5</v>
      </c>
      <c r="AJ3" s="12"/>
      <c r="AK3" s="5">
        <v>225</v>
      </c>
      <c r="AL3" s="5">
        <v>199</v>
      </c>
      <c r="AM3" s="5">
        <v>215</v>
      </c>
      <c r="AN3" s="5">
        <v>218</v>
      </c>
      <c r="AO3" s="5">
        <v>197</v>
      </c>
      <c r="AP3" s="5">
        <v>213</v>
      </c>
      <c r="AQ3" s="5">
        <v>237</v>
      </c>
      <c r="AR3" s="57">
        <v>235</v>
      </c>
      <c r="AS3" s="57">
        <v>211</v>
      </c>
      <c r="AT3" s="57">
        <v>230</v>
      </c>
      <c r="AU3" s="68">
        <f>AVERAGE(AK3:AT3)</f>
        <v>218</v>
      </c>
    </row>
    <row r="4" spans="1:93" x14ac:dyDescent="0.25">
      <c r="A4" s="60" t="s">
        <v>8</v>
      </c>
      <c r="B4" s="5">
        <v>66</v>
      </c>
      <c r="C4" s="8"/>
      <c r="D4" s="5">
        <v>78</v>
      </c>
      <c r="E4" s="8">
        <v>66</v>
      </c>
      <c r="F4" s="5">
        <v>66</v>
      </c>
      <c r="G4" s="5">
        <v>69</v>
      </c>
      <c r="H4" s="8">
        <v>76</v>
      </c>
      <c r="I4" s="5">
        <v>66</v>
      </c>
      <c r="J4" s="5">
        <v>65</v>
      </c>
      <c r="K4" s="5">
        <v>63</v>
      </c>
      <c r="L4" s="66">
        <f t="shared" ref="L4:L10" si="0">AVERAGE(D4:K4)</f>
        <v>68.625</v>
      </c>
      <c r="M4" s="8"/>
      <c r="N4" s="5">
        <v>75</v>
      </c>
      <c r="O4" s="5">
        <v>81</v>
      </c>
      <c r="P4" s="5">
        <v>76</v>
      </c>
      <c r="Q4" s="5">
        <v>76</v>
      </c>
      <c r="R4" s="5">
        <v>72</v>
      </c>
      <c r="S4" s="5">
        <v>80</v>
      </c>
      <c r="T4" s="66">
        <f t="shared" ref="T4:T11" si="1">AVERAGE(N4:R4)</f>
        <v>76</v>
      </c>
      <c r="U4" s="8"/>
      <c r="V4" s="5">
        <v>78</v>
      </c>
      <c r="W4" s="5">
        <v>68</v>
      </c>
      <c r="X4" s="8"/>
      <c r="Y4" s="5">
        <v>83</v>
      </c>
      <c r="Z4" s="5">
        <v>66</v>
      </c>
      <c r="AA4" s="5">
        <v>74</v>
      </c>
      <c r="AB4" s="5">
        <v>78</v>
      </c>
      <c r="AC4" s="5">
        <v>72</v>
      </c>
      <c r="AD4" s="66">
        <f t="shared" ref="AD4:AD11" si="2">AVERAGE(Y4:AB4)</f>
        <v>75.25</v>
      </c>
      <c r="AE4" s="8"/>
      <c r="AF4" s="57">
        <v>174</v>
      </c>
      <c r="AG4" s="63">
        <v>183</v>
      </c>
      <c r="AH4" s="57">
        <v>174</v>
      </c>
      <c r="AI4" s="59">
        <f t="shared" ref="AI4:AI11" si="3">AVERAGE(AF4:AG4)</f>
        <v>178.5</v>
      </c>
      <c r="AJ4" s="12"/>
      <c r="AK4" s="5">
        <v>163</v>
      </c>
      <c r="AL4" s="5">
        <v>149</v>
      </c>
      <c r="AM4" s="5">
        <v>169</v>
      </c>
      <c r="AN4" s="5">
        <v>167</v>
      </c>
      <c r="AO4" s="5">
        <v>167</v>
      </c>
      <c r="AP4" s="5">
        <v>175</v>
      </c>
      <c r="AQ4" s="5">
        <v>185</v>
      </c>
      <c r="AR4" s="57">
        <v>173</v>
      </c>
      <c r="AS4" s="57">
        <v>156</v>
      </c>
      <c r="AT4" s="57">
        <v>179</v>
      </c>
      <c r="AU4" s="68">
        <f t="shared" ref="AU4:AU11" si="4">AVERAGE(AK4:AT4)</f>
        <v>168.3</v>
      </c>
    </row>
    <row r="5" spans="1:93" s="30" customFormat="1" x14ac:dyDescent="0.25">
      <c r="A5" s="60" t="s">
        <v>78</v>
      </c>
      <c r="B5" s="14">
        <v>73</v>
      </c>
      <c r="C5" s="8"/>
      <c r="D5" s="14">
        <v>84</v>
      </c>
      <c r="E5" s="14">
        <v>77</v>
      </c>
      <c r="F5" s="14">
        <v>83</v>
      </c>
      <c r="G5" s="14">
        <v>85</v>
      </c>
      <c r="H5" s="14">
        <v>80</v>
      </c>
      <c r="I5" s="14">
        <v>69</v>
      </c>
      <c r="J5" s="14">
        <v>75</v>
      </c>
      <c r="K5" s="14">
        <v>71</v>
      </c>
      <c r="L5" s="66">
        <f t="shared" si="0"/>
        <v>78</v>
      </c>
      <c r="M5" s="8"/>
      <c r="N5" s="14">
        <v>102</v>
      </c>
      <c r="O5" s="14">
        <v>92</v>
      </c>
      <c r="P5" s="14">
        <v>95</v>
      </c>
      <c r="Q5" s="14">
        <v>96</v>
      </c>
      <c r="R5" s="14">
        <v>98</v>
      </c>
      <c r="S5" s="14">
        <v>99</v>
      </c>
      <c r="T5" s="66">
        <f t="shared" si="1"/>
        <v>96.6</v>
      </c>
      <c r="U5" s="8"/>
      <c r="V5" s="14">
        <v>95</v>
      </c>
      <c r="W5" s="14">
        <v>97</v>
      </c>
      <c r="X5" s="8"/>
      <c r="Y5" s="14">
        <v>95</v>
      </c>
      <c r="Z5" s="14">
        <v>90</v>
      </c>
      <c r="AA5" s="14">
        <v>93</v>
      </c>
      <c r="AB5" s="14">
        <v>97</v>
      </c>
      <c r="AC5" s="14">
        <v>95</v>
      </c>
      <c r="AD5" s="66">
        <f t="shared" si="2"/>
        <v>93.75</v>
      </c>
      <c r="AE5" s="8"/>
      <c r="AF5" s="55">
        <v>205</v>
      </c>
      <c r="AG5" s="55">
        <v>212</v>
      </c>
      <c r="AH5" s="55">
        <v>208</v>
      </c>
      <c r="AI5" s="59">
        <f t="shared" si="3"/>
        <v>208.5</v>
      </c>
      <c r="AJ5" s="12"/>
      <c r="AK5" s="14">
        <v>145</v>
      </c>
      <c r="AL5" s="14">
        <v>183</v>
      </c>
      <c r="AM5" s="14">
        <v>145</v>
      </c>
      <c r="AN5" s="14">
        <v>188</v>
      </c>
      <c r="AO5" s="14">
        <v>141</v>
      </c>
      <c r="AP5" s="14">
        <v>184</v>
      </c>
      <c r="AQ5" s="14">
        <v>163</v>
      </c>
      <c r="AR5" s="55">
        <v>201</v>
      </c>
      <c r="AS5" s="55">
        <v>177</v>
      </c>
      <c r="AT5" s="55">
        <v>193</v>
      </c>
      <c r="AU5" s="68">
        <f t="shared" si="4"/>
        <v>172</v>
      </c>
    </row>
    <row r="6" spans="1:93" s="58" customFormat="1" x14ac:dyDescent="0.25">
      <c r="A6" s="60" t="s">
        <v>93</v>
      </c>
      <c r="B6" s="57">
        <v>2.4500000000000002</v>
      </c>
      <c r="C6" s="8"/>
      <c r="D6" s="57">
        <v>0.39</v>
      </c>
      <c r="E6" s="57">
        <v>0.34</v>
      </c>
      <c r="F6" s="57">
        <v>0.35</v>
      </c>
      <c r="G6" s="57">
        <v>0.34</v>
      </c>
      <c r="H6" s="57">
        <v>0.34</v>
      </c>
      <c r="I6" s="57">
        <v>0.35</v>
      </c>
      <c r="J6" s="57">
        <v>0.36</v>
      </c>
      <c r="K6" s="57">
        <v>0.36</v>
      </c>
      <c r="L6" s="66">
        <f t="shared" si="0"/>
        <v>0.35375000000000001</v>
      </c>
      <c r="M6" s="8"/>
      <c r="N6" s="57">
        <v>0.34</v>
      </c>
      <c r="O6" s="57">
        <v>0.32</v>
      </c>
      <c r="P6" s="57">
        <v>0.36</v>
      </c>
      <c r="Q6" s="57">
        <v>0.36</v>
      </c>
      <c r="R6" s="57">
        <v>0.36</v>
      </c>
      <c r="S6" s="57"/>
      <c r="T6" s="66">
        <f t="shared" si="1"/>
        <v>0.34799999999999998</v>
      </c>
      <c r="U6" s="8"/>
      <c r="V6" s="57">
        <v>0.36</v>
      </c>
      <c r="W6" s="57"/>
      <c r="X6" s="8"/>
      <c r="Y6" s="57">
        <v>0.33</v>
      </c>
      <c r="Z6" s="57">
        <v>0.36</v>
      </c>
      <c r="AA6" s="57">
        <v>0.35</v>
      </c>
      <c r="AB6" s="57">
        <v>0.35</v>
      </c>
      <c r="AC6" s="57"/>
      <c r="AD6" s="66">
        <f t="shared" si="2"/>
        <v>0.34750000000000003</v>
      </c>
      <c r="AE6" s="8"/>
      <c r="AF6" s="57">
        <v>0.38</v>
      </c>
      <c r="AG6" s="57">
        <v>0.42</v>
      </c>
      <c r="AH6" s="57"/>
      <c r="AI6" s="59">
        <f t="shared" si="3"/>
        <v>0.4</v>
      </c>
      <c r="AJ6" s="12"/>
      <c r="AK6" s="57">
        <v>0.41</v>
      </c>
      <c r="AL6" s="57">
        <v>0.41</v>
      </c>
      <c r="AM6" s="57">
        <v>0.42</v>
      </c>
      <c r="AN6" s="57">
        <v>0.38</v>
      </c>
      <c r="AO6" s="57">
        <v>0.36</v>
      </c>
      <c r="AP6" s="57">
        <v>0.37</v>
      </c>
      <c r="AQ6" s="57">
        <v>0.4</v>
      </c>
      <c r="AR6" s="57">
        <v>0.4</v>
      </c>
      <c r="AS6" s="57">
        <v>0.4</v>
      </c>
      <c r="AT6" s="57">
        <v>0.41</v>
      </c>
      <c r="AU6" s="68">
        <f t="shared" si="4"/>
        <v>0.39600000000000002</v>
      </c>
    </row>
    <row r="7" spans="1:93" x14ac:dyDescent="0.25">
      <c r="A7" s="60" t="s">
        <v>83</v>
      </c>
      <c r="B7" s="57">
        <v>1.23</v>
      </c>
      <c r="C7" s="8"/>
      <c r="D7" s="14">
        <v>1.1599999999999999</v>
      </c>
      <c r="E7" s="14">
        <v>1.1499999999999999</v>
      </c>
      <c r="F7" s="14">
        <v>1.1299999999999999</v>
      </c>
      <c r="G7" s="14">
        <v>1.1200000000000001</v>
      </c>
      <c r="H7" s="14">
        <v>1.1299999999999999</v>
      </c>
      <c r="I7" s="14">
        <v>1.17</v>
      </c>
      <c r="J7" s="14">
        <v>1.17</v>
      </c>
      <c r="K7" s="14">
        <v>1.1599999999999999</v>
      </c>
      <c r="L7" s="66">
        <f t="shared" si="0"/>
        <v>1.1487499999999999</v>
      </c>
      <c r="M7" s="8"/>
      <c r="N7" s="14">
        <v>1.07</v>
      </c>
      <c r="O7" s="14">
        <v>1.08</v>
      </c>
      <c r="P7" s="14">
        <v>1.1000000000000001</v>
      </c>
      <c r="Q7" s="14">
        <v>1.1200000000000001</v>
      </c>
      <c r="R7" s="14">
        <v>1.1299999999999999</v>
      </c>
      <c r="S7" s="1"/>
      <c r="T7" s="66">
        <f t="shared" si="1"/>
        <v>1.1000000000000001</v>
      </c>
      <c r="U7" s="8"/>
      <c r="V7" s="14">
        <v>1.08</v>
      </c>
      <c r="W7" s="1"/>
      <c r="X7" s="8"/>
      <c r="Y7" s="14">
        <v>1.07</v>
      </c>
      <c r="Z7" s="57">
        <v>1.1200000000000001</v>
      </c>
      <c r="AA7" s="57">
        <v>1.73</v>
      </c>
      <c r="AB7" s="57">
        <v>1.0900000000000001</v>
      </c>
      <c r="AC7" s="57"/>
      <c r="AD7" s="66">
        <f t="shared" si="2"/>
        <v>1.2525000000000002</v>
      </c>
      <c r="AE7" s="8"/>
      <c r="AF7" s="57">
        <v>1.1399999999999999</v>
      </c>
      <c r="AG7" s="57">
        <v>1.1200000000000001</v>
      </c>
      <c r="AH7" s="1"/>
      <c r="AI7" s="59">
        <f t="shared" si="3"/>
        <v>1.1299999999999999</v>
      </c>
      <c r="AJ7" s="12"/>
      <c r="AK7" s="14">
        <v>1.1100000000000001</v>
      </c>
      <c r="AL7" s="57">
        <v>1.1299999999999999</v>
      </c>
      <c r="AM7" s="57">
        <v>1.1399999999999999</v>
      </c>
      <c r="AN7" s="14">
        <v>1.06</v>
      </c>
      <c r="AO7" s="14">
        <v>1.08</v>
      </c>
      <c r="AP7" s="14">
        <v>1.05</v>
      </c>
      <c r="AQ7" s="14">
        <v>1.1200000000000001</v>
      </c>
      <c r="AR7" s="14">
        <v>1.1000000000000001</v>
      </c>
      <c r="AS7" s="14">
        <v>1.1299999999999999</v>
      </c>
      <c r="AT7" s="14">
        <v>1.1399999999999999</v>
      </c>
      <c r="AU7" s="68">
        <f t="shared" si="4"/>
        <v>1.1059999999999999</v>
      </c>
    </row>
    <row r="8" spans="1:93" s="30" customFormat="1" x14ac:dyDescent="0.25">
      <c r="A8" s="60" t="s">
        <v>94</v>
      </c>
      <c r="B8" s="55"/>
      <c r="C8" s="8"/>
      <c r="D8" s="64">
        <f>D7-D6</f>
        <v>0.76999999999999991</v>
      </c>
      <c r="E8" s="64">
        <f t="shared" ref="E8:AT8" si="5">E7-E6</f>
        <v>0.80999999999999983</v>
      </c>
      <c r="F8" s="64">
        <f t="shared" si="5"/>
        <v>0.77999999999999992</v>
      </c>
      <c r="G8" s="64">
        <f t="shared" si="5"/>
        <v>0.78</v>
      </c>
      <c r="H8" s="64">
        <f t="shared" si="5"/>
        <v>0.78999999999999981</v>
      </c>
      <c r="I8" s="64">
        <f t="shared" si="5"/>
        <v>0.82</v>
      </c>
      <c r="J8" s="64">
        <f t="shared" si="5"/>
        <v>0.80999999999999994</v>
      </c>
      <c r="K8" s="64">
        <f t="shared" si="5"/>
        <v>0.79999999999999993</v>
      </c>
      <c r="L8" s="64">
        <f t="shared" si="5"/>
        <v>0.79499999999999993</v>
      </c>
      <c r="M8" s="8"/>
      <c r="N8" s="64">
        <f t="shared" si="5"/>
        <v>0.73</v>
      </c>
      <c r="O8" s="64">
        <f t="shared" si="5"/>
        <v>0.76</v>
      </c>
      <c r="P8" s="64">
        <f t="shared" si="5"/>
        <v>0.7400000000000001</v>
      </c>
      <c r="Q8" s="64">
        <f t="shared" si="5"/>
        <v>0.76000000000000012</v>
      </c>
      <c r="R8" s="64">
        <f t="shared" si="5"/>
        <v>0.76999999999999991</v>
      </c>
      <c r="S8" s="64">
        <f t="shared" ref="S8" si="6">S7-S6</f>
        <v>0</v>
      </c>
      <c r="T8" s="64">
        <f t="shared" si="1"/>
        <v>0.752</v>
      </c>
      <c r="U8" s="8"/>
      <c r="V8" s="64">
        <f t="shared" si="5"/>
        <v>0.72000000000000008</v>
      </c>
      <c r="W8" s="64">
        <f t="shared" si="5"/>
        <v>0</v>
      </c>
      <c r="X8" s="8"/>
      <c r="Y8" s="64">
        <f t="shared" si="5"/>
        <v>0.74</v>
      </c>
      <c r="Z8" s="64">
        <f t="shared" si="5"/>
        <v>0.76000000000000012</v>
      </c>
      <c r="AA8" s="64">
        <f t="shared" si="5"/>
        <v>1.38</v>
      </c>
      <c r="AB8" s="64">
        <f t="shared" si="5"/>
        <v>0.7400000000000001</v>
      </c>
      <c r="AC8" s="64">
        <f t="shared" ref="AC8" si="7">AC7-AC6</f>
        <v>0</v>
      </c>
      <c r="AD8" s="64">
        <f t="shared" si="2"/>
        <v>0.90500000000000003</v>
      </c>
      <c r="AE8" s="8"/>
      <c r="AF8" s="64">
        <f t="shared" si="5"/>
        <v>0.7599999999999999</v>
      </c>
      <c r="AG8" s="64">
        <f t="shared" si="5"/>
        <v>0.70000000000000018</v>
      </c>
      <c r="AH8" s="64">
        <f t="shared" si="5"/>
        <v>0</v>
      </c>
      <c r="AI8" s="70">
        <f t="shared" si="3"/>
        <v>0.73</v>
      </c>
      <c r="AJ8" s="12"/>
      <c r="AK8" s="64">
        <f t="shared" si="5"/>
        <v>0.70000000000000018</v>
      </c>
      <c r="AL8" s="64">
        <f t="shared" si="5"/>
        <v>0.72</v>
      </c>
      <c r="AM8" s="64">
        <f t="shared" si="5"/>
        <v>0.72</v>
      </c>
      <c r="AN8" s="64">
        <f t="shared" si="5"/>
        <v>0.68</v>
      </c>
      <c r="AO8" s="64">
        <f t="shared" si="5"/>
        <v>0.72000000000000008</v>
      </c>
      <c r="AP8" s="64">
        <f t="shared" si="5"/>
        <v>0.68</v>
      </c>
      <c r="AQ8" s="64">
        <f t="shared" si="5"/>
        <v>0.72000000000000008</v>
      </c>
      <c r="AR8" s="64">
        <f t="shared" si="5"/>
        <v>0.70000000000000007</v>
      </c>
      <c r="AS8" s="64">
        <f t="shared" si="5"/>
        <v>0.72999999999999987</v>
      </c>
      <c r="AT8" s="64">
        <f t="shared" si="5"/>
        <v>0.73</v>
      </c>
      <c r="AU8" s="71">
        <f t="shared" si="4"/>
        <v>0.71</v>
      </c>
    </row>
    <row r="9" spans="1:93" x14ac:dyDescent="0.25">
      <c r="A9" s="60" t="s">
        <v>95</v>
      </c>
      <c r="B9" s="57">
        <v>1.87</v>
      </c>
      <c r="C9" s="8"/>
      <c r="D9" s="14">
        <v>2.4700000000000002</v>
      </c>
      <c r="E9" s="14">
        <v>2.36</v>
      </c>
      <c r="F9" s="14">
        <v>2.7</v>
      </c>
      <c r="G9" s="14">
        <v>2.78</v>
      </c>
      <c r="H9" s="14">
        <v>2.5499999999999998</v>
      </c>
      <c r="I9" s="14">
        <v>2.48</v>
      </c>
      <c r="J9" s="14">
        <v>2.57</v>
      </c>
      <c r="K9" s="14">
        <v>2.58</v>
      </c>
      <c r="L9" s="66">
        <f t="shared" si="0"/>
        <v>2.5612500000000002</v>
      </c>
      <c r="M9" s="51"/>
      <c r="N9" s="14">
        <v>2.16</v>
      </c>
      <c r="O9" s="14">
        <v>2.4300000000000002</v>
      </c>
      <c r="P9" s="14">
        <v>1.98</v>
      </c>
      <c r="Q9" s="14">
        <v>2.02</v>
      </c>
      <c r="R9" s="14">
        <v>2.33</v>
      </c>
      <c r="S9" s="1"/>
      <c r="T9" s="66">
        <f t="shared" si="1"/>
        <v>2.1840000000000002</v>
      </c>
      <c r="U9" s="8"/>
      <c r="V9" s="14">
        <v>2.02</v>
      </c>
      <c r="W9" s="1"/>
      <c r="X9" s="51"/>
      <c r="Y9" s="14">
        <v>2.5299999999999998</v>
      </c>
      <c r="Z9" s="57">
        <v>2.29</v>
      </c>
      <c r="AA9" s="57">
        <v>2.39</v>
      </c>
      <c r="AB9" s="57">
        <v>2.33</v>
      </c>
      <c r="AC9" s="57"/>
      <c r="AD9" s="66">
        <f t="shared" si="2"/>
        <v>2.3850000000000002</v>
      </c>
      <c r="AE9" s="12"/>
      <c r="AF9" s="57">
        <v>2.0099999999999998</v>
      </c>
      <c r="AG9" s="57">
        <v>1.93</v>
      </c>
      <c r="AH9" s="1"/>
      <c r="AI9" s="59">
        <f t="shared" si="3"/>
        <v>1.9699999999999998</v>
      </c>
      <c r="AJ9" s="12"/>
      <c r="AK9" s="14">
        <v>1.71</v>
      </c>
      <c r="AL9" s="57">
        <v>1.79</v>
      </c>
      <c r="AM9" s="57">
        <v>1.63</v>
      </c>
      <c r="AN9" s="14">
        <v>1.79</v>
      </c>
      <c r="AO9" s="14">
        <v>1.97</v>
      </c>
      <c r="AP9" s="14">
        <v>1.85</v>
      </c>
      <c r="AQ9" s="14">
        <v>1.77</v>
      </c>
      <c r="AR9" s="14">
        <v>1.76</v>
      </c>
      <c r="AS9" s="14">
        <v>1.85</v>
      </c>
      <c r="AT9" s="14">
        <v>1.74</v>
      </c>
      <c r="AU9" s="68">
        <f t="shared" si="4"/>
        <v>1.786</v>
      </c>
    </row>
    <row r="10" spans="1:93" x14ac:dyDescent="0.25">
      <c r="A10" s="60" t="s">
        <v>84</v>
      </c>
      <c r="B10" s="57">
        <v>14.18</v>
      </c>
      <c r="C10" s="8"/>
      <c r="D10" s="14">
        <v>15.02</v>
      </c>
      <c r="E10" s="14">
        <v>15.63</v>
      </c>
      <c r="F10" s="14">
        <v>14.99</v>
      </c>
      <c r="G10" s="14">
        <v>14.74</v>
      </c>
      <c r="H10" s="14">
        <v>14.75</v>
      </c>
      <c r="I10" s="14">
        <v>14.44</v>
      </c>
      <c r="J10" s="14">
        <v>15.17</v>
      </c>
      <c r="K10" s="14">
        <v>14.72</v>
      </c>
      <c r="L10" s="66">
        <f t="shared" si="0"/>
        <v>14.932499999999999</v>
      </c>
      <c r="M10" s="51"/>
      <c r="N10" s="14">
        <v>14.89</v>
      </c>
      <c r="O10" s="14">
        <v>15.79</v>
      </c>
      <c r="P10" s="14">
        <v>14.01</v>
      </c>
      <c r="Q10" s="14">
        <v>14.45</v>
      </c>
      <c r="R10" s="14">
        <v>14.67</v>
      </c>
      <c r="S10" s="1"/>
      <c r="T10" s="66">
        <f t="shared" si="1"/>
        <v>14.762</v>
      </c>
      <c r="U10" s="51"/>
      <c r="V10" s="14">
        <v>15.07</v>
      </c>
      <c r="W10" s="1"/>
      <c r="X10" s="51"/>
      <c r="Y10" s="14">
        <v>14.95</v>
      </c>
      <c r="Z10" s="57">
        <v>14.64</v>
      </c>
      <c r="AA10" s="57">
        <v>14.72</v>
      </c>
      <c r="AB10" s="57">
        <v>15.39</v>
      </c>
      <c r="AC10" s="57"/>
      <c r="AD10" s="66">
        <f t="shared" si="2"/>
        <v>14.925000000000001</v>
      </c>
      <c r="AE10" s="12"/>
      <c r="AF10" s="57">
        <v>14.32</v>
      </c>
      <c r="AG10" s="57">
        <v>12.45</v>
      </c>
      <c r="AH10" s="1"/>
      <c r="AI10" s="59">
        <f t="shared" si="3"/>
        <v>13.385</v>
      </c>
      <c r="AJ10" s="51"/>
      <c r="AK10" s="14">
        <v>12.08</v>
      </c>
      <c r="AL10" s="57">
        <v>12.71</v>
      </c>
      <c r="AM10" s="57">
        <v>12.42</v>
      </c>
      <c r="AN10" s="14">
        <v>12.63</v>
      </c>
      <c r="AO10" s="14">
        <v>14.56</v>
      </c>
      <c r="AP10" s="14">
        <v>13.13</v>
      </c>
      <c r="AQ10" s="14">
        <v>12.63</v>
      </c>
      <c r="AR10" s="14">
        <v>12.35</v>
      </c>
      <c r="AS10" s="14">
        <v>12.67</v>
      </c>
      <c r="AT10" s="14">
        <v>12.12</v>
      </c>
      <c r="AU10" s="68">
        <f t="shared" si="4"/>
        <v>12.73</v>
      </c>
    </row>
    <row r="11" spans="1:93" x14ac:dyDescent="0.25">
      <c r="A11" s="60" t="s">
        <v>96</v>
      </c>
      <c r="B11" s="57"/>
      <c r="C11" s="8"/>
      <c r="D11" s="65">
        <f>D10-D9</f>
        <v>12.549999999999999</v>
      </c>
      <c r="E11" s="65">
        <f t="shared" ref="E11:AT11" si="8">E10-E9</f>
        <v>13.270000000000001</v>
      </c>
      <c r="F11" s="65">
        <f t="shared" si="8"/>
        <v>12.29</v>
      </c>
      <c r="G11" s="65">
        <f t="shared" si="8"/>
        <v>11.96</v>
      </c>
      <c r="H11" s="65">
        <f t="shared" si="8"/>
        <v>12.2</v>
      </c>
      <c r="I11" s="65">
        <f t="shared" si="8"/>
        <v>11.959999999999999</v>
      </c>
      <c r="J11" s="65">
        <f t="shared" si="8"/>
        <v>12.6</v>
      </c>
      <c r="K11" s="65">
        <f t="shared" si="8"/>
        <v>12.14</v>
      </c>
      <c r="L11" s="59">
        <f t="shared" si="8"/>
        <v>12.37125</v>
      </c>
      <c r="M11" s="12"/>
      <c r="N11" s="65">
        <f t="shared" si="8"/>
        <v>12.73</v>
      </c>
      <c r="O11" s="65">
        <f t="shared" si="8"/>
        <v>13.36</v>
      </c>
      <c r="P11" s="65">
        <f t="shared" si="8"/>
        <v>12.03</v>
      </c>
      <c r="Q11" s="65">
        <f t="shared" si="8"/>
        <v>12.43</v>
      </c>
      <c r="R11" s="65">
        <f t="shared" si="8"/>
        <v>12.34</v>
      </c>
      <c r="S11" s="65">
        <f t="shared" ref="S11" si="9">S10-S9</f>
        <v>0</v>
      </c>
      <c r="T11" s="66">
        <f t="shared" si="1"/>
        <v>12.577999999999999</v>
      </c>
      <c r="U11" s="12"/>
      <c r="V11" s="65">
        <f t="shared" si="8"/>
        <v>13.05</v>
      </c>
      <c r="W11" s="65">
        <f t="shared" si="8"/>
        <v>0</v>
      </c>
      <c r="X11" s="12"/>
      <c r="Y11" s="65">
        <f t="shared" si="8"/>
        <v>12.42</v>
      </c>
      <c r="Z11" s="65">
        <f t="shared" si="8"/>
        <v>12.350000000000001</v>
      </c>
      <c r="AA11" s="65">
        <f t="shared" si="8"/>
        <v>12.33</v>
      </c>
      <c r="AB11" s="65">
        <f t="shared" si="8"/>
        <v>13.06</v>
      </c>
      <c r="AC11" s="65">
        <f t="shared" ref="AC11" si="10">AC10-AC9</f>
        <v>0</v>
      </c>
      <c r="AD11" s="66">
        <f t="shared" si="2"/>
        <v>12.540000000000001</v>
      </c>
      <c r="AE11" s="12"/>
      <c r="AF11" s="65">
        <f t="shared" si="8"/>
        <v>12.31</v>
      </c>
      <c r="AG11" s="65">
        <f t="shared" si="8"/>
        <v>10.52</v>
      </c>
      <c r="AH11" s="65">
        <f t="shared" si="8"/>
        <v>0</v>
      </c>
      <c r="AI11" s="59">
        <f t="shared" si="3"/>
        <v>11.414999999999999</v>
      </c>
      <c r="AJ11" s="12"/>
      <c r="AK11" s="65">
        <f t="shared" si="8"/>
        <v>10.370000000000001</v>
      </c>
      <c r="AL11" s="65">
        <f t="shared" si="8"/>
        <v>10.920000000000002</v>
      </c>
      <c r="AM11" s="65">
        <f t="shared" si="8"/>
        <v>10.79</v>
      </c>
      <c r="AN11" s="65">
        <f t="shared" si="8"/>
        <v>10.84</v>
      </c>
      <c r="AO11" s="65">
        <f t="shared" si="8"/>
        <v>12.59</v>
      </c>
      <c r="AP11" s="65">
        <f t="shared" si="8"/>
        <v>11.280000000000001</v>
      </c>
      <c r="AQ11" s="65">
        <f t="shared" si="8"/>
        <v>10.860000000000001</v>
      </c>
      <c r="AR11" s="65">
        <f t="shared" si="8"/>
        <v>10.59</v>
      </c>
      <c r="AS11" s="65">
        <f t="shared" si="8"/>
        <v>10.82</v>
      </c>
      <c r="AT11" s="65">
        <f t="shared" si="8"/>
        <v>10.379999999999999</v>
      </c>
      <c r="AU11" s="68">
        <f t="shared" si="4"/>
        <v>10.943999999999999</v>
      </c>
    </row>
    <row r="12" spans="1:93" x14ac:dyDescent="0.25">
      <c r="AL12" t="s">
        <v>9</v>
      </c>
      <c r="AM12" t="s">
        <v>10</v>
      </c>
      <c r="AN12" t="s">
        <v>13</v>
      </c>
      <c r="AO12" t="s">
        <v>41</v>
      </c>
      <c r="AP12" t="s">
        <v>12</v>
      </c>
      <c r="AQ12" t="s">
        <v>11</v>
      </c>
      <c r="CJ12" s="23"/>
      <c r="CK12" s="23"/>
    </row>
    <row r="13" spans="1:93" x14ac:dyDescent="0.25">
      <c r="AK13" t="s">
        <v>60</v>
      </c>
      <c r="AL13" t="e">
        <f>AVERAGE(#REF!)</f>
        <v>#REF!</v>
      </c>
      <c r="AM13" t="e">
        <f>AVERAGE(#REF!)</f>
        <v>#REF!</v>
      </c>
      <c r="AN13" t="e">
        <f>AVERAGE(#REF!)</f>
        <v>#REF!</v>
      </c>
      <c r="AO13" t="e">
        <f>AVERAGE(#REF!)</f>
        <v>#REF!</v>
      </c>
      <c r="AP13" s="20">
        <v>82.65</v>
      </c>
      <c r="AQ13" s="20">
        <v>82.67</v>
      </c>
      <c r="CJ13" s="23"/>
      <c r="CK13" s="23"/>
    </row>
    <row r="14" spans="1:93" x14ac:dyDescent="0.25">
      <c r="A14" t="s">
        <v>76</v>
      </c>
      <c r="AK14" t="s">
        <v>61</v>
      </c>
      <c r="AL14">
        <f>AVERAGE(AK4:AO4)</f>
        <v>163</v>
      </c>
      <c r="AM14">
        <f>AVERAGE(F4:K4)</f>
        <v>67.5</v>
      </c>
      <c r="AN14">
        <f>AVERAGE(O4:R4)</f>
        <v>76.25</v>
      </c>
      <c r="AO14">
        <f>AVERAGE(AF4:AH4)</f>
        <v>177</v>
      </c>
      <c r="AP14" s="20">
        <v>78</v>
      </c>
      <c r="AQ14" s="20">
        <v>83</v>
      </c>
      <c r="CJ14" s="23"/>
      <c r="CK14" s="22"/>
    </row>
    <row r="15" spans="1:93" x14ac:dyDescent="0.25">
      <c r="CJ15" s="23"/>
      <c r="CK15" s="23"/>
    </row>
    <row r="16" spans="1:93" x14ac:dyDescent="0.25">
      <c r="CJ16" s="27"/>
      <c r="CK16" s="23"/>
    </row>
    <row r="17" spans="1:89" x14ac:dyDescent="0.25">
      <c r="A17" s="3" t="s">
        <v>0</v>
      </c>
      <c r="B17" s="3" t="s">
        <v>7</v>
      </c>
      <c r="C17" s="3" t="s">
        <v>8</v>
      </c>
      <c r="D17" s="3" t="s">
        <v>78</v>
      </c>
      <c r="E17" s="3" t="s">
        <v>94</v>
      </c>
      <c r="F17" s="54" t="s">
        <v>96</v>
      </c>
      <c r="CE17" s="22"/>
      <c r="CF17" s="23"/>
    </row>
    <row r="18" spans="1:89" x14ac:dyDescent="0.25">
      <c r="A18" s="69">
        <v>220</v>
      </c>
      <c r="B18" s="69">
        <v>88.875</v>
      </c>
      <c r="C18" s="69">
        <v>68.625</v>
      </c>
      <c r="D18" s="69">
        <v>78</v>
      </c>
      <c r="E18" s="69">
        <v>0.79500000000000004</v>
      </c>
      <c r="F18" s="69">
        <v>12.3713</v>
      </c>
      <c r="CJ18" s="23"/>
      <c r="CK18" s="23"/>
    </row>
    <row r="19" spans="1:89" x14ac:dyDescent="0.25">
      <c r="A19" s="69">
        <v>330</v>
      </c>
      <c r="B19" s="69">
        <v>110.2</v>
      </c>
      <c r="C19" s="69">
        <v>76</v>
      </c>
      <c r="D19" s="69">
        <v>96.6</v>
      </c>
      <c r="E19" s="69">
        <v>0.752</v>
      </c>
      <c r="F19" s="69">
        <v>12.577999999999999</v>
      </c>
      <c r="CJ19" s="22"/>
      <c r="CK19" s="23"/>
    </row>
    <row r="20" spans="1:89" x14ac:dyDescent="0.25">
      <c r="A20" s="69">
        <v>375</v>
      </c>
      <c r="B20" s="69">
        <v>101.25</v>
      </c>
      <c r="C20" s="69">
        <v>75.25</v>
      </c>
      <c r="D20" s="69">
        <v>93</v>
      </c>
      <c r="E20" s="69">
        <v>0.90500000000000003</v>
      </c>
      <c r="F20" s="69">
        <v>12.54</v>
      </c>
      <c r="CJ20" s="27"/>
      <c r="CK20" s="23"/>
    </row>
    <row r="21" spans="1:89" x14ac:dyDescent="0.25">
      <c r="A21" s="69">
        <v>550</v>
      </c>
      <c r="B21" s="69">
        <v>232.5</v>
      </c>
      <c r="C21" s="69">
        <v>178</v>
      </c>
      <c r="D21" s="69">
        <v>208.75</v>
      </c>
      <c r="E21" s="69">
        <v>0.73</v>
      </c>
      <c r="F21" s="69">
        <v>11.414999999999999</v>
      </c>
      <c r="CJ21" s="23"/>
      <c r="CK21" s="23"/>
    </row>
    <row r="22" spans="1:89" x14ac:dyDescent="0.25">
      <c r="A22" s="69">
        <v>660</v>
      </c>
      <c r="B22" s="69">
        <v>218</v>
      </c>
      <c r="C22" s="69">
        <v>168.3</v>
      </c>
      <c r="D22" s="69">
        <v>172.5</v>
      </c>
      <c r="E22" s="69">
        <v>0.71</v>
      </c>
      <c r="F22" s="69">
        <v>10.944000000000001</v>
      </c>
    </row>
    <row r="23" spans="1:89" x14ac:dyDescent="0.25">
      <c r="A23" s="69"/>
      <c r="B23" s="69"/>
      <c r="C23" s="69"/>
      <c r="D23" s="69"/>
      <c r="E23" s="69"/>
      <c r="F23" s="69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6"/>
  <sheetViews>
    <sheetView zoomScale="90" zoomScaleNormal="90" workbookViewId="0">
      <pane xSplit="1" topLeftCell="B1" activePane="topRight" state="frozen"/>
      <selection activeCell="A2" sqref="A2"/>
      <selection pane="topRight"/>
    </sheetView>
  </sheetViews>
  <sheetFormatPr defaultRowHeight="15" x14ac:dyDescent="0.25"/>
  <cols>
    <col min="1" max="1" width="27.28515625" style="61" customWidth="1"/>
    <col min="2" max="2" width="11" customWidth="1"/>
    <col min="3" max="3" width="3.140625" style="10" customWidth="1"/>
    <col min="4" max="4" width="12.140625" customWidth="1"/>
    <col min="12" max="12" width="2.42578125" style="10" customWidth="1"/>
    <col min="18" max="18" width="11.5703125" customWidth="1"/>
    <col min="19" max="19" width="3.140625" style="10" customWidth="1"/>
    <col min="20" max="21" width="11.140625" customWidth="1"/>
    <col min="22" max="22" width="2.5703125" style="10" customWidth="1"/>
    <col min="28" max="28" width="2.42578125" style="10" customWidth="1"/>
    <col min="32" max="32" width="3.42578125" style="10" customWidth="1"/>
    <col min="33" max="33" width="8.85546875" customWidth="1"/>
    <col min="34" max="36" width="9.42578125" customWidth="1"/>
    <col min="37" max="37" width="9.28515625" customWidth="1"/>
    <col min="38" max="39" width="9.42578125" customWidth="1"/>
    <col min="68" max="72" width="12.42578125" bestFit="1" customWidth="1"/>
    <col min="73" max="73" width="11.42578125" bestFit="1" customWidth="1"/>
    <col min="82" max="82" width="9.140625" customWidth="1"/>
    <col min="84" max="85" width="14.140625" customWidth="1"/>
    <col min="86" max="87" width="9.140625" customWidth="1"/>
    <col min="88" max="88" width="9.140625" hidden="1" customWidth="1"/>
    <col min="89" max="89" width="9.140625" customWidth="1"/>
  </cols>
  <sheetData>
    <row r="1" spans="1:89" x14ac:dyDescent="0.25">
      <c r="A1" s="60" t="s">
        <v>0</v>
      </c>
      <c r="B1" s="4" t="s">
        <v>14</v>
      </c>
      <c r="C1" s="8"/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4" t="s">
        <v>10</v>
      </c>
      <c r="K1" s="4" t="s">
        <v>10</v>
      </c>
      <c r="L1" s="8"/>
      <c r="M1" s="4" t="s">
        <v>13</v>
      </c>
      <c r="N1" s="4" t="s">
        <v>13</v>
      </c>
      <c r="O1" s="4" t="s">
        <v>13</v>
      </c>
      <c r="P1" s="4" t="s">
        <v>13</v>
      </c>
      <c r="Q1" s="4" t="s">
        <v>13</v>
      </c>
      <c r="R1" s="4" t="s">
        <v>13</v>
      </c>
      <c r="S1" s="8"/>
      <c r="T1" s="4" t="s">
        <v>12</v>
      </c>
      <c r="U1" s="4" t="s">
        <v>12</v>
      </c>
      <c r="V1" s="8"/>
      <c r="W1" s="4" t="s">
        <v>11</v>
      </c>
      <c r="X1" s="4" t="s">
        <v>11</v>
      </c>
      <c r="Y1" s="4" t="s">
        <v>11</v>
      </c>
      <c r="Z1" s="4" t="s">
        <v>11</v>
      </c>
      <c r="AA1" s="4" t="s">
        <v>11</v>
      </c>
      <c r="AB1" s="8"/>
      <c r="AC1" s="4" t="s">
        <v>41</v>
      </c>
      <c r="AD1" s="4" t="s">
        <v>41</v>
      </c>
      <c r="AE1" s="4" t="s">
        <v>41</v>
      </c>
      <c r="AF1" s="8"/>
      <c r="AG1" s="4" t="s">
        <v>9</v>
      </c>
      <c r="AH1" s="4" t="s">
        <v>9</v>
      </c>
      <c r="AI1" s="4" t="s">
        <v>9</v>
      </c>
      <c r="AJ1" s="4" t="s">
        <v>9</v>
      </c>
      <c r="AK1" s="4" t="s">
        <v>9</v>
      </c>
      <c r="AL1" s="4" t="s">
        <v>9</v>
      </c>
      <c r="AM1" s="4" t="s">
        <v>9</v>
      </c>
      <c r="AN1" s="4" t="s">
        <v>9</v>
      </c>
      <c r="AO1" s="4" t="s">
        <v>9</v>
      </c>
      <c r="AP1" s="4" t="s">
        <v>9</v>
      </c>
    </row>
    <row r="2" spans="1:89" x14ac:dyDescent="0.25">
      <c r="A2" s="60" t="s">
        <v>4</v>
      </c>
      <c r="B2" s="5">
        <v>114.7</v>
      </c>
      <c r="C2" s="8"/>
      <c r="D2" s="5">
        <v>114.7</v>
      </c>
      <c r="E2" s="5">
        <v>115.1</v>
      </c>
      <c r="F2" s="5">
        <v>114.7</v>
      </c>
      <c r="G2" s="5">
        <v>114.1</v>
      </c>
      <c r="H2" s="5">
        <v>117.8</v>
      </c>
      <c r="I2" s="5">
        <v>116</v>
      </c>
      <c r="J2" s="5">
        <v>112.7</v>
      </c>
      <c r="K2" s="5">
        <v>113.6</v>
      </c>
      <c r="L2" s="8"/>
      <c r="M2" s="5">
        <v>101.4</v>
      </c>
      <c r="N2" s="5">
        <v>102.7</v>
      </c>
      <c r="O2" s="5">
        <v>101.7</v>
      </c>
      <c r="P2" s="5">
        <v>105.5</v>
      </c>
      <c r="Q2" s="5"/>
      <c r="R2" s="5">
        <v>104.9</v>
      </c>
      <c r="S2" s="8"/>
      <c r="T2" s="5">
        <v>118.4</v>
      </c>
      <c r="U2" s="5"/>
      <c r="V2" s="8"/>
      <c r="W2" s="5">
        <v>113</v>
      </c>
      <c r="X2" s="5">
        <v>118.2</v>
      </c>
      <c r="Y2" s="5">
        <v>115.5</v>
      </c>
      <c r="Z2" s="5"/>
      <c r="AA2" s="5">
        <v>113.6</v>
      </c>
      <c r="AB2" s="8"/>
      <c r="AC2" s="52">
        <v>121.8</v>
      </c>
      <c r="AD2" s="52">
        <v>121.8</v>
      </c>
      <c r="AE2" s="52"/>
      <c r="AF2" s="12"/>
      <c r="AG2" s="5">
        <v>89.1</v>
      </c>
      <c r="AH2" s="5">
        <v>89.9</v>
      </c>
      <c r="AI2" s="5">
        <v>87.4</v>
      </c>
      <c r="AJ2" s="5">
        <v>92</v>
      </c>
      <c r="AK2" s="5">
        <v>90.3</v>
      </c>
      <c r="AL2" s="5"/>
      <c r="AM2" s="5">
        <v>90.2</v>
      </c>
      <c r="AN2" s="52">
        <v>92.4</v>
      </c>
      <c r="AO2" s="52">
        <v>86</v>
      </c>
      <c r="AP2" s="52">
        <v>92</v>
      </c>
      <c r="AY2" t="s">
        <v>65</v>
      </c>
      <c r="AZ2" s="23">
        <v>238</v>
      </c>
      <c r="BA2" s="22">
        <f>AVERAGE(AG7:AK7)</f>
        <v>210.8</v>
      </c>
      <c r="BB2" s="22">
        <f>AVERAGE(AC7:AE7)</f>
        <v>230.66666666666666</v>
      </c>
      <c r="BC2" s="23">
        <v>244</v>
      </c>
      <c r="BD2" s="23">
        <f>AVERAGE(N7:R7)</f>
        <v>113.6</v>
      </c>
      <c r="BE2" s="23">
        <v>105</v>
      </c>
      <c r="BF2" s="23">
        <v>105</v>
      </c>
      <c r="BG2" s="22">
        <f>AVERAGE(F7:K7)</f>
        <v>88.166666666666671</v>
      </c>
      <c r="BH2" s="26">
        <v>75</v>
      </c>
      <c r="BN2" t="s">
        <v>65</v>
      </c>
      <c r="BO2" s="23">
        <v>238</v>
      </c>
      <c r="BP2" s="22">
        <v>210.8</v>
      </c>
      <c r="BQ2" s="22">
        <v>232.5</v>
      </c>
      <c r="BR2" s="22">
        <v>109</v>
      </c>
      <c r="BS2" s="22">
        <v>105</v>
      </c>
      <c r="BT2" s="22">
        <v>105</v>
      </c>
      <c r="BU2" s="22">
        <v>88.166666666666671</v>
      </c>
      <c r="BV2" s="23">
        <v>75</v>
      </c>
      <c r="BW2" s="22">
        <v>66</v>
      </c>
      <c r="CC2" s="23" t="s">
        <v>65</v>
      </c>
      <c r="CD2" s="23">
        <v>238</v>
      </c>
      <c r="CE2" s="23">
        <v>210.8</v>
      </c>
      <c r="CF2" s="23">
        <v>109</v>
      </c>
      <c r="CG2" s="23">
        <v>105</v>
      </c>
      <c r="CH2" s="23">
        <v>88.166666666666671</v>
      </c>
      <c r="CI2" s="23">
        <v>105</v>
      </c>
      <c r="CJ2" s="22">
        <v>232.5</v>
      </c>
      <c r="CK2" s="23">
        <v>75</v>
      </c>
    </row>
    <row r="3" spans="1:89" x14ac:dyDescent="0.25">
      <c r="A3" s="60" t="s">
        <v>5</v>
      </c>
      <c r="B3" s="5">
        <v>98.1</v>
      </c>
      <c r="C3" s="8"/>
      <c r="D3" s="5">
        <v>98.6</v>
      </c>
      <c r="E3" s="5">
        <v>95.3</v>
      </c>
      <c r="F3" s="5">
        <v>95.4</v>
      </c>
      <c r="G3" s="5">
        <v>93.1</v>
      </c>
      <c r="H3" s="5">
        <v>93.7</v>
      </c>
      <c r="I3" s="5">
        <v>91.8</v>
      </c>
      <c r="J3" s="5">
        <v>91.2</v>
      </c>
      <c r="K3" s="5">
        <v>93.9</v>
      </c>
      <c r="L3" s="8"/>
      <c r="M3" s="5">
        <v>83.8</v>
      </c>
      <c r="N3" s="5">
        <v>86</v>
      </c>
      <c r="O3" s="5">
        <v>80.900000000000006</v>
      </c>
      <c r="P3" s="5">
        <v>82.4</v>
      </c>
      <c r="Q3" s="5"/>
      <c r="R3" s="5">
        <v>84.5</v>
      </c>
      <c r="S3" s="8"/>
      <c r="T3" s="5">
        <v>97.4</v>
      </c>
      <c r="U3" s="5"/>
      <c r="V3" s="8"/>
      <c r="W3" s="5">
        <v>96.9</v>
      </c>
      <c r="X3" s="5">
        <v>92.2</v>
      </c>
      <c r="Y3" s="5">
        <v>93.1</v>
      </c>
      <c r="Z3" s="5"/>
      <c r="AA3" s="5">
        <v>93.9</v>
      </c>
      <c r="AB3" s="8"/>
      <c r="AC3" s="52">
        <v>81.599999999999994</v>
      </c>
      <c r="AD3" s="52">
        <v>81.599999999999994</v>
      </c>
      <c r="AE3" s="52"/>
      <c r="AF3" s="12"/>
      <c r="AG3" s="5">
        <v>71.3</v>
      </c>
      <c r="AH3" s="5">
        <v>70</v>
      </c>
      <c r="AI3" s="5">
        <v>69.7</v>
      </c>
      <c r="AJ3" s="5">
        <v>71.7</v>
      </c>
      <c r="AK3" s="5">
        <v>72.8</v>
      </c>
      <c r="AL3" s="5"/>
      <c r="AM3" s="5">
        <v>69.2</v>
      </c>
      <c r="AN3" s="52">
        <v>72.2</v>
      </c>
      <c r="AO3" s="52">
        <v>70.400000000000006</v>
      </c>
      <c r="AP3" s="52">
        <v>70.5</v>
      </c>
      <c r="AZ3" s="23"/>
      <c r="BA3" s="23"/>
      <c r="BB3" s="23"/>
      <c r="BC3" s="23"/>
      <c r="BD3" s="23"/>
      <c r="BE3" s="23"/>
      <c r="BF3" s="23"/>
      <c r="BG3" s="23"/>
      <c r="BH3" s="23"/>
      <c r="BP3" s="21"/>
      <c r="BQ3" s="21"/>
      <c r="BR3" s="21"/>
      <c r="BS3" s="21"/>
      <c r="BT3" s="21"/>
      <c r="BU3" s="21"/>
    </row>
    <row r="4" spans="1:89" x14ac:dyDescent="0.25">
      <c r="A4" s="60" t="s">
        <v>3</v>
      </c>
      <c r="B4" s="5">
        <v>141.30000000000001</v>
      </c>
      <c r="C4" s="8"/>
      <c r="D4" s="5">
        <v>114.11</v>
      </c>
      <c r="E4" s="5">
        <v>109.74</v>
      </c>
      <c r="F4" s="5">
        <v>109.56</v>
      </c>
      <c r="G4" s="5">
        <v>114.04</v>
      </c>
      <c r="H4" s="5">
        <v>113.94</v>
      </c>
      <c r="I4" s="5">
        <v>110.97</v>
      </c>
      <c r="J4" s="5">
        <v>112.89</v>
      </c>
      <c r="K4" s="5">
        <v>113.91</v>
      </c>
      <c r="L4" s="8"/>
      <c r="M4" s="5">
        <v>73.7</v>
      </c>
      <c r="N4" s="5">
        <v>73</v>
      </c>
      <c r="O4" s="5">
        <v>70.67</v>
      </c>
      <c r="P4" s="5">
        <v>70.89</v>
      </c>
      <c r="Q4" s="5"/>
      <c r="R4" s="5">
        <v>71.03</v>
      </c>
      <c r="S4" s="8"/>
      <c r="T4" s="5">
        <v>86.36</v>
      </c>
      <c r="U4" s="5"/>
      <c r="V4" s="8"/>
      <c r="W4" s="5">
        <v>88.01</v>
      </c>
      <c r="X4" s="5">
        <v>93.56</v>
      </c>
      <c r="Y4" s="5">
        <v>91.74</v>
      </c>
      <c r="Z4" s="5"/>
      <c r="AA4" s="5">
        <v>113.91</v>
      </c>
      <c r="AB4" s="8"/>
      <c r="AC4" s="52">
        <v>36.590000000000003</v>
      </c>
      <c r="AD4" s="52">
        <v>36.590000000000003</v>
      </c>
      <c r="AE4" s="52"/>
      <c r="AF4" s="12"/>
      <c r="AG4" s="5">
        <v>31.24</v>
      </c>
      <c r="AH4" s="5">
        <v>31.97</v>
      </c>
      <c r="AI4" s="5">
        <v>32.67</v>
      </c>
      <c r="AJ4" s="5">
        <v>33.840000000000003</v>
      </c>
      <c r="AK4" s="5">
        <v>35.799999999999997</v>
      </c>
      <c r="AL4" s="5"/>
      <c r="AM4" s="5">
        <v>32.31</v>
      </c>
      <c r="AN4" s="52">
        <v>31.73</v>
      </c>
      <c r="AO4" s="52">
        <v>34.18</v>
      </c>
      <c r="AP4" s="52">
        <v>31.07</v>
      </c>
    </row>
    <row r="5" spans="1:89" x14ac:dyDescent="0.25">
      <c r="A5" s="60" t="s">
        <v>6</v>
      </c>
      <c r="B5" s="5">
        <v>125.98</v>
      </c>
      <c r="C5" s="8"/>
      <c r="D5" s="5">
        <v>105.75</v>
      </c>
      <c r="E5" s="5">
        <v>107.03</v>
      </c>
      <c r="F5" s="5">
        <v>104.83</v>
      </c>
      <c r="G5" s="8">
        <v>106.29</v>
      </c>
      <c r="H5" s="5">
        <v>103.93</v>
      </c>
      <c r="I5" s="8">
        <v>101.51</v>
      </c>
      <c r="J5" s="5">
        <v>102.63</v>
      </c>
      <c r="K5" s="5">
        <v>106.01</v>
      </c>
      <c r="L5" s="8"/>
      <c r="M5" s="5">
        <v>73.36</v>
      </c>
      <c r="N5" s="5">
        <v>71.260000000000005</v>
      </c>
      <c r="O5" s="5">
        <v>69.540000000000006</v>
      </c>
      <c r="P5" s="5">
        <v>69.180000000000007</v>
      </c>
      <c r="Q5" s="5"/>
      <c r="R5" s="5">
        <v>68.67</v>
      </c>
      <c r="S5" s="8"/>
      <c r="T5" s="5">
        <v>82.65</v>
      </c>
      <c r="U5" s="5"/>
      <c r="V5" s="8"/>
      <c r="W5" s="5">
        <v>82.67</v>
      </c>
      <c r="X5" s="5">
        <v>86.87</v>
      </c>
      <c r="Y5" s="5">
        <v>86.03</v>
      </c>
      <c r="Z5" s="5"/>
      <c r="AA5" s="5">
        <v>106.01</v>
      </c>
      <c r="AB5" s="8"/>
      <c r="AC5" s="52">
        <v>35.1</v>
      </c>
      <c r="AD5" s="52">
        <v>35.1</v>
      </c>
      <c r="AE5" s="52"/>
      <c r="AF5" s="12"/>
      <c r="AG5" s="5">
        <v>30.09</v>
      </c>
      <c r="AH5" s="5">
        <v>30.59</v>
      </c>
      <c r="AI5" s="5">
        <v>30.67</v>
      </c>
      <c r="AJ5" s="5">
        <v>32.76</v>
      </c>
      <c r="AK5" s="5">
        <v>33.9</v>
      </c>
      <c r="AL5" s="5"/>
      <c r="AM5" s="5">
        <v>30.94</v>
      </c>
      <c r="AN5" s="52">
        <v>30.86</v>
      </c>
      <c r="AO5" s="52">
        <v>32.4</v>
      </c>
      <c r="AP5" s="52">
        <v>30.11</v>
      </c>
    </row>
    <row r="6" spans="1:89" x14ac:dyDescent="0.25">
      <c r="A6" s="60" t="s">
        <v>28</v>
      </c>
      <c r="B6" s="5">
        <v>122.4</v>
      </c>
      <c r="C6" s="8"/>
      <c r="D6" s="5">
        <v>113.2</v>
      </c>
      <c r="E6" s="5">
        <v>115.3</v>
      </c>
      <c r="F6" s="5">
        <v>112.3</v>
      </c>
      <c r="G6" s="5">
        <v>114.5</v>
      </c>
      <c r="H6" s="5">
        <v>114.9</v>
      </c>
      <c r="I6" s="5">
        <v>112.7</v>
      </c>
      <c r="J6" s="5">
        <v>111.9</v>
      </c>
      <c r="K6" s="5">
        <v>116.2</v>
      </c>
      <c r="L6" s="8"/>
      <c r="M6" s="5">
        <v>99.3</v>
      </c>
      <c r="N6" s="5">
        <v>101.3</v>
      </c>
      <c r="O6" s="5">
        <v>99.6</v>
      </c>
      <c r="P6" s="5">
        <v>99.6</v>
      </c>
      <c r="Q6" s="5"/>
      <c r="R6" s="5">
        <v>98</v>
      </c>
      <c r="S6" s="8"/>
      <c r="T6" s="5">
        <v>106.3</v>
      </c>
      <c r="U6" s="5"/>
      <c r="V6" s="8"/>
      <c r="W6" s="5">
        <v>109.4</v>
      </c>
      <c r="X6" s="5">
        <v>111.5</v>
      </c>
      <c r="Y6" s="5">
        <v>110.07</v>
      </c>
      <c r="Z6" s="5"/>
      <c r="AA6" s="5">
        <v>116.2</v>
      </c>
      <c r="AB6" s="8"/>
      <c r="AC6" s="52">
        <v>55.7</v>
      </c>
      <c r="AD6" s="52">
        <v>55.7</v>
      </c>
      <c r="AE6" s="52"/>
      <c r="AF6" s="12"/>
      <c r="AG6" s="5" t="s">
        <v>36</v>
      </c>
      <c r="AH6" s="5">
        <v>55.7</v>
      </c>
      <c r="AI6" s="5">
        <v>55.7</v>
      </c>
      <c r="AJ6" s="5" t="s">
        <v>36</v>
      </c>
      <c r="AK6" s="5" t="s">
        <v>36</v>
      </c>
      <c r="AL6" s="5"/>
      <c r="AM6" s="5" t="s">
        <v>36</v>
      </c>
      <c r="AN6" s="52">
        <v>55.1</v>
      </c>
      <c r="AO6" s="52">
        <v>56.3</v>
      </c>
      <c r="AP6" s="52">
        <v>55.3</v>
      </c>
    </row>
    <row r="7" spans="1:89" x14ac:dyDescent="0.25">
      <c r="A7" s="60" t="s">
        <v>7</v>
      </c>
      <c r="B7" s="5">
        <v>82</v>
      </c>
      <c r="C7" s="8"/>
      <c r="D7" s="5">
        <v>93</v>
      </c>
      <c r="E7" s="5">
        <v>89</v>
      </c>
      <c r="F7" s="5">
        <v>99</v>
      </c>
      <c r="G7" s="5">
        <v>93</v>
      </c>
      <c r="H7" s="5">
        <v>92</v>
      </c>
      <c r="I7" s="5">
        <v>82</v>
      </c>
      <c r="J7" s="5">
        <v>83</v>
      </c>
      <c r="K7" s="5">
        <v>80</v>
      </c>
      <c r="L7" s="8"/>
      <c r="M7" s="5">
        <v>109</v>
      </c>
      <c r="N7" s="5">
        <v>106</v>
      </c>
      <c r="O7" s="5">
        <v>118</v>
      </c>
      <c r="P7" s="5">
        <v>109</v>
      </c>
      <c r="Q7" s="5">
        <v>126</v>
      </c>
      <c r="R7" s="5">
        <v>109</v>
      </c>
      <c r="S7" s="8"/>
      <c r="T7" s="5">
        <v>105</v>
      </c>
      <c r="U7" s="5">
        <v>109</v>
      </c>
      <c r="V7" s="8"/>
      <c r="W7" s="5">
        <v>105</v>
      </c>
      <c r="X7" s="5">
        <v>98</v>
      </c>
      <c r="Y7" s="5">
        <v>98</v>
      </c>
      <c r="Z7" s="5">
        <v>106</v>
      </c>
      <c r="AA7" s="5">
        <v>104</v>
      </c>
      <c r="AB7" s="8"/>
      <c r="AC7" s="52">
        <v>228</v>
      </c>
      <c r="AD7" s="52">
        <v>237</v>
      </c>
      <c r="AE7" s="52">
        <v>227</v>
      </c>
      <c r="AF7" s="12"/>
      <c r="AG7" s="5">
        <v>225</v>
      </c>
      <c r="AH7" s="5">
        <v>199</v>
      </c>
      <c r="AI7" s="5">
        <v>215</v>
      </c>
      <c r="AJ7" s="5">
        <v>218</v>
      </c>
      <c r="AK7" s="5">
        <v>197</v>
      </c>
      <c r="AL7" s="5">
        <v>213</v>
      </c>
      <c r="AM7" s="5">
        <v>237</v>
      </c>
      <c r="AN7" s="52">
        <v>235</v>
      </c>
      <c r="AO7" s="52">
        <v>211</v>
      </c>
      <c r="AP7" s="52">
        <v>230</v>
      </c>
    </row>
    <row r="8" spans="1:89" x14ac:dyDescent="0.25">
      <c r="A8" s="60" t="s">
        <v>8</v>
      </c>
      <c r="B8" s="5">
        <v>66</v>
      </c>
      <c r="C8" s="8"/>
      <c r="D8" s="5">
        <v>78</v>
      </c>
      <c r="E8" s="8">
        <v>66</v>
      </c>
      <c r="F8" s="5">
        <v>66</v>
      </c>
      <c r="G8" s="5">
        <v>69</v>
      </c>
      <c r="H8" s="8">
        <v>76</v>
      </c>
      <c r="I8" s="5">
        <v>66</v>
      </c>
      <c r="J8" s="5">
        <v>65</v>
      </c>
      <c r="K8" s="5">
        <v>63</v>
      </c>
      <c r="L8" s="8"/>
      <c r="M8" s="5">
        <v>75</v>
      </c>
      <c r="N8" s="5">
        <v>81</v>
      </c>
      <c r="O8" s="5">
        <v>76</v>
      </c>
      <c r="P8" s="5">
        <v>76</v>
      </c>
      <c r="Q8" s="5">
        <v>80</v>
      </c>
      <c r="R8" s="5">
        <v>72</v>
      </c>
      <c r="S8" s="8"/>
      <c r="T8" s="5">
        <v>78</v>
      </c>
      <c r="U8" s="5">
        <v>68</v>
      </c>
      <c r="V8" s="8"/>
      <c r="W8" s="5">
        <v>83</v>
      </c>
      <c r="X8" s="5">
        <v>66</v>
      </c>
      <c r="Y8" s="5">
        <v>74</v>
      </c>
      <c r="Z8" s="5">
        <v>72</v>
      </c>
      <c r="AA8" s="5">
        <v>78</v>
      </c>
      <c r="AB8" s="8"/>
      <c r="AC8" s="52">
        <v>174</v>
      </c>
      <c r="AD8" s="52">
        <v>183</v>
      </c>
      <c r="AE8" s="52">
        <v>174</v>
      </c>
      <c r="AF8" s="12"/>
      <c r="AG8" s="5">
        <v>163</v>
      </c>
      <c r="AH8" s="5">
        <v>149</v>
      </c>
      <c r="AI8" s="5">
        <v>169</v>
      </c>
      <c r="AJ8" s="5">
        <v>167</v>
      </c>
      <c r="AK8" s="5">
        <v>167</v>
      </c>
      <c r="AL8" s="5">
        <v>175</v>
      </c>
      <c r="AM8" s="5">
        <v>185</v>
      </c>
      <c r="AN8" s="52">
        <v>173</v>
      </c>
      <c r="AO8" s="52">
        <v>156</v>
      </c>
      <c r="AP8" s="52">
        <v>179</v>
      </c>
    </row>
    <row r="9" spans="1:89" x14ac:dyDescent="0.25">
      <c r="A9" s="60" t="s">
        <v>78</v>
      </c>
      <c r="B9" s="5">
        <v>73</v>
      </c>
      <c r="C9" s="8"/>
      <c r="D9" s="5">
        <v>84</v>
      </c>
      <c r="E9" s="8">
        <v>77</v>
      </c>
      <c r="F9" s="5">
        <v>83</v>
      </c>
      <c r="G9" s="5">
        <v>85</v>
      </c>
      <c r="H9" s="8">
        <v>80</v>
      </c>
      <c r="I9" s="5">
        <v>69</v>
      </c>
      <c r="J9" s="5">
        <v>75</v>
      </c>
      <c r="K9" s="5">
        <v>71</v>
      </c>
      <c r="L9" s="8"/>
      <c r="M9" s="5">
        <v>102</v>
      </c>
      <c r="N9" s="5">
        <v>92</v>
      </c>
      <c r="O9" s="5">
        <v>95</v>
      </c>
      <c r="P9" s="5">
        <v>96</v>
      </c>
      <c r="Q9" s="5">
        <v>99</v>
      </c>
      <c r="R9" s="5">
        <v>98</v>
      </c>
      <c r="S9" s="8"/>
      <c r="T9" s="5">
        <v>95</v>
      </c>
      <c r="U9" s="5">
        <v>97</v>
      </c>
      <c r="V9" s="8"/>
      <c r="W9" s="5">
        <v>95</v>
      </c>
      <c r="X9" s="5">
        <v>90</v>
      </c>
      <c r="Y9" s="5">
        <v>93</v>
      </c>
      <c r="Z9" s="5">
        <v>95</v>
      </c>
      <c r="AA9" s="5">
        <v>97</v>
      </c>
      <c r="AB9" s="8"/>
      <c r="AC9" s="52">
        <v>205</v>
      </c>
      <c r="AD9" s="52">
        <v>212</v>
      </c>
      <c r="AE9" s="52">
        <v>208</v>
      </c>
      <c r="AF9" s="12"/>
      <c r="AG9" s="5">
        <v>145</v>
      </c>
      <c r="AH9" s="5">
        <v>183</v>
      </c>
      <c r="AI9" s="5">
        <v>145</v>
      </c>
      <c r="AJ9" s="5">
        <v>188</v>
      </c>
      <c r="AK9" s="5">
        <v>141</v>
      </c>
      <c r="AL9" s="5">
        <v>184</v>
      </c>
      <c r="AM9" s="5">
        <v>163</v>
      </c>
      <c r="AN9" s="52">
        <v>201</v>
      </c>
      <c r="AO9" s="52">
        <v>177</v>
      </c>
      <c r="AP9" s="52">
        <v>193</v>
      </c>
    </row>
    <row r="10" spans="1:89" x14ac:dyDescent="0.25">
      <c r="A10" s="60" t="s">
        <v>29</v>
      </c>
      <c r="B10" s="5">
        <v>23.14</v>
      </c>
      <c r="C10" s="8"/>
      <c r="D10" s="5">
        <v>23.01</v>
      </c>
      <c r="E10" s="5">
        <v>22.96</v>
      </c>
      <c r="F10" s="5">
        <v>22.49</v>
      </c>
      <c r="G10" s="5">
        <v>21.5</v>
      </c>
      <c r="H10" s="5">
        <v>23.27</v>
      </c>
      <c r="I10" s="5"/>
      <c r="J10" s="5"/>
      <c r="K10" s="5"/>
      <c r="L10" s="8"/>
      <c r="M10" s="5">
        <v>23.52</v>
      </c>
      <c r="N10" s="5">
        <v>21.26</v>
      </c>
      <c r="O10" s="5"/>
      <c r="P10" s="5"/>
      <c r="Q10" s="5"/>
      <c r="R10" s="5"/>
      <c r="S10" s="8"/>
      <c r="T10" s="5">
        <v>22.41</v>
      </c>
      <c r="U10" s="5"/>
      <c r="V10" s="8"/>
      <c r="W10" s="5">
        <v>22.91</v>
      </c>
      <c r="X10" s="5">
        <v>23.282499999999999</v>
      </c>
      <c r="Y10" s="5"/>
      <c r="Z10" s="5"/>
      <c r="AA10" s="5"/>
      <c r="AB10" s="8"/>
      <c r="AC10" s="5"/>
      <c r="AD10" s="5"/>
      <c r="AE10" s="5"/>
      <c r="AF10" s="8"/>
      <c r="AG10" s="5">
        <v>21.88</v>
      </c>
      <c r="AH10" s="5"/>
      <c r="AI10" s="5"/>
      <c r="AJ10" s="5">
        <v>21.23</v>
      </c>
      <c r="AK10" s="5">
        <v>21.29</v>
      </c>
      <c r="AL10" s="5">
        <v>21.23</v>
      </c>
      <c r="AM10" s="5">
        <v>21.73</v>
      </c>
      <c r="AN10" s="52">
        <v>24.57</v>
      </c>
      <c r="AO10" s="1">
        <v>24.37</v>
      </c>
      <c r="AP10" s="1"/>
    </row>
    <row r="11" spans="1:89" x14ac:dyDescent="0.25">
      <c r="A11" s="60" t="s">
        <v>26</v>
      </c>
      <c r="B11" s="5">
        <v>11.86</v>
      </c>
      <c r="C11" s="8"/>
      <c r="D11" s="5">
        <v>13.58</v>
      </c>
      <c r="E11" s="5">
        <v>10.37</v>
      </c>
      <c r="F11" s="5">
        <v>11.84</v>
      </c>
      <c r="G11" s="5">
        <v>12.23</v>
      </c>
      <c r="H11" s="5">
        <v>11.87</v>
      </c>
      <c r="I11" s="5"/>
      <c r="J11" s="5"/>
      <c r="K11" s="5"/>
      <c r="L11" s="8"/>
      <c r="M11" s="5">
        <v>11.52</v>
      </c>
      <c r="N11" s="5">
        <v>14.02</v>
      </c>
      <c r="O11" s="5"/>
      <c r="P11" s="5"/>
      <c r="Q11" s="5"/>
      <c r="R11" s="5"/>
      <c r="S11" s="8"/>
      <c r="T11" s="5">
        <v>13.5</v>
      </c>
      <c r="U11" s="5"/>
      <c r="V11" s="8"/>
      <c r="W11" s="5">
        <v>13.57</v>
      </c>
      <c r="X11" s="5">
        <v>12.4975</v>
      </c>
      <c r="Y11" s="5"/>
      <c r="Z11" s="5"/>
      <c r="AA11" s="5"/>
      <c r="AB11" s="8"/>
      <c r="AC11" s="5"/>
      <c r="AD11" s="5"/>
      <c r="AE11" s="5"/>
      <c r="AF11" s="8"/>
      <c r="AG11" s="5">
        <v>11.55</v>
      </c>
      <c r="AH11" s="5"/>
      <c r="AI11" s="5"/>
      <c r="AJ11" s="5">
        <v>11.11</v>
      </c>
      <c r="AK11" s="5">
        <v>12.87</v>
      </c>
      <c r="AL11" s="5">
        <v>11.98</v>
      </c>
      <c r="AM11" s="5">
        <v>10.93</v>
      </c>
      <c r="AN11" s="52">
        <v>13.09</v>
      </c>
      <c r="AO11" s="1">
        <v>12.78</v>
      </c>
      <c r="AP11" s="1"/>
    </row>
    <row r="12" spans="1:89" x14ac:dyDescent="0.25">
      <c r="A12" s="60" t="s">
        <v>27</v>
      </c>
      <c r="B12" s="5">
        <v>488</v>
      </c>
      <c r="C12" s="8"/>
      <c r="D12" s="5">
        <v>449</v>
      </c>
      <c r="E12" s="5">
        <v>512</v>
      </c>
      <c r="F12" s="5">
        <v>478</v>
      </c>
      <c r="G12" s="5">
        <v>460</v>
      </c>
      <c r="H12" s="5">
        <v>483</v>
      </c>
      <c r="I12" s="5"/>
      <c r="J12" s="5"/>
      <c r="K12" s="5"/>
      <c r="L12" s="8"/>
      <c r="M12" s="5">
        <v>497</v>
      </c>
      <c r="N12" s="5">
        <v>413</v>
      </c>
      <c r="O12" s="5"/>
      <c r="P12" s="5"/>
      <c r="Q12" s="5"/>
      <c r="R12" s="5"/>
      <c r="S12" s="8"/>
      <c r="T12" s="5">
        <v>442</v>
      </c>
      <c r="U12" s="5"/>
      <c r="V12" s="8"/>
      <c r="W12" s="5">
        <v>445</v>
      </c>
      <c r="X12" s="5">
        <v>472.25</v>
      </c>
      <c r="Y12" s="5"/>
      <c r="Z12" s="5"/>
      <c r="AA12" s="5"/>
      <c r="AB12" s="8"/>
      <c r="AC12" s="5"/>
      <c r="AD12" s="5"/>
      <c r="AE12" s="5"/>
      <c r="AF12" s="8"/>
      <c r="AG12" s="5">
        <v>476</v>
      </c>
      <c r="AH12" s="5"/>
      <c r="AI12" s="5"/>
      <c r="AJ12" s="5">
        <v>2.31</v>
      </c>
      <c r="AK12" s="5">
        <v>446</v>
      </c>
      <c r="AL12" s="5">
        <v>463</v>
      </c>
      <c r="AM12" s="5">
        <v>482</v>
      </c>
      <c r="AN12" s="52">
        <v>449.25</v>
      </c>
      <c r="AO12" s="1">
        <v>475</v>
      </c>
      <c r="AP12" s="1"/>
    </row>
    <row r="13" spans="1:89" s="53" customFormat="1" x14ac:dyDescent="0.25">
      <c r="A13" s="60" t="s">
        <v>58</v>
      </c>
      <c r="B13" s="52">
        <v>68</v>
      </c>
      <c r="C13" s="12"/>
      <c r="D13" s="52">
        <v>73</v>
      </c>
      <c r="E13" s="52">
        <v>70</v>
      </c>
      <c r="F13" s="52">
        <v>70</v>
      </c>
      <c r="G13" s="52">
        <v>72</v>
      </c>
      <c r="H13" s="52">
        <v>70</v>
      </c>
      <c r="I13" s="52"/>
      <c r="J13" s="52"/>
      <c r="K13" s="52"/>
      <c r="L13" s="12"/>
      <c r="M13" s="52">
        <v>66</v>
      </c>
      <c r="N13" s="52">
        <v>65</v>
      </c>
      <c r="O13" s="52"/>
      <c r="P13" s="52"/>
      <c r="Q13" s="52"/>
      <c r="R13" s="52"/>
      <c r="S13" s="12"/>
      <c r="T13" s="52">
        <v>67</v>
      </c>
      <c r="U13" s="52"/>
      <c r="V13" s="12"/>
      <c r="W13" s="52">
        <v>67</v>
      </c>
      <c r="X13" s="52">
        <v>64</v>
      </c>
      <c r="Y13" s="52"/>
      <c r="Z13" s="52"/>
      <c r="AA13" s="52"/>
      <c r="AB13" s="8"/>
      <c r="AC13" s="52"/>
      <c r="AD13" s="52"/>
      <c r="AE13" s="52"/>
      <c r="AF13" s="12"/>
      <c r="AG13" s="52">
        <v>60</v>
      </c>
      <c r="AH13" s="52"/>
      <c r="AI13" s="52"/>
      <c r="AJ13" s="52">
        <v>65</v>
      </c>
      <c r="AK13" s="52">
        <v>67</v>
      </c>
      <c r="AL13" s="52">
        <v>65</v>
      </c>
      <c r="AM13" s="52">
        <v>63</v>
      </c>
      <c r="AN13" s="52">
        <v>65</v>
      </c>
      <c r="AO13" s="52">
        <v>65</v>
      </c>
      <c r="AP13" s="52"/>
    </row>
    <row r="14" spans="1:89" x14ac:dyDescent="0.25">
      <c r="A14" s="60" t="s">
        <v>83</v>
      </c>
      <c r="B14" s="1">
        <v>1.23</v>
      </c>
      <c r="C14" s="51"/>
      <c r="D14" s="14">
        <v>1.1599999999999999</v>
      </c>
      <c r="E14" s="14">
        <v>1.1499999999999999</v>
      </c>
      <c r="F14" s="14">
        <v>1.1299999999999999</v>
      </c>
      <c r="G14" s="14">
        <v>1.1200000000000001</v>
      </c>
      <c r="H14" s="14">
        <v>1.1299999999999999</v>
      </c>
      <c r="I14" s="14">
        <v>1.17</v>
      </c>
      <c r="J14" s="14">
        <v>1.17</v>
      </c>
      <c r="K14" s="14">
        <v>1.1599999999999999</v>
      </c>
      <c r="L14" s="51"/>
      <c r="M14" s="14">
        <v>1.07</v>
      </c>
      <c r="N14" s="14">
        <v>1.08</v>
      </c>
      <c r="O14" s="14">
        <v>1.1000000000000001</v>
      </c>
      <c r="P14" s="14">
        <v>1.1200000000000001</v>
      </c>
      <c r="Q14" s="1"/>
      <c r="R14" s="14">
        <v>1.1299999999999999</v>
      </c>
      <c r="S14" s="51"/>
      <c r="T14" s="14">
        <v>1.08</v>
      </c>
      <c r="U14" s="1"/>
      <c r="V14" s="51"/>
      <c r="W14" s="14">
        <v>1.07</v>
      </c>
      <c r="X14" s="1">
        <v>1.1200000000000001</v>
      </c>
      <c r="Y14" s="1">
        <v>1.73</v>
      </c>
      <c r="Z14" s="1"/>
      <c r="AA14" s="1">
        <v>1.0900000000000001</v>
      </c>
      <c r="AB14" s="51"/>
      <c r="AC14" s="1">
        <v>1.1399999999999999</v>
      </c>
      <c r="AD14" s="1">
        <v>1.1200000000000001</v>
      </c>
      <c r="AE14" s="1"/>
      <c r="AF14" s="51"/>
      <c r="AG14" s="14">
        <v>1.1100000000000001</v>
      </c>
      <c r="AH14" s="1">
        <v>1.1299999999999999</v>
      </c>
      <c r="AI14" s="1">
        <v>1.1399999999999999</v>
      </c>
      <c r="AJ14" s="14">
        <v>1.06</v>
      </c>
      <c r="AK14" s="14">
        <v>1.08</v>
      </c>
      <c r="AL14" s="14">
        <v>1.05</v>
      </c>
      <c r="AM14" s="14">
        <v>1.1200000000000001</v>
      </c>
      <c r="AN14" s="14">
        <v>1.1000000000000001</v>
      </c>
      <c r="AO14" s="14">
        <v>1.1299999999999999</v>
      </c>
      <c r="AP14" s="14">
        <v>1.1399999999999999</v>
      </c>
    </row>
    <row r="15" spans="1:89" x14ac:dyDescent="0.25">
      <c r="A15" s="60" t="s">
        <v>84</v>
      </c>
      <c r="B15" s="1">
        <v>14.18</v>
      </c>
      <c r="C15" s="51"/>
      <c r="D15" s="14">
        <v>15.02</v>
      </c>
      <c r="E15" s="14">
        <v>15.63</v>
      </c>
      <c r="F15" s="14">
        <v>14.99</v>
      </c>
      <c r="G15" s="14">
        <v>14.74</v>
      </c>
      <c r="H15" s="14">
        <v>14.75</v>
      </c>
      <c r="I15" s="14">
        <v>14.44</v>
      </c>
      <c r="J15" s="14">
        <v>15.17</v>
      </c>
      <c r="K15" s="14">
        <v>14.72</v>
      </c>
      <c r="L15" s="51"/>
      <c r="M15" s="14">
        <v>14.89</v>
      </c>
      <c r="N15" s="14">
        <v>15.79</v>
      </c>
      <c r="O15" s="14">
        <v>14.01</v>
      </c>
      <c r="P15" s="14">
        <v>14.45</v>
      </c>
      <c r="Q15" s="1"/>
      <c r="R15" s="14">
        <v>14.67</v>
      </c>
      <c r="S15" s="51"/>
      <c r="T15" s="14">
        <v>15.07</v>
      </c>
      <c r="U15" s="1"/>
      <c r="V15" s="51"/>
      <c r="W15" s="14">
        <v>14.95</v>
      </c>
      <c r="X15" s="1">
        <v>14.64</v>
      </c>
      <c r="Y15" s="1">
        <v>14.72</v>
      </c>
      <c r="Z15" s="1"/>
      <c r="AA15" s="1">
        <v>15.39</v>
      </c>
      <c r="AB15" s="51"/>
      <c r="AC15" s="1">
        <v>14.32</v>
      </c>
      <c r="AD15" s="1">
        <v>12.45</v>
      </c>
      <c r="AE15" s="1"/>
      <c r="AF15" s="51"/>
      <c r="AG15" s="14">
        <v>12.08</v>
      </c>
      <c r="AH15" s="1">
        <v>12.71</v>
      </c>
      <c r="AI15" s="1">
        <v>12.42</v>
      </c>
      <c r="AJ15" s="14">
        <v>12.63</v>
      </c>
      <c r="AK15" s="14">
        <v>14.56</v>
      </c>
      <c r="AL15" s="14">
        <v>13.13</v>
      </c>
      <c r="AM15" s="14">
        <v>12.63</v>
      </c>
      <c r="AN15" s="14">
        <v>12.35</v>
      </c>
      <c r="AO15" s="14">
        <v>12.67</v>
      </c>
      <c r="AP15" s="14">
        <v>12.12</v>
      </c>
    </row>
    <row r="17" spans="1:87" x14ac:dyDescent="0.25">
      <c r="AH17" t="s">
        <v>9</v>
      </c>
      <c r="AI17" t="s">
        <v>10</v>
      </c>
      <c r="AJ17" t="s">
        <v>13</v>
      </c>
      <c r="AK17" t="s">
        <v>41</v>
      </c>
      <c r="AL17" t="s">
        <v>12</v>
      </c>
      <c r="AM17" t="s">
        <v>11</v>
      </c>
      <c r="CF17" s="23"/>
      <c r="CG17" s="23"/>
    </row>
    <row r="18" spans="1:87" x14ac:dyDescent="0.25">
      <c r="AG18" t="s">
        <v>60</v>
      </c>
      <c r="AH18">
        <f>AVERAGE(AG5:AK5)</f>
        <v>31.601999999999997</v>
      </c>
      <c r="AI18">
        <f>AVERAGE(F5:K5)</f>
        <v>104.2</v>
      </c>
      <c r="AJ18">
        <f>AVERAGE(N5:R5)</f>
        <v>69.662500000000009</v>
      </c>
      <c r="AK18">
        <f>AVERAGE(AC5:AE5)</f>
        <v>35.1</v>
      </c>
      <c r="AL18" s="20">
        <v>82.65</v>
      </c>
      <c r="AM18" s="20">
        <v>82.67</v>
      </c>
      <c r="CF18" s="23" t="s">
        <v>73</v>
      </c>
      <c r="CG18" s="23" t="s">
        <v>74</v>
      </c>
    </row>
    <row r="19" spans="1:87" x14ac:dyDescent="0.25">
      <c r="A19" s="61" t="s">
        <v>76</v>
      </c>
      <c r="AG19" t="s">
        <v>61</v>
      </c>
      <c r="AH19">
        <f>AVERAGE(AG8:AK8)</f>
        <v>163</v>
      </c>
      <c r="AI19">
        <f>AVERAGE(F8:K8)</f>
        <v>67.5</v>
      </c>
      <c r="AJ19">
        <f>AVERAGE(N8:R8)</f>
        <v>77</v>
      </c>
      <c r="AK19">
        <f>AVERAGE(AC8:AE8)</f>
        <v>177</v>
      </c>
      <c r="AL19" s="20">
        <v>78</v>
      </c>
      <c r="AM19" s="20">
        <v>83</v>
      </c>
      <c r="CF19" s="23">
        <v>-3.2328999999999999</v>
      </c>
      <c r="CG19" s="22">
        <v>474.13</v>
      </c>
    </row>
    <row r="20" spans="1:87" x14ac:dyDescent="0.25">
      <c r="CF20" s="23">
        <v>127</v>
      </c>
      <c r="CG20" s="23"/>
    </row>
    <row r="21" spans="1:87" x14ac:dyDescent="0.25">
      <c r="CF21" s="27">
        <f>CF19*CF20</f>
        <v>-410.57830000000001</v>
      </c>
      <c r="CG21" s="23"/>
      <c r="CI21" t="s">
        <v>75</v>
      </c>
    </row>
    <row r="22" spans="1:87" x14ac:dyDescent="0.25">
      <c r="CF22" s="22">
        <f>CF21+CG19</f>
        <v>63.551699999999983</v>
      </c>
      <c r="CG22" s="23" t="s">
        <v>65</v>
      </c>
    </row>
    <row r="23" spans="1:87" x14ac:dyDescent="0.25">
      <c r="CF23" s="23">
        <v>63</v>
      </c>
      <c r="CG23" s="23" t="s">
        <v>71</v>
      </c>
    </row>
    <row r="24" spans="1:87" x14ac:dyDescent="0.25">
      <c r="CF24" s="22">
        <f>CF23-CF22</f>
        <v>-0.55169999999998254</v>
      </c>
      <c r="CG24" s="23" t="s">
        <v>72</v>
      </c>
    </row>
    <row r="25" spans="1:87" x14ac:dyDescent="0.25">
      <c r="CF25" s="27">
        <f>CF24/CF23*100</f>
        <v>-0.87571428571425802</v>
      </c>
      <c r="CG25" s="23"/>
    </row>
    <row r="26" spans="1:87" x14ac:dyDescent="0.25">
      <c r="CF26" s="23"/>
      <c r="CG26" s="2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8"/>
  <sheetViews>
    <sheetView topLeftCell="A3" zoomScale="90" zoomScaleNormal="90" workbookViewId="0">
      <pane xSplit="1" topLeftCell="AK1" activePane="topRight" state="frozen"/>
      <selection activeCell="A2" sqref="A2"/>
      <selection pane="topRight" activeCell="AU7" sqref="AU7:AU25"/>
    </sheetView>
  </sheetViews>
  <sheetFormatPr defaultRowHeight="15" x14ac:dyDescent="0.25"/>
  <cols>
    <col min="1" max="1" width="16" bestFit="1" customWidth="1"/>
    <col min="2" max="2" width="11" customWidth="1"/>
    <col min="3" max="3" width="3.140625" style="10" customWidth="1"/>
    <col min="4" max="4" width="12.140625" customWidth="1"/>
    <col min="5" max="5" width="10.140625" customWidth="1"/>
    <col min="6" max="6" width="12" customWidth="1"/>
    <col min="7" max="7" width="9.140625" customWidth="1"/>
    <col min="8" max="8" width="8.7109375" customWidth="1"/>
    <col min="13" max="13" width="13.5703125" style="10" customWidth="1"/>
    <col min="22" max="22" width="11.5703125" customWidth="1"/>
    <col min="23" max="23" width="9.85546875" style="10" customWidth="1"/>
    <col min="24" max="25" width="11.140625" customWidth="1"/>
    <col min="26" max="26" width="9.140625" style="10" customWidth="1"/>
    <col min="31" max="32" width="8.140625" style="10" customWidth="1"/>
    <col min="36" max="36" width="7.5703125" style="10" customWidth="1"/>
    <col min="37" max="37" width="12.140625" style="10" customWidth="1"/>
    <col min="38" max="38" width="8.85546875" customWidth="1"/>
    <col min="39" max="40" width="9.42578125" customWidth="1"/>
    <col min="41" max="41" width="9.28515625" customWidth="1"/>
    <col min="42" max="42" width="9.42578125" customWidth="1"/>
    <col min="47" max="47" width="9.140625" style="10"/>
    <col min="72" max="76" width="12.42578125" bestFit="1" customWidth="1"/>
    <col min="77" max="77" width="11.42578125" bestFit="1" customWidth="1"/>
    <col min="86" max="86" width="9.140625" customWidth="1"/>
    <col min="88" max="89" width="14.140625" customWidth="1"/>
    <col min="90" max="91" width="9.140625" customWidth="1"/>
    <col min="92" max="92" width="9.140625" hidden="1" customWidth="1"/>
    <col min="93" max="93" width="9.140625" customWidth="1"/>
  </cols>
  <sheetData>
    <row r="1" spans="1:94" x14ac:dyDescent="0.25">
      <c r="A1" s="3" t="s">
        <v>30</v>
      </c>
      <c r="B1" s="4">
        <v>1603</v>
      </c>
      <c r="C1" s="8"/>
      <c r="D1" s="4">
        <v>1576</v>
      </c>
      <c r="E1" s="4">
        <v>1633</v>
      </c>
      <c r="F1" s="4">
        <v>1602</v>
      </c>
      <c r="G1" s="4">
        <v>1626</v>
      </c>
      <c r="H1" s="4">
        <v>1627</v>
      </c>
      <c r="I1" s="78" t="s">
        <v>101</v>
      </c>
      <c r="J1" s="78" t="s">
        <v>102</v>
      </c>
      <c r="K1" s="78" t="s">
        <v>103</v>
      </c>
      <c r="L1" s="78"/>
      <c r="M1" s="8"/>
      <c r="N1" s="4">
        <v>1632</v>
      </c>
      <c r="O1" s="4">
        <v>1604</v>
      </c>
      <c r="P1" s="4">
        <v>1672</v>
      </c>
      <c r="Q1" s="4">
        <v>1673</v>
      </c>
      <c r="R1" s="4">
        <v>1682</v>
      </c>
      <c r="S1" s="4">
        <v>1698</v>
      </c>
      <c r="T1" s="78" t="s">
        <v>105</v>
      </c>
      <c r="U1" s="78" t="s">
        <v>106</v>
      </c>
      <c r="V1" s="4"/>
      <c r="W1" s="4">
        <v>1682</v>
      </c>
      <c r="X1" s="8"/>
      <c r="Y1" s="4">
        <v>1573</v>
      </c>
      <c r="Z1" s="4">
        <v>1699</v>
      </c>
      <c r="AA1" s="8"/>
      <c r="AB1" s="4">
        <v>1575</v>
      </c>
      <c r="AC1" s="25">
        <v>1668</v>
      </c>
      <c r="AD1" s="25">
        <v>1669</v>
      </c>
      <c r="AE1" s="25">
        <v>1640</v>
      </c>
      <c r="AF1" s="25"/>
      <c r="AG1" s="10"/>
      <c r="AH1" s="4">
        <v>1674</v>
      </c>
      <c r="AI1" s="4">
        <v>1678</v>
      </c>
      <c r="AJ1" s="4">
        <v>1697</v>
      </c>
      <c r="AK1" s="4"/>
      <c r="AL1" s="8"/>
      <c r="AM1" s="4">
        <v>1606</v>
      </c>
      <c r="AN1" s="4">
        <v>1671</v>
      </c>
      <c r="AO1" s="4">
        <v>1599</v>
      </c>
      <c r="AP1" s="4">
        <v>1605</v>
      </c>
      <c r="AQ1" s="4">
        <v>1634</v>
      </c>
      <c r="AR1" s="4">
        <v>1662</v>
      </c>
      <c r="AS1" s="4">
        <v>1664</v>
      </c>
      <c r="AT1" s="4"/>
      <c r="AU1" s="8"/>
      <c r="AV1" s="4">
        <v>1687</v>
      </c>
      <c r="AW1" s="18">
        <v>1686</v>
      </c>
    </row>
    <row r="2" spans="1:94" x14ac:dyDescent="0.25">
      <c r="A2" s="3" t="s">
        <v>1</v>
      </c>
      <c r="B2" s="4" t="s">
        <v>15</v>
      </c>
      <c r="C2" s="8"/>
      <c r="D2" s="4" t="s">
        <v>24</v>
      </c>
      <c r="E2" s="4" t="s">
        <v>48</v>
      </c>
      <c r="F2" s="4" t="s">
        <v>19</v>
      </c>
      <c r="G2" s="4" t="s">
        <v>22</v>
      </c>
      <c r="H2" s="4" t="s">
        <v>23</v>
      </c>
      <c r="I2" s="78">
        <v>1749</v>
      </c>
      <c r="J2" s="78">
        <v>1726</v>
      </c>
      <c r="K2" s="78">
        <v>1729</v>
      </c>
      <c r="L2" s="78"/>
      <c r="M2" s="8"/>
      <c r="N2" s="4" t="s">
        <v>50</v>
      </c>
      <c r="O2" s="4" t="s">
        <v>20</v>
      </c>
      <c r="P2" s="4" t="s">
        <v>37</v>
      </c>
      <c r="Q2" s="4" t="s">
        <v>38</v>
      </c>
      <c r="R2" s="4" t="s">
        <v>39</v>
      </c>
      <c r="S2" s="4" t="s">
        <v>86</v>
      </c>
      <c r="T2" s="78">
        <v>1757</v>
      </c>
      <c r="U2" s="78">
        <v>1753</v>
      </c>
      <c r="V2" s="4"/>
      <c r="W2" s="4" t="s">
        <v>39</v>
      </c>
      <c r="X2" s="8"/>
      <c r="Y2" s="4" t="s">
        <v>25</v>
      </c>
      <c r="Z2" s="4" t="s">
        <v>82</v>
      </c>
      <c r="AA2" s="8"/>
      <c r="AB2" s="4" t="s">
        <v>18</v>
      </c>
      <c r="AC2" s="4" t="s">
        <v>67</v>
      </c>
      <c r="AD2" s="4" t="s">
        <v>77</v>
      </c>
      <c r="AE2" s="4" t="s">
        <v>33</v>
      </c>
      <c r="AF2" s="4"/>
      <c r="AG2" s="8"/>
      <c r="AH2" s="4" t="s">
        <v>40</v>
      </c>
      <c r="AI2" s="4" t="s">
        <v>42</v>
      </c>
      <c r="AJ2" s="4" t="s">
        <v>80</v>
      </c>
      <c r="AK2" s="4"/>
      <c r="AL2" s="8"/>
      <c r="AM2" s="4" t="s">
        <v>21</v>
      </c>
      <c r="AN2" s="4" t="s">
        <v>44</v>
      </c>
      <c r="AO2" s="4" t="s">
        <v>17</v>
      </c>
      <c r="AP2" s="4" t="s">
        <v>81</v>
      </c>
      <c r="AQ2" s="4" t="s">
        <v>51</v>
      </c>
      <c r="AR2" s="4" t="s">
        <v>52</v>
      </c>
      <c r="AS2" s="4" t="s">
        <v>54</v>
      </c>
      <c r="AT2" s="18"/>
      <c r="AU2" s="94"/>
      <c r="AV2" s="18" t="s">
        <v>97</v>
      </c>
      <c r="AW2" s="18" t="s">
        <v>98</v>
      </c>
    </row>
    <row r="3" spans="1:94" x14ac:dyDescent="0.25">
      <c r="A3" s="3" t="s">
        <v>0</v>
      </c>
      <c r="B3" s="4" t="s">
        <v>14</v>
      </c>
      <c r="C3" s="8"/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78" t="s">
        <v>10</v>
      </c>
      <c r="J3" s="78" t="s">
        <v>10</v>
      </c>
      <c r="K3" s="78" t="s">
        <v>10</v>
      </c>
      <c r="L3" s="78" t="s">
        <v>79</v>
      </c>
      <c r="M3" s="8"/>
      <c r="N3" s="4" t="s">
        <v>13</v>
      </c>
      <c r="O3" s="4" t="s">
        <v>13</v>
      </c>
      <c r="P3" s="4" t="s">
        <v>13</v>
      </c>
      <c r="Q3" s="4" t="s">
        <v>13</v>
      </c>
      <c r="R3" s="4" t="s">
        <v>13</v>
      </c>
      <c r="S3" s="4" t="s">
        <v>13</v>
      </c>
      <c r="T3" s="78" t="s">
        <v>13</v>
      </c>
      <c r="U3" s="78" t="s">
        <v>13</v>
      </c>
      <c r="V3" s="4"/>
      <c r="W3" s="4"/>
      <c r="X3" s="8"/>
      <c r="Y3" s="4" t="s">
        <v>12</v>
      </c>
      <c r="Z3" s="4" t="s">
        <v>12</v>
      </c>
      <c r="AA3" s="8"/>
      <c r="AB3" s="4" t="s">
        <v>11</v>
      </c>
      <c r="AC3" s="4" t="s">
        <v>11</v>
      </c>
      <c r="AD3" s="4" t="s">
        <v>11</v>
      </c>
      <c r="AE3" s="4" t="s">
        <v>11</v>
      </c>
      <c r="AF3" s="4"/>
      <c r="AG3" s="8"/>
      <c r="AH3" s="4" t="s">
        <v>41</v>
      </c>
      <c r="AI3" s="4" t="s">
        <v>41</v>
      </c>
      <c r="AJ3" s="4" t="s">
        <v>41</v>
      </c>
      <c r="AK3" s="4"/>
      <c r="AL3" s="8"/>
      <c r="AM3" s="4" t="s">
        <v>9</v>
      </c>
      <c r="AN3" s="4" t="s">
        <v>9</v>
      </c>
      <c r="AO3" s="4" t="s">
        <v>9</v>
      </c>
      <c r="AP3" s="4" t="s">
        <v>9</v>
      </c>
      <c r="AQ3" s="4" t="s">
        <v>9</v>
      </c>
      <c r="AR3" s="4" t="s">
        <v>9</v>
      </c>
      <c r="AS3" s="4" t="s">
        <v>9</v>
      </c>
      <c r="AT3" s="18"/>
      <c r="AU3" s="94"/>
      <c r="AV3" s="18" t="s">
        <v>9</v>
      </c>
      <c r="AW3" s="18" t="s">
        <v>9</v>
      </c>
    </row>
    <row r="4" spans="1:94" x14ac:dyDescent="0.25">
      <c r="A4" s="3"/>
      <c r="B4" s="4"/>
      <c r="C4" s="8"/>
      <c r="D4" s="4" t="s">
        <v>55</v>
      </c>
      <c r="E4" s="4" t="s">
        <v>56</v>
      </c>
      <c r="F4" s="4" t="s">
        <v>55</v>
      </c>
      <c r="G4" s="4" t="s">
        <v>55</v>
      </c>
      <c r="H4" s="4" t="s">
        <v>55</v>
      </c>
      <c r="I4" s="18"/>
      <c r="J4" s="18"/>
      <c r="K4" s="18"/>
      <c r="L4" s="18"/>
      <c r="M4" s="9"/>
      <c r="N4" s="4"/>
      <c r="O4" s="4"/>
      <c r="P4" s="4"/>
      <c r="Q4" s="4"/>
      <c r="R4" s="4"/>
      <c r="S4" s="4"/>
      <c r="T4" s="4"/>
      <c r="U4" s="4"/>
      <c r="V4" s="4"/>
      <c r="W4" s="4"/>
      <c r="X4" s="8"/>
      <c r="Y4" s="4"/>
      <c r="Z4" s="4"/>
      <c r="AA4" s="8"/>
      <c r="AB4" s="4"/>
      <c r="AC4" s="4"/>
      <c r="AD4" s="4"/>
      <c r="AE4" s="4"/>
      <c r="AF4" s="4"/>
      <c r="AG4" s="8"/>
      <c r="AH4" s="4"/>
      <c r="AI4" s="4"/>
      <c r="AJ4" s="4"/>
      <c r="AK4" s="4"/>
      <c r="AL4" s="8"/>
      <c r="AM4" s="4"/>
      <c r="AN4" s="4"/>
      <c r="AO4" s="4"/>
      <c r="AP4" s="4"/>
      <c r="AQ4" s="4"/>
      <c r="AR4" s="4"/>
      <c r="AS4" s="4"/>
      <c r="AT4" s="4"/>
      <c r="AU4" s="8"/>
      <c r="AV4" s="4"/>
      <c r="AW4" s="4"/>
      <c r="BD4" s="15"/>
      <c r="BE4" s="23" t="s">
        <v>63</v>
      </c>
      <c r="BF4" s="23" t="s">
        <v>9</v>
      </c>
      <c r="BG4" s="23" t="s">
        <v>41</v>
      </c>
      <c r="BH4" s="23" t="s">
        <v>62</v>
      </c>
      <c r="BI4" s="23" t="s">
        <v>13</v>
      </c>
      <c r="BJ4" s="23" t="s">
        <v>12</v>
      </c>
      <c r="BK4" s="23" t="s">
        <v>11</v>
      </c>
      <c r="BL4" s="23" t="s">
        <v>10</v>
      </c>
      <c r="BM4" s="23" t="s">
        <v>64</v>
      </c>
      <c r="BN4" s="15"/>
      <c r="BO4" s="15"/>
    </row>
    <row r="5" spans="1:94" x14ac:dyDescent="0.25">
      <c r="A5" s="3"/>
      <c r="B5" s="4"/>
      <c r="C5" s="8"/>
      <c r="D5" s="4"/>
      <c r="E5" s="18"/>
      <c r="F5" s="4"/>
      <c r="G5" s="4"/>
      <c r="H5" s="4"/>
      <c r="I5" s="18"/>
      <c r="J5" s="18"/>
      <c r="K5" s="18"/>
      <c r="L5" s="18"/>
      <c r="M5" s="9"/>
      <c r="N5" s="4"/>
      <c r="O5" s="4"/>
      <c r="P5" s="4"/>
      <c r="Q5" s="4"/>
      <c r="R5" s="4"/>
      <c r="S5" s="4"/>
      <c r="T5" s="4"/>
      <c r="U5" s="4"/>
      <c r="V5" s="4"/>
      <c r="W5" s="4"/>
      <c r="X5" s="8"/>
      <c r="Y5" s="4"/>
      <c r="Z5" s="4"/>
      <c r="AA5" s="8"/>
      <c r="AB5" s="4"/>
      <c r="AC5" s="4"/>
      <c r="AD5" s="4"/>
      <c r="AE5" s="4"/>
      <c r="AF5" s="4"/>
      <c r="AG5" s="8"/>
      <c r="AH5" s="4"/>
      <c r="AI5" s="4"/>
      <c r="AJ5" s="4"/>
      <c r="AK5" s="4"/>
      <c r="AL5" s="8"/>
      <c r="AM5" s="4"/>
      <c r="AN5" s="4"/>
      <c r="AO5" s="4"/>
      <c r="AP5" s="4"/>
      <c r="AQ5" s="4"/>
      <c r="AR5" s="4"/>
      <c r="AS5" s="4"/>
      <c r="AT5" s="4"/>
      <c r="AU5" s="8"/>
      <c r="AV5" s="4"/>
      <c r="AW5" s="4"/>
      <c r="BD5" s="17" t="s">
        <v>70</v>
      </c>
      <c r="BE5" s="23">
        <v>72</v>
      </c>
      <c r="BF5" s="22">
        <f>AVERAGE(AM8:AO8)</f>
        <v>89.5</v>
      </c>
      <c r="BG5" s="22">
        <f>AVERAGE(AH8:AJ8)</f>
        <v>121.66666666666667</v>
      </c>
      <c r="BH5" s="23">
        <v>121</v>
      </c>
      <c r="BI5" s="22">
        <f>AVERAGE(O8:W8)</f>
        <v>102.69194444444445</v>
      </c>
      <c r="BJ5" s="22">
        <v>118.4</v>
      </c>
      <c r="BK5" s="23">
        <v>113</v>
      </c>
      <c r="BL5" s="22">
        <f>AVERAGE(F8:H8)</f>
        <v>115.53333333333335</v>
      </c>
      <c r="BM5" s="23">
        <v>127</v>
      </c>
      <c r="BN5" s="17"/>
      <c r="BO5" s="17"/>
    </row>
    <row r="6" spans="1:94" x14ac:dyDescent="0.25">
      <c r="A6" s="3" t="s">
        <v>31</v>
      </c>
      <c r="B6" s="5" t="s">
        <v>32</v>
      </c>
      <c r="C6" s="8"/>
      <c r="D6" s="66" t="s">
        <v>32</v>
      </c>
      <c r="E6" s="79" t="s">
        <v>45</v>
      </c>
      <c r="F6" s="5" t="s">
        <v>45</v>
      </c>
      <c r="G6" s="5" t="s">
        <v>32</v>
      </c>
      <c r="H6" s="66" t="s">
        <v>45</v>
      </c>
      <c r="I6" s="6"/>
      <c r="J6" s="67"/>
      <c r="K6" s="6"/>
      <c r="L6" s="6"/>
      <c r="M6" s="9"/>
      <c r="N6" s="5" t="s">
        <v>46</v>
      </c>
      <c r="O6" s="5" t="s">
        <v>32</v>
      </c>
      <c r="P6" s="5" t="s">
        <v>46</v>
      </c>
      <c r="Q6" s="5" t="s">
        <v>32</v>
      </c>
      <c r="R6" s="5" t="s">
        <v>32</v>
      </c>
      <c r="S6" s="5" t="s">
        <v>46</v>
      </c>
      <c r="T6" s="5"/>
      <c r="U6" s="5"/>
      <c r="V6" s="5"/>
      <c r="W6" s="5"/>
      <c r="X6" s="8"/>
      <c r="Y6" s="5" t="s">
        <v>45</v>
      </c>
      <c r="Z6" s="5" t="s">
        <v>32</v>
      </c>
      <c r="AA6" s="8"/>
      <c r="AB6" s="5" t="s">
        <v>45</v>
      </c>
      <c r="AC6" s="5" t="s">
        <v>45</v>
      </c>
      <c r="AD6" s="5" t="s">
        <v>45</v>
      </c>
      <c r="AE6" s="5" t="s">
        <v>45</v>
      </c>
      <c r="AF6" s="5"/>
      <c r="AG6" s="8"/>
      <c r="AH6" s="5" t="s">
        <v>47</v>
      </c>
      <c r="AI6" s="62" t="s">
        <v>47</v>
      </c>
      <c r="AJ6" s="5" t="s">
        <v>47</v>
      </c>
      <c r="AK6" s="5"/>
      <c r="AL6" s="8"/>
      <c r="AM6" s="5" t="s">
        <v>46</v>
      </c>
      <c r="AN6" s="5" t="s">
        <v>47</v>
      </c>
      <c r="AO6" s="5" t="s">
        <v>47</v>
      </c>
      <c r="AP6" s="5" t="s">
        <v>45</v>
      </c>
      <c r="AQ6" s="5" t="s">
        <v>46</v>
      </c>
      <c r="AR6" s="14" t="s">
        <v>47</v>
      </c>
      <c r="AS6" s="14" t="s">
        <v>47</v>
      </c>
      <c r="AT6" s="14"/>
      <c r="AU6" s="8"/>
      <c r="AV6" s="14" t="s">
        <v>46</v>
      </c>
      <c r="AW6" s="1" t="s">
        <v>47</v>
      </c>
      <c r="BD6" s="15" t="s">
        <v>60</v>
      </c>
      <c r="BE6" s="23">
        <v>31.4</v>
      </c>
      <c r="BF6" s="23">
        <v>31.601999999999997</v>
      </c>
      <c r="BG6" s="23">
        <v>35.1</v>
      </c>
      <c r="BH6" s="23">
        <v>35.6</v>
      </c>
      <c r="BI6" s="23">
        <v>69.662500000000009</v>
      </c>
      <c r="BJ6" s="23">
        <v>82.65</v>
      </c>
      <c r="BK6" s="23">
        <v>82.67</v>
      </c>
      <c r="BL6" s="23">
        <v>104.2</v>
      </c>
      <c r="BM6" s="23">
        <v>128.6</v>
      </c>
      <c r="BN6" s="15"/>
      <c r="BO6" s="15"/>
      <c r="BT6" s="15" t="s">
        <v>63</v>
      </c>
      <c r="BU6" s="15" t="s">
        <v>9</v>
      </c>
      <c r="BV6" s="15" t="s">
        <v>41</v>
      </c>
      <c r="BW6" s="15" t="s">
        <v>13</v>
      </c>
      <c r="BX6" s="15" t="s">
        <v>11</v>
      </c>
      <c r="BY6" s="15" t="s">
        <v>12</v>
      </c>
      <c r="BZ6" s="15" t="s">
        <v>10</v>
      </c>
      <c r="CA6" s="15" t="s">
        <v>64</v>
      </c>
      <c r="CB6" s="15" t="s">
        <v>14</v>
      </c>
      <c r="CH6" s="23"/>
      <c r="CI6" s="23" t="s">
        <v>63</v>
      </c>
      <c r="CJ6" s="23" t="s">
        <v>9</v>
      </c>
      <c r="CK6" s="23" t="s">
        <v>13</v>
      </c>
      <c r="CL6" s="23" t="s">
        <v>11</v>
      </c>
      <c r="CM6" s="23" t="s">
        <v>10</v>
      </c>
      <c r="CN6" s="23" t="s">
        <v>12</v>
      </c>
      <c r="CO6" s="23" t="s">
        <v>41</v>
      </c>
      <c r="CP6" s="23" t="s">
        <v>64</v>
      </c>
    </row>
    <row r="7" spans="1:94" x14ac:dyDescent="0.25">
      <c r="A7" s="3" t="s">
        <v>2</v>
      </c>
      <c r="B7" s="5">
        <v>160.80000000000001</v>
      </c>
      <c r="C7" s="8"/>
      <c r="D7" s="66">
        <v>125</v>
      </c>
      <c r="E7" s="66">
        <v>120.6</v>
      </c>
      <c r="F7" s="5">
        <v>121.9</v>
      </c>
      <c r="G7" s="5">
        <v>122.5</v>
      </c>
      <c r="H7" s="66">
        <v>123.8</v>
      </c>
      <c r="I7" s="1">
        <v>121.9</v>
      </c>
      <c r="J7" s="68">
        <v>120.6</v>
      </c>
      <c r="K7" s="1">
        <v>123.7</v>
      </c>
      <c r="L7" s="91">
        <f>AVERAGE(D7:K7)</f>
        <v>122.5</v>
      </c>
      <c r="M7" s="8"/>
      <c r="N7" s="5">
        <v>82.7</v>
      </c>
      <c r="O7" s="5">
        <v>82</v>
      </c>
      <c r="P7" s="5">
        <v>80.8</v>
      </c>
      <c r="Q7" s="5">
        <v>81.3</v>
      </c>
      <c r="R7" s="5">
        <v>80.400000000000006</v>
      </c>
      <c r="S7" s="5">
        <v>80.400000000000006</v>
      </c>
      <c r="T7" s="1">
        <v>81.7</v>
      </c>
      <c r="U7" s="1">
        <v>80.400000000000006</v>
      </c>
      <c r="V7" s="90">
        <f>AVERAGE(N7:R7)</f>
        <v>81.440000000000012</v>
      </c>
      <c r="W7" s="5">
        <f>AVERAGE(N7:U7)</f>
        <v>81.212500000000006</v>
      </c>
      <c r="X7" s="8">
        <v>81.400000000000006</v>
      </c>
      <c r="Y7" s="5">
        <v>92.8</v>
      </c>
      <c r="Z7" s="5">
        <v>89.7</v>
      </c>
      <c r="AA7" s="8"/>
      <c r="AB7" s="5">
        <v>90.3</v>
      </c>
      <c r="AC7" s="5">
        <v>90.5</v>
      </c>
      <c r="AD7" s="5">
        <v>88.4</v>
      </c>
      <c r="AE7" s="5">
        <v>102</v>
      </c>
      <c r="AF7" s="90">
        <f>AVERAGE(AB7:AE7)</f>
        <v>92.800000000000011</v>
      </c>
      <c r="AG7" s="8">
        <v>92.8</v>
      </c>
      <c r="AH7" s="2">
        <v>43.8</v>
      </c>
      <c r="AI7" s="63">
        <v>43.8</v>
      </c>
      <c r="AJ7" s="28">
        <v>44.1</v>
      </c>
      <c r="AK7" s="93">
        <f>AVERAGE(AH7:AJ7)</f>
        <v>43.9</v>
      </c>
      <c r="AL7" s="11">
        <v>43.9</v>
      </c>
      <c r="AM7" s="7">
        <v>36.6</v>
      </c>
      <c r="AN7" s="5">
        <v>34.6</v>
      </c>
      <c r="AO7" s="5">
        <v>36</v>
      </c>
      <c r="AP7" s="5">
        <v>35.4</v>
      </c>
      <c r="AQ7" s="5">
        <v>35.4</v>
      </c>
      <c r="AR7" s="40">
        <v>35</v>
      </c>
      <c r="AS7" s="40">
        <v>34.4</v>
      </c>
      <c r="AT7" s="92">
        <f>AVERAGE(AM7:AS7)</f>
        <v>35.342857142857142</v>
      </c>
      <c r="AU7" s="95">
        <v>35.700000000000003</v>
      </c>
      <c r="AV7" s="1"/>
      <c r="AW7" s="1"/>
      <c r="BD7" s="15" t="s">
        <v>61</v>
      </c>
      <c r="BE7" s="23">
        <v>233</v>
      </c>
      <c r="BF7" s="23">
        <v>163</v>
      </c>
      <c r="BG7" s="23">
        <v>178.5</v>
      </c>
      <c r="BH7" s="23">
        <v>209</v>
      </c>
      <c r="BI7" s="23">
        <v>76.25</v>
      </c>
      <c r="BJ7" s="23">
        <v>78</v>
      </c>
      <c r="BK7" s="23">
        <v>83</v>
      </c>
      <c r="BL7" s="23">
        <v>67.5</v>
      </c>
      <c r="BM7" s="23">
        <v>65</v>
      </c>
      <c r="BN7" s="15"/>
      <c r="BO7" s="15"/>
      <c r="BS7" t="s">
        <v>66</v>
      </c>
      <c r="BT7" s="23">
        <v>29</v>
      </c>
      <c r="BU7" s="23">
        <v>36</v>
      </c>
      <c r="BV7" s="23">
        <v>43</v>
      </c>
      <c r="BW7" s="23">
        <v>82</v>
      </c>
      <c r="BX7" s="23">
        <v>90</v>
      </c>
      <c r="BY7" s="23">
        <v>90</v>
      </c>
      <c r="BZ7" s="23">
        <v>121</v>
      </c>
      <c r="CA7" s="23">
        <v>143</v>
      </c>
      <c r="CB7" s="23">
        <v>160</v>
      </c>
      <c r="CH7" s="23" t="s">
        <v>70</v>
      </c>
      <c r="CI7" s="22">
        <v>72</v>
      </c>
      <c r="CJ7" s="22">
        <v>89.74</v>
      </c>
      <c r="CK7" s="22">
        <v>103.69999999999999</v>
      </c>
      <c r="CL7" s="22">
        <v>113</v>
      </c>
      <c r="CM7" s="22">
        <v>114.81666666666668</v>
      </c>
      <c r="CN7" s="22">
        <v>118.4</v>
      </c>
      <c r="CO7" s="22">
        <v>121.8</v>
      </c>
      <c r="CP7" s="22">
        <v>127</v>
      </c>
    </row>
    <row r="8" spans="1:94" x14ac:dyDescent="0.25">
      <c r="A8" s="3" t="s">
        <v>4</v>
      </c>
      <c r="B8" s="5">
        <v>114.7</v>
      </c>
      <c r="C8" s="8"/>
      <c r="D8" s="66">
        <v>114.7</v>
      </c>
      <c r="E8" s="66">
        <v>115.1</v>
      </c>
      <c r="F8" s="5">
        <v>114.7</v>
      </c>
      <c r="G8" s="5">
        <v>114.1</v>
      </c>
      <c r="H8" s="66">
        <v>117.8</v>
      </c>
      <c r="I8" s="1">
        <v>113.7</v>
      </c>
      <c r="J8" s="68">
        <v>112.2</v>
      </c>
      <c r="K8" s="1">
        <v>115.5</v>
      </c>
      <c r="L8" s="91">
        <f>AVERAGE(D8:K8)</f>
        <v>114.72500000000001</v>
      </c>
      <c r="M8" s="8"/>
      <c r="N8" s="5">
        <v>101.4</v>
      </c>
      <c r="O8" s="5">
        <v>102.7</v>
      </c>
      <c r="P8" s="5">
        <v>101.7</v>
      </c>
      <c r="Q8" s="5">
        <v>105.5</v>
      </c>
      <c r="R8" s="5">
        <v>104.9</v>
      </c>
      <c r="S8" s="5">
        <v>99.7</v>
      </c>
      <c r="T8" s="1">
        <v>101.9</v>
      </c>
      <c r="U8" s="1">
        <v>102.1</v>
      </c>
      <c r="V8" s="90">
        <f t="shared" ref="V8:W25" si="0">AVERAGE(N8:R8)</f>
        <v>103.24000000000001</v>
      </c>
      <c r="W8" s="5">
        <f t="shared" ref="W8:W15" si="1">AVERAGE(N8:U8)</f>
        <v>102.48750000000001</v>
      </c>
      <c r="X8" s="8">
        <v>103.2</v>
      </c>
      <c r="Y8" s="5">
        <v>118.4</v>
      </c>
      <c r="Z8" s="5">
        <v>122.6</v>
      </c>
      <c r="AA8" s="8"/>
      <c r="AB8" s="5">
        <v>113</v>
      </c>
      <c r="AC8" s="5">
        <v>118.2</v>
      </c>
      <c r="AD8" s="5">
        <v>115.5</v>
      </c>
      <c r="AE8" s="5">
        <v>113.6</v>
      </c>
      <c r="AF8" s="90">
        <f>AVERAGE(AB8:AE8)</f>
        <v>115.07499999999999</v>
      </c>
      <c r="AG8" s="8">
        <v>115.1</v>
      </c>
      <c r="AH8" s="2">
        <v>121.8</v>
      </c>
      <c r="AI8" s="63">
        <v>121.8</v>
      </c>
      <c r="AJ8" s="28">
        <v>121.4</v>
      </c>
      <c r="AK8" s="93">
        <f t="shared" ref="AK8:AK19" si="2">AVERAGE(AH8:AJ8)</f>
        <v>121.66666666666667</v>
      </c>
      <c r="AL8" s="12">
        <v>121.7</v>
      </c>
      <c r="AM8" s="5">
        <v>89.1</v>
      </c>
      <c r="AN8" s="5">
        <v>87.4</v>
      </c>
      <c r="AO8" s="5">
        <v>92</v>
      </c>
      <c r="AP8" s="5">
        <v>92.4</v>
      </c>
      <c r="AQ8" s="5">
        <v>90.2</v>
      </c>
      <c r="AR8" s="40">
        <v>92.4</v>
      </c>
      <c r="AS8" s="40">
        <v>92</v>
      </c>
      <c r="AT8" s="92">
        <f>AVERAGE(AM8:AS8)</f>
        <v>90.785714285714292</v>
      </c>
      <c r="AU8" s="95">
        <v>90.8</v>
      </c>
      <c r="AV8" s="1"/>
      <c r="AW8" s="1"/>
      <c r="BD8" t="s">
        <v>65</v>
      </c>
      <c r="BE8" s="23">
        <v>238</v>
      </c>
      <c r="BF8" s="22">
        <f>AVERAGE(AM13:AO13)</f>
        <v>219.33333333333334</v>
      </c>
      <c r="BG8" s="22">
        <f>AVERAGE(AH13:AJ13)</f>
        <v>230.66666666666666</v>
      </c>
      <c r="BH8" s="23">
        <v>244</v>
      </c>
      <c r="BI8" s="23">
        <f>AVERAGE(O13:W13)</f>
        <v>115.63333333333334</v>
      </c>
      <c r="BJ8" s="23">
        <v>105</v>
      </c>
      <c r="BK8" s="23">
        <v>105</v>
      </c>
      <c r="BL8" s="22">
        <f>AVERAGE(F13:H13)</f>
        <v>94.666666666666671</v>
      </c>
      <c r="BM8" s="26">
        <v>75</v>
      </c>
      <c r="BS8" t="s">
        <v>65</v>
      </c>
      <c r="BT8" s="23">
        <v>238</v>
      </c>
      <c r="BU8" s="22">
        <v>210.8</v>
      </c>
      <c r="BV8" s="22">
        <v>232.5</v>
      </c>
      <c r="BW8" s="22">
        <v>109</v>
      </c>
      <c r="BX8" s="22">
        <v>105</v>
      </c>
      <c r="BY8" s="22">
        <v>105</v>
      </c>
      <c r="BZ8" s="22">
        <v>88.166666666666671</v>
      </c>
      <c r="CA8" s="23">
        <v>75</v>
      </c>
      <c r="CB8" s="22">
        <v>66</v>
      </c>
      <c r="CH8" s="23" t="s">
        <v>65</v>
      </c>
      <c r="CI8" s="23">
        <v>238</v>
      </c>
      <c r="CJ8" s="23">
        <v>210.8</v>
      </c>
      <c r="CK8" s="23">
        <v>109</v>
      </c>
      <c r="CL8" s="23">
        <v>105</v>
      </c>
      <c r="CM8" s="23">
        <v>88.166666666666671</v>
      </c>
      <c r="CN8" s="23">
        <v>105</v>
      </c>
      <c r="CO8" s="22">
        <v>232.5</v>
      </c>
      <c r="CP8" s="23">
        <v>75</v>
      </c>
    </row>
    <row r="9" spans="1:94" x14ac:dyDescent="0.25">
      <c r="A9" s="3" t="s">
        <v>5</v>
      </c>
      <c r="B9" s="5">
        <v>98.1</v>
      </c>
      <c r="C9" s="8"/>
      <c r="D9" s="66">
        <v>98.6</v>
      </c>
      <c r="E9" s="66">
        <v>95.3</v>
      </c>
      <c r="F9" s="5">
        <v>95.4</v>
      </c>
      <c r="G9" s="5">
        <v>93.1</v>
      </c>
      <c r="H9" s="66">
        <v>93.7</v>
      </c>
      <c r="I9" s="1">
        <v>96.5</v>
      </c>
      <c r="J9" s="68">
        <v>91</v>
      </c>
      <c r="K9" s="1">
        <v>95.1</v>
      </c>
      <c r="L9" s="91">
        <f>AVERAGE(D9:K9)</f>
        <v>94.837499999999991</v>
      </c>
      <c r="M9" s="8"/>
      <c r="N9" s="5">
        <v>83.8</v>
      </c>
      <c r="O9" s="5">
        <v>86</v>
      </c>
      <c r="P9" s="5">
        <v>80.900000000000006</v>
      </c>
      <c r="Q9" s="5">
        <v>82.4</v>
      </c>
      <c r="R9" s="5">
        <v>84.5</v>
      </c>
      <c r="S9" s="5">
        <v>84.6</v>
      </c>
      <c r="T9" s="1">
        <v>86.9</v>
      </c>
      <c r="U9" s="1">
        <v>84.3</v>
      </c>
      <c r="V9" s="90">
        <f t="shared" si="0"/>
        <v>83.52000000000001</v>
      </c>
      <c r="W9" s="5">
        <f t="shared" si="1"/>
        <v>84.174999999999997</v>
      </c>
      <c r="X9" s="8">
        <v>83.5</v>
      </c>
      <c r="Y9" s="5">
        <v>97.4</v>
      </c>
      <c r="Z9" s="5">
        <v>94.4</v>
      </c>
      <c r="AA9" s="8"/>
      <c r="AB9" s="5">
        <v>96.9</v>
      </c>
      <c r="AC9" s="5">
        <v>92.2</v>
      </c>
      <c r="AD9" s="5">
        <v>93.1</v>
      </c>
      <c r="AE9" s="5">
        <v>93.9</v>
      </c>
      <c r="AF9" s="90">
        <f>AVERAGE(AB9:AE9)</f>
        <v>94.025000000000006</v>
      </c>
      <c r="AG9" s="8">
        <v>94</v>
      </c>
      <c r="AH9" s="2">
        <v>81.599999999999994</v>
      </c>
      <c r="AI9" s="63">
        <v>81.599999999999994</v>
      </c>
      <c r="AJ9" s="28">
        <v>78.400000000000006</v>
      </c>
      <c r="AK9" s="93">
        <f t="shared" si="2"/>
        <v>80.533333333333331</v>
      </c>
      <c r="AL9" s="12">
        <v>80.5</v>
      </c>
      <c r="AM9" s="5">
        <v>71.3</v>
      </c>
      <c r="AN9" s="5">
        <v>69.7</v>
      </c>
      <c r="AO9" s="5">
        <v>71.7</v>
      </c>
      <c r="AP9" s="5">
        <v>73.400000000000006</v>
      </c>
      <c r="AQ9" s="5">
        <v>69.2</v>
      </c>
      <c r="AR9" s="40">
        <v>72.2</v>
      </c>
      <c r="AS9" s="40">
        <v>70.5</v>
      </c>
      <c r="AT9" s="92">
        <f>AVERAGE(AM9:AS9)</f>
        <v>71.142857142857139</v>
      </c>
      <c r="AU9" s="95">
        <v>71.099999999999994</v>
      </c>
      <c r="AV9" s="1"/>
      <c r="AW9" s="1"/>
      <c r="BE9" s="23"/>
      <c r="BF9" s="23"/>
      <c r="BG9" s="23"/>
      <c r="BH9" s="23"/>
      <c r="BI9" s="23"/>
      <c r="BJ9" s="23"/>
      <c r="BK9" s="23"/>
      <c r="BL9" s="23"/>
      <c r="BM9" s="23"/>
      <c r="BU9" s="21"/>
      <c r="BV9" s="21"/>
      <c r="BW9" s="21"/>
      <c r="BX9" s="21"/>
      <c r="BY9" s="21"/>
      <c r="BZ9" s="21"/>
    </row>
    <row r="10" spans="1:94" x14ac:dyDescent="0.25">
      <c r="A10" s="3" t="s">
        <v>3</v>
      </c>
      <c r="B10" s="5">
        <v>141.30000000000001</v>
      </c>
      <c r="C10" s="8"/>
      <c r="D10" s="66">
        <v>114.11</v>
      </c>
      <c r="E10" s="66">
        <v>109.74</v>
      </c>
      <c r="F10" s="5">
        <v>109.56</v>
      </c>
      <c r="G10" s="5">
        <v>114.04</v>
      </c>
      <c r="H10" s="66">
        <v>113.94</v>
      </c>
      <c r="I10" s="1">
        <v>110.29</v>
      </c>
      <c r="J10" s="68">
        <v>108.46</v>
      </c>
      <c r="K10" s="1">
        <v>112.74</v>
      </c>
      <c r="L10" s="91">
        <f>AVERAGE(D10:K10)</f>
        <v>111.61</v>
      </c>
      <c r="M10" s="8"/>
      <c r="N10" s="5">
        <v>73.7</v>
      </c>
      <c r="O10" s="5">
        <v>73</v>
      </c>
      <c r="P10" s="5">
        <v>70.67</v>
      </c>
      <c r="Q10" s="5">
        <v>70.89</v>
      </c>
      <c r="R10" s="5">
        <v>71.03</v>
      </c>
      <c r="S10" s="5">
        <v>74.599999999999994</v>
      </c>
      <c r="T10" s="1">
        <v>77.59</v>
      </c>
      <c r="U10" s="1">
        <v>71.77</v>
      </c>
      <c r="V10" s="90">
        <f t="shared" si="0"/>
        <v>71.85799999999999</v>
      </c>
      <c r="W10" s="5">
        <f t="shared" si="1"/>
        <v>72.90625</v>
      </c>
      <c r="X10" s="8">
        <v>71.900000000000006</v>
      </c>
      <c r="Y10" s="5">
        <v>86.36</v>
      </c>
      <c r="Z10" s="5">
        <v>82.21</v>
      </c>
      <c r="AA10" s="8"/>
      <c r="AB10" s="5">
        <v>88.01</v>
      </c>
      <c r="AC10" s="5">
        <v>93.56</v>
      </c>
      <c r="AD10" s="5">
        <v>91.74</v>
      </c>
      <c r="AE10" s="5" t="s">
        <v>99</v>
      </c>
      <c r="AF10" s="90">
        <f>AVERAGE(AB10:AE10)</f>
        <v>91.103333333333339</v>
      </c>
      <c r="AG10" s="8">
        <v>91.1</v>
      </c>
      <c r="AH10" s="2">
        <v>36.590000000000003</v>
      </c>
      <c r="AI10" s="63">
        <v>36.590000000000003</v>
      </c>
      <c r="AJ10" s="28">
        <v>36.409999999999997</v>
      </c>
      <c r="AK10" s="93">
        <f t="shared" si="2"/>
        <v>36.53</v>
      </c>
      <c r="AL10" s="12">
        <v>36.5</v>
      </c>
      <c r="AM10" s="5">
        <v>31.24</v>
      </c>
      <c r="AN10" s="5">
        <v>32.67</v>
      </c>
      <c r="AO10" s="5">
        <v>33.840000000000003</v>
      </c>
      <c r="AP10" s="5">
        <v>33.6</v>
      </c>
      <c r="AQ10" s="5">
        <v>32.31</v>
      </c>
      <c r="AR10" s="40">
        <v>31.73</v>
      </c>
      <c r="AS10" s="40">
        <v>31.07</v>
      </c>
      <c r="AT10" s="92">
        <f>AVERAGE(AM10:AS10)</f>
        <v>32.351428571428571</v>
      </c>
      <c r="AU10" s="95">
        <v>32.4</v>
      </c>
      <c r="AV10" s="1"/>
      <c r="AW10" s="1"/>
    </row>
    <row r="11" spans="1:94" x14ac:dyDescent="0.25">
      <c r="A11" s="3" t="s">
        <v>6</v>
      </c>
      <c r="B11" s="5">
        <v>125.98</v>
      </c>
      <c r="C11" s="8"/>
      <c r="D11" s="66">
        <v>105.75</v>
      </c>
      <c r="E11" s="66">
        <v>107.03</v>
      </c>
      <c r="F11" s="5">
        <v>104.83</v>
      </c>
      <c r="G11" s="8">
        <v>106.29</v>
      </c>
      <c r="H11" s="66">
        <v>103.93</v>
      </c>
      <c r="I11" s="1">
        <v>100.35</v>
      </c>
      <c r="J11" s="68">
        <v>97.79</v>
      </c>
      <c r="K11" s="1">
        <v>99.41</v>
      </c>
      <c r="L11" s="91">
        <f>AVERAGE(D11:K11)</f>
        <v>103.1725</v>
      </c>
      <c r="M11" s="8"/>
      <c r="N11" s="5">
        <v>73.36</v>
      </c>
      <c r="O11" s="5">
        <v>71.260000000000005</v>
      </c>
      <c r="P11" s="5">
        <v>69.540000000000006</v>
      </c>
      <c r="Q11" s="5">
        <v>69.180000000000007</v>
      </c>
      <c r="R11" s="5">
        <v>68.67</v>
      </c>
      <c r="S11" s="5">
        <v>71.5</v>
      </c>
      <c r="T11" s="1">
        <v>73.31</v>
      </c>
      <c r="U11" s="1">
        <v>69.86</v>
      </c>
      <c r="V11" s="90">
        <f t="shared" si="0"/>
        <v>70.402000000000015</v>
      </c>
      <c r="W11" s="5">
        <f t="shared" si="1"/>
        <v>70.835000000000008</v>
      </c>
      <c r="X11" s="8">
        <v>70.400000000000006</v>
      </c>
      <c r="Y11" s="5">
        <v>82.65</v>
      </c>
      <c r="Z11" s="5">
        <v>79.540000000000006</v>
      </c>
      <c r="AA11" s="8"/>
      <c r="AB11" s="5">
        <v>82.67</v>
      </c>
      <c r="AC11" s="5">
        <v>86.87</v>
      </c>
      <c r="AD11" s="5">
        <v>86.03</v>
      </c>
      <c r="AE11" s="5">
        <v>106.01</v>
      </c>
      <c r="AF11" s="90">
        <f>AVERAGE(AB11:AE11)</f>
        <v>90.39500000000001</v>
      </c>
      <c r="AG11" s="8">
        <v>90.4</v>
      </c>
      <c r="AH11" s="2">
        <v>35.1</v>
      </c>
      <c r="AI11" s="63">
        <v>35.1</v>
      </c>
      <c r="AJ11" s="28">
        <v>35.08</v>
      </c>
      <c r="AK11" s="93">
        <f t="shared" si="2"/>
        <v>35.093333333333334</v>
      </c>
      <c r="AL11" s="12">
        <v>35.1</v>
      </c>
      <c r="AM11" s="5">
        <v>30.09</v>
      </c>
      <c r="AN11" s="5">
        <v>30.67</v>
      </c>
      <c r="AO11" s="5">
        <v>32.76</v>
      </c>
      <c r="AP11" s="5">
        <v>32.06</v>
      </c>
      <c r="AQ11" s="5">
        <v>30.94</v>
      </c>
      <c r="AR11" s="40">
        <v>30.86</v>
      </c>
      <c r="AS11" s="40">
        <v>30.11</v>
      </c>
      <c r="AT11" s="92">
        <f>AVERAGE(AM11:AS11)</f>
        <v>31.07</v>
      </c>
      <c r="AU11" s="95">
        <v>31.1</v>
      </c>
      <c r="AV11" s="1"/>
      <c r="AW11" s="1"/>
    </row>
    <row r="12" spans="1:94" x14ac:dyDescent="0.25">
      <c r="A12" s="3" t="s">
        <v>28</v>
      </c>
      <c r="B12" s="5">
        <v>122.4</v>
      </c>
      <c r="C12" s="8"/>
      <c r="D12" s="66">
        <v>113.2</v>
      </c>
      <c r="E12" s="66">
        <v>115.3</v>
      </c>
      <c r="F12" s="5">
        <v>112.3</v>
      </c>
      <c r="G12" s="5">
        <v>114.5</v>
      </c>
      <c r="H12" s="66">
        <v>114.9</v>
      </c>
      <c r="I12" s="1">
        <v>115.3</v>
      </c>
      <c r="J12" s="68">
        <v>111.1</v>
      </c>
      <c r="K12" s="1">
        <v>112.7</v>
      </c>
      <c r="L12" s="91">
        <f>AVERAGE(D12:K12)</f>
        <v>113.66250000000001</v>
      </c>
      <c r="M12" s="8"/>
      <c r="N12" s="5">
        <v>99.3</v>
      </c>
      <c r="O12" s="5">
        <v>101.3</v>
      </c>
      <c r="P12" s="5">
        <v>99.6</v>
      </c>
      <c r="Q12" s="5">
        <v>99.6</v>
      </c>
      <c r="R12" s="5">
        <v>98</v>
      </c>
      <c r="S12" s="5">
        <v>100</v>
      </c>
      <c r="T12" s="1">
        <v>103.4</v>
      </c>
      <c r="U12" s="1">
        <v>101</v>
      </c>
      <c r="V12" s="90">
        <f t="shared" si="0"/>
        <v>99.559999999999988</v>
      </c>
      <c r="W12" s="5">
        <f t="shared" si="1"/>
        <v>100.27499999999999</v>
      </c>
      <c r="X12" s="8">
        <v>99.6</v>
      </c>
      <c r="Y12" s="5">
        <v>106.3</v>
      </c>
      <c r="Z12" s="5">
        <v>103.8</v>
      </c>
      <c r="AA12" s="8"/>
      <c r="AB12" s="5">
        <v>109.4</v>
      </c>
      <c r="AC12" s="5">
        <v>111.5</v>
      </c>
      <c r="AD12" s="5">
        <v>110.07</v>
      </c>
      <c r="AE12" s="5">
        <v>116.2</v>
      </c>
      <c r="AF12" s="90">
        <f>AVERAGE(AB12:AE12)</f>
        <v>111.7925</v>
      </c>
      <c r="AG12" s="8">
        <v>111.8</v>
      </c>
      <c r="AH12" s="2">
        <v>55.7</v>
      </c>
      <c r="AI12" s="63">
        <v>55.7</v>
      </c>
      <c r="AJ12" s="28">
        <v>54.7</v>
      </c>
      <c r="AK12" s="93">
        <f t="shared" si="2"/>
        <v>55.366666666666674</v>
      </c>
      <c r="AL12" s="12">
        <v>55.4</v>
      </c>
      <c r="AM12" s="5" t="s">
        <v>36</v>
      </c>
      <c r="AN12" s="5">
        <v>55.7</v>
      </c>
      <c r="AO12" s="5" t="s">
        <v>36</v>
      </c>
      <c r="AP12" s="5" t="s">
        <v>36</v>
      </c>
      <c r="AQ12" s="5" t="s">
        <v>36</v>
      </c>
      <c r="AR12" s="40">
        <v>55.1</v>
      </c>
      <c r="AS12" s="40">
        <v>55.3</v>
      </c>
      <c r="AT12" s="92">
        <f>AVERAGE(AM12:AS12)</f>
        <v>55.366666666666674</v>
      </c>
      <c r="AU12" s="95">
        <v>55.4</v>
      </c>
      <c r="AV12" s="72"/>
      <c r="AW12" s="72"/>
    </row>
    <row r="13" spans="1:94" x14ac:dyDescent="0.25">
      <c r="A13" s="3" t="s">
        <v>7</v>
      </c>
      <c r="B13" s="5">
        <v>82</v>
      </c>
      <c r="C13" s="8"/>
      <c r="D13" s="66">
        <v>93</v>
      </c>
      <c r="E13" s="66">
        <v>89</v>
      </c>
      <c r="F13" s="66">
        <v>99</v>
      </c>
      <c r="G13" s="5">
        <v>93</v>
      </c>
      <c r="H13" s="66">
        <v>92</v>
      </c>
      <c r="I13" s="74">
        <v>97</v>
      </c>
      <c r="J13" s="75">
        <v>99</v>
      </c>
      <c r="K13" s="80">
        <v>92</v>
      </c>
      <c r="L13" s="91">
        <f>AVERAGE(D13:K13)</f>
        <v>94.25</v>
      </c>
      <c r="M13" s="8"/>
      <c r="N13" s="5">
        <v>109</v>
      </c>
      <c r="O13" s="5">
        <v>106</v>
      </c>
      <c r="P13" s="5">
        <v>118</v>
      </c>
      <c r="Q13" s="5">
        <v>109</v>
      </c>
      <c r="R13" s="5">
        <v>109</v>
      </c>
      <c r="S13" s="62">
        <v>126</v>
      </c>
      <c r="T13" s="1">
        <v>115</v>
      </c>
      <c r="U13" s="1">
        <v>132</v>
      </c>
      <c r="V13" s="90">
        <f t="shared" si="0"/>
        <v>110.2</v>
      </c>
      <c r="W13" s="5">
        <f t="shared" si="1"/>
        <v>115.5</v>
      </c>
      <c r="X13" s="8">
        <v>110.2</v>
      </c>
      <c r="Y13" s="5">
        <v>105</v>
      </c>
      <c r="Z13" s="5">
        <v>109</v>
      </c>
      <c r="AA13" s="8"/>
      <c r="AB13" s="5">
        <v>105</v>
      </c>
      <c r="AC13" s="5">
        <v>98</v>
      </c>
      <c r="AD13" s="5">
        <v>98</v>
      </c>
      <c r="AE13" s="5">
        <v>104</v>
      </c>
      <c r="AF13" s="90">
        <f>AVERAGE(AB13:AE13)</f>
        <v>101.25</v>
      </c>
      <c r="AG13" s="8">
        <v>101.3</v>
      </c>
      <c r="AH13" s="2">
        <v>228</v>
      </c>
      <c r="AI13" s="63">
        <v>237</v>
      </c>
      <c r="AJ13" s="28">
        <v>227</v>
      </c>
      <c r="AK13" s="93">
        <f t="shared" si="2"/>
        <v>230.66666666666666</v>
      </c>
      <c r="AL13" s="12">
        <v>230.7</v>
      </c>
      <c r="AM13" s="5">
        <v>225</v>
      </c>
      <c r="AN13" s="5">
        <v>215</v>
      </c>
      <c r="AO13" s="5">
        <v>218</v>
      </c>
      <c r="AP13" s="5">
        <v>213</v>
      </c>
      <c r="AQ13" s="5">
        <v>237</v>
      </c>
      <c r="AR13" s="40">
        <v>235</v>
      </c>
      <c r="AS13" s="40">
        <v>230</v>
      </c>
      <c r="AT13" s="92">
        <f>AVERAGE(AM13:AS13)</f>
        <v>224.71428571428572</v>
      </c>
      <c r="AU13" s="95">
        <v>224.7</v>
      </c>
      <c r="AV13" s="55">
        <v>240</v>
      </c>
      <c r="AW13" s="55">
        <v>234</v>
      </c>
    </row>
    <row r="14" spans="1:94" x14ac:dyDescent="0.25">
      <c r="A14" s="3" t="s">
        <v>8</v>
      </c>
      <c r="B14" s="5">
        <v>66</v>
      </c>
      <c r="C14" s="8"/>
      <c r="D14" s="66">
        <v>78</v>
      </c>
      <c r="E14" s="66">
        <v>66</v>
      </c>
      <c r="F14" s="5">
        <v>66</v>
      </c>
      <c r="G14" s="5">
        <v>69</v>
      </c>
      <c r="H14" s="66">
        <v>76</v>
      </c>
      <c r="I14" s="5">
        <v>77</v>
      </c>
      <c r="J14" s="66">
        <v>69</v>
      </c>
      <c r="K14" s="5">
        <v>72</v>
      </c>
      <c r="L14" s="91">
        <f>AVERAGE(D14:K14)</f>
        <v>71.625</v>
      </c>
      <c r="M14" s="8"/>
      <c r="N14" s="5">
        <v>75</v>
      </c>
      <c r="O14" s="5">
        <v>81</v>
      </c>
      <c r="P14" s="5">
        <v>76</v>
      </c>
      <c r="Q14" s="5">
        <v>76</v>
      </c>
      <c r="R14" s="5">
        <v>72</v>
      </c>
      <c r="S14" s="5">
        <v>80</v>
      </c>
      <c r="T14" s="1">
        <v>83</v>
      </c>
      <c r="U14" s="1">
        <v>80</v>
      </c>
      <c r="V14" s="90">
        <f t="shared" si="0"/>
        <v>76</v>
      </c>
      <c r="W14" s="5">
        <f t="shared" si="1"/>
        <v>77.875</v>
      </c>
      <c r="X14" s="8">
        <v>76</v>
      </c>
      <c r="Y14" s="5">
        <v>78</v>
      </c>
      <c r="Z14" s="5">
        <v>68</v>
      </c>
      <c r="AA14" s="8"/>
      <c r="AB14" s="5">
        <v>83</v>
      </c>
      <c r="AC14" s="5">
        <v>66</v>
      </c>
      <c r="AD14" s="5">
        <v>74</v>
      </c>
      <c r="AE14" s="5">
        <v>78</v>
      </c>
      <c r="AF14" s="90">
        <f>AVERAGE(AB14:AE14)</f>
        <v>75.25</v>
      </c>
      <c r="AG14" s="8">
        <v>75.3</v>
      </c>
      <c r="AH14" s="2">
        <v>174</v>
      </c>
      <c r="AI14" s="63">
        <v>183</v>
      </c>
      <c r="AJ14" s="28">
        <v>174</v>
      </c>
      <c r="AK14" s="93">
        <f t="shared" si="2"/>
        <v>177</v>
      </c>
      <c r="AL14" s="12">
        <v>177</v>
      </c>
      <c r="AM14" s="5">
        <v>163</v>
      </c>
      <c r="AN14" s="5">
        <v>169</v>
      </c>
      <c r="AO14" s="5">
        <v>167</v>
      </c>
      <c r="AP14" s="5">
        <v>175</v>
      </c>
      <c r="AQ14" s="5">
        <v>185</v>
      </c>
      <c r="AR14" s="40">
        <v>173</v>
      </c>
      <c r="AS14" s="40">
        <v>179</v>
      </c>
      <c r="AT14" s="92">
        <f>AVERAGE(AM14:AS14)</f>
        <v>173</v>
      </c>
      <c r="AU14" s="95">
        <v>173</v>
      </c>
      <c r="AV14" s="55">
        <v>189</v>
      </c>
      <c r="AW14" s="55">
        <v>169</v>
      </c>
    </row>
    <row r="15" spans="1:94" x14ac:dyDescent="0.25">
      <c r="A15" s="3" t="s">
        <v>78</v>
      </c>
      <c r="B15" s="5">
        <v>73</v>
      </c>
      <c r="C15" s="8"/>
      <c r="D15" s="66">
        <v>84</v>
      </c>
      <c r="E15" s="66">
        <v>77</v>
      </c>
      <c r="F15" s="5">
        <v>83</v>
      </c>
      <c r="G15" s="5">
        <v>85</v>
      </c>
      <c r="H15" s="66">
        <v>80</v>
      </c>
      <c r="I15" s="5">
        <v>91</v>
      </c>
      <c r="J15" s="66">
        <v>88</v>
      </c>
      <c r="K15" s="5">
        <v>89</v>
      </c>
      <c r="L15" s="91">
        <f>AVERAGE(D15:K15)</f>
        <v>84.625</v>
      </c>
      <c r="M15" s="8"/>
      <c r="N15" s="5">
        <v>102</v>
      </c>
      <c r="O15" s="5">
        <v>92</v>
      </c>
      <c r="P15" s="5">
        <v>95</v>
      </c>
      <c r="Q15" s="5">
        <v>96</v>
      </c>
      <c r="R15" s="5">
        <v>98</v>
      </c>
      <c r="S15" s="5">
        <v>99</v>
      </c>
      <c r="T15" s="1">
        <v>104</v>
      </c>
      <c r="U15" s="1">
        <v>106</v>
      </c>
      <c r="V15" s="90">
        <f t="shared" si="0"/>
        <v>96.6</v>
      </c>
      <c r="W15" s="5">
        <f t="shared" si="1"/>
        <v>99</v>
      </c>
      <c r="X15" s="8">
        <v>96.6</v>
      </c>
      <c r="Y15" s="5">
        <v>95</v>
      </c>
      <c r="Z15" s="5">
        <v>97</v>
      </c>
      <c r="AA15" s="8"/>
      <c r="AB15" s="5">
        <v>95</v>
      </c>
      <c r="AC15" s="5">
        <v>90</v>
      </c>
      <c r="AD15" s="5">
        <v>93</v>
      </c>
      <c r="AE15" s="5">
        <v>97</v>
      </c>
      <c r="AF15" s="90">
        <f>AVERAGE(AB15:AE15)</f>
        <v>93.75</v>
      </c>
      <c r="AG15" s="8">
        <v>93.8</v>
      </c>
      <c r="AH15" s="16">
        <v>205</v>
      </c>
      <c r="AI15" s="63">
        <v>212</v>
      </c>
      <c r="AJ15" s="28">
        <v>208</v>
      </c>
      <c r="AK15" s="93">
        <f t="shared" si="2"/>
        <v>208.33333333333334</v>
      </c>
      <c r="AL15" s="12">
        <v>208.3</v>
      </c>
      <c r="AM15" s="5">
        <v>145</v>
      </c>
      <c r="AN15" s="5">
        <v>145</v>
      </c>
      <c r="AO15" s="5">
        <v>188</v>
      </c>
      <c r="AP15" s="5">
        <v>184</v>
      </c>
      <c r="AQ15" s="5">
        <v>163</v>
      </c>
      <c r="AR15" s="40">
        <v>201</v>
      </c>
      <c r="AS15" s="40">
        <v>193</v>
      </c>
      <c r="AT15" s="92">
        <f>AVERAGE(AM15:AS15)</f>
        <v>174.14285714285714</v>
      </c>
      <c r="AU15" s="95">
        <v>174.1</v>
      </c>
      <c r="AV15" s="55">
        <v>164</v>
      </c>
      <c r="AW15" s="55">
        <v>187</v>
      </c>
    </row>
    <row r="16" spans="1:94" x14ac:dyDescent="0.25">
      <c r="A16" s="3" t="s">
        <v>29</v>
      </c>
      <c r="B16" s="5">
        <v>23.14</v>
      </c>
      <c r="C16" s="8"/>
      <c r="D16" s="66">
        <v>23.01</v>
      </c>
      <c r="E16" s="66">
        <v>22.96</v>
      </c>
      <c r="F16" s="5">
        <v>22.49</v>
      </c>
      <c r="G16" s="5">
        <v>21.5</v>
      </c>
      <c r="H16" s="66">
        <v>23.27</v>
      </c>
      <c r="I16" s="5">
        <v>22.6</v>
      </c>
      <c r="J16" s="66">
        <v>23.69</v>
      </c>
      <c r="K16" s="5">
        <v>23.3</v>
      </c>
      <c r="L16" s="91">
        <f>AVERAGE(D16:K16)</f>
        <v>22.852499999999999</v>
      </c>
      <c r="M16" s="8"/>
      <c r="N16" s="5">
        <v>23.52</v>
      </c>
      <c r="O16" s="5">
        <v>21.26</v>
      </c>
      <c r="P16" s="5">
        <v>24.05</v>
      </c>
      <c r="Q16" s="5">
        <v>24.21</v>
      </c>
      <c r="R16" s="5">
        <v>23.85</v>
      </c>
      <c r="S16" s="5">
        <v>22.36</v>
      </c>
      <c r="T16" s="5"/>
      <c r="U16" s="5"/>
      <c r="V16" s="90">
        <f t="shared" si="0"/>
        <v>23.377999999999997</v>
      </c>
      <c r="W16" s="5">
        <f t="shared" si="0"/>
        <v>23.146000000000001</v>
      </c>
      <c r="X16" s="8">
        <v>23.4</v>
      </c>
      <c r="Y16" s="5">
        <v>22.41</v>
      </c>
      <c r="Z16" s="5">
        <v>22.47</v>
      </c>
      <c r="AA16" s="8"/>
      <c r="AB16" s="5">
        <v>22.91</v>
      </c>
      <c r="AC16" s="5">
        <v>23.282499999999999</v>
      </c>
      <c r="AD16" s="5">
        <v>23.73</v>
      </c>
      <c r="AE16" s="5">
        <v>23.45</v>
      </c>
      <c r="AF16" s="90">
        <f>AVERAGE(AB16:AE16)</f>
        <v>23.343125000000001</v>
      </c>
      <c r="AG16" s="8">
        <v>23.3</v>
      </c>
      <c r="AH16" s="5">
        <v>21.39</v>
      </c>
      <c r="AI16" s="5">
        <v>21.65</v>
      </c>
      <c r="AJ16" s="5">
        <v>20.89</v>
      </c>
      <c r="AK16" s="93">
        <f t="shared" si="2"/>
        <v>21.31</v>
      </c>
      <c r="AL16" s="8">
        <v>21.3</v>
      </c>
      <c r="AM16" s="5">
        <v>21.88</v>
      </c>
      <c r="AN16" s="5">
        <v>22.74</v>
      </c>
      <c r="AO16" s="5">
        <v>21.23</v>
      </c>
      <c r="AP16" s="5">
        <v>21.23</v>
      </c>
      <c r="AQ16" s="5">
        <v>21.73</v>
      </c>
      <c r="AR16" s="40">
        <v>24.57</v>
      </c>
      <c r="AS16" s="1">
        <v>23.28</v>
      </c>
      <c r="AT16" s="92">
        <f>AVERAGE(AM16:AS16)</f>
        <v>22.38</v>
      </c>
      <c r="AU16" s="95">
        <v>22.5</v>
      </c>
      <c r="AV16" s="72">
        <v>23.24</v>
      </c>
      <c r="AW16" s="72">
        <v>22.91</v>
      </c>
    </row>
    <row r="17" spans="1:91" x14ac:dyDescent="0.25">
      <c r="A17" s="3" t="s">
        <v>26</v>
      </c>
      <c r="B17" s="5">
        <v>11.86</v>
      </c>
      <c r="C17" s="8"/>
      <c r="D17" s="66">
        <v>13.58</v>
      </c>
      <c r="E17" s="66">
        <v>10.37</v>
      </c>
      <c r="F17" s="5">
        <v>11.84</v>
      </c>
      <c r="G17" s="5">
        <v>12.23</v>
      </c>
      <c r="H17" s="66">
        <v>11.87</v>
      </c>
      <c r="I17" s="5">
        <v>14.41</v>
      </c>
      <c r="J17" s="66">
        <v>13.27</v>
      </c>
      <c r="K17" s="5">
        <v>13.67</v>
      </c>
      <c r="L17" s="91">
        <f>AVERAGE(D17:K17)</f>
        <v>12.654999999999999</v>
      </c>
      <c r="M17" s="8"/>
      <c r="N17" s="5">
        <v>11.52</v>
      </c>
      <c r="O17" s="5">
        <v>14.02</v>
      </c>
      <c r="P17" s="5">
        <v>11.52</v>
      </c>
      <c r="Q17" s="5">
        <v>13.44</v>
      </c>
      <c r="R17" s="5">
        <v>13.14</v>
      </c>
      <c r="S17" s="5">
        <v>11.21</v>
      </c>
      <c r="T17" s="5"/>
      <c r="U17" s="5"/>
      <c r="V17" s="90">
        <f t="shared" si="0"/>
        <v>12.728</v>
      </c>
      <c r="W17" s="5">
        <f t="shared" si="0"/>
        <v>12.666</v>
      </c>
      <c r="X17" s="8">
        <v>12.7</v>
      </c>
      <c r="Y17" s="5">
        <v>13.5</v>
      </c>
      <c r="Z17" s="5">
        <v>14.08</v>
      </c>
      <c r="AA17" s="8"/>
      <c r="AB17" s="5">
        <v>13.57</v>
      </c>
      <c r="AC17" s="5">
        <v>12.4975</v>
      </c>
      <c r="AD17" s="5">
        <v>13.08</v>
      </c>
      <c r="AE17" s="5">
        <v>11.99</v>
      </c>
      <c r="AF17" s="90">
        <f>AVERAGE(AB17:AE17)</f>
        <v>12.784375000000001</v>
      </c>
      <c r="AG17" s="8">
        <v>12.8</v>
      </c>
      <c r="AH17" s="5">
        <v>12.4</v>
      </c>
      <c r="AI17" s="5">
        <v>12.36</v>
      </c>
      <c r="AJ17" s="5">
        <v>12.14</v>
      </c>
      <c r="AK17" s="93">
        <f t="shared" si="2"/>
        <v>12.299999999999999</v>
      </c>
      <c r="AL17" s="8">
        <v>12.3</v>
      </c>
      <c r="AM17" s="5">
        <v>11.55</v>
      </c>
      <c r="AN17" s="5">
        <v>11.64</v>
      </c>
      <c r="AO17" s="5">
        <v>11.11</v>
      </c>
      <c r="AP17" s="5">
        <v>11.98</v>
      </c>
      <c r="AQ17" s="5">
        <v>10.93</v>
      </c>
      <c r="AR17" s="40">
        <v>13.09</v>
      </c>
      <c r="AS17" s="1">
        <v>12.49</v>
      </c>
      <c r="AT17" s="92">
        <f>AVERAGE(AM17:AS17)</f>
        <v>11.827142857142857</v>
      </c>
      <c r="AU17" s="95">
        <v>11.8</v>
      </c>
      <c r="AV17" s="72">
        <v>11.89</v>
      </c>
      <c r="AW17" s="72">
        <v>12.12</v>
      </c>
    </row>
    <row r="18" spans="1:91" x14ac:dyDescent="0.25">
      <c r="A18" s="3" t="s">
        <v>27</v>
      </c>
      <c r="B18" s="5">
        <v>488</v>
      </c>
      <c r="C18" s="8"/>
      <c r="D18" s="66">
        <v>449</v>
      </c>
      <c r="E18" s="66">
        <v>512</v>
      </c>
      <c r="F18" s="5">
        <v>478</v>
      </c>
      <c r="G18" s="5">
        <v>460</v>
      </c>
      <c r="H18" s="66">
        <v>483</v>
      </c>
      <c r="I18" s="5">
        <v>447</v>
      </c>
      <c r="J18" s="66">
        <v>478</v>
      </c>
      <c r="K18" s="5">
        <v>462</v>
      </c>
      <c r="L18" s="91">
        <f>AVERAGE(D18:K18)</f>
        <v>471.125</v>
      </c>
      <c r="M18" s="8"/>
      <c r="N18" s="5">
        <v>497</v>
      </c>
      <c r="O18" s="5">
        <v>413</v>
      </c>
      <c r="P18" s="5">
        <v>505</v>
      </c>
      <c r="Q18" s="5">
        <v>466</v>
      </c>
      <c r="R18" s="5">
        <v>466</v>
      </c>
      <c r="S18" s="5">
        <v>493</v>
      </c>
      <c r="T18" s="5"/>
      <c r="U18" s="5"/>
      <c r="V18" s="90">
        <f t="shared" si="0"/>
        <v>469.4</v>
      </c>
      <c r="W18" s="5">
        <f t="shared" si="0"/>
        <v>468.6</v>
      </c>
      <c r="X18" s="8">
        <v>469.4</v>
      </c>
      <c r="Y18" s="5">
        <v>442</v>
      </c>
      <c r="Z18" s="5">
        <v>22.47</v>
      </c>
      <c r="AA18" s="8"/>
      <c r="AB18" s="5">
        <v>445</v>
      </c>
      <c r="AC18" s="5">
        <v>472.25</v>
      </c>
      <c r="AD18" s="5">
        <v>468</v>
      </c>
      <c r="AE18" s="5">
        <v>479</v>
      </c>
      <c r="AF18" s="90">
        <f>AVERAGE(AB18:AE18)</f>
        <v>466.0625</v>
      </c>
      <c r="AG18" s="8">
        <v>466.1</v>
      </c>
      <c r="AH18" s="5">
        <v>465</v>
      </c>
      <c r="AI18" s="5">
        <v>474</v>
      </c>
      <c r="AJ18" s="5">
        <v>463</v>
      </c>
      <c r="AK18" s="93">
        <f t="shared" si="2"/>
        <v>467.33333333333331</v>
      </c>
      <c r="AL18" s="8">
        <v>467.3</v>
      </c>
      <c r="AM18" s="5">
        <v>476</v>
      </c>
      <c r="AN18" s="5">
        <v>482</v>
      </c>
      <c r="AO18" s="5">
        <v>2.31</v>
      </c>
      <c r="AP18" s="5">
        <v>463</v>
      </c>
      <c r="AQ18" s="5">
        <v>482</v>
      </c>
      <c r="AR18" s="40">
        <v>449.25</v>
      </c>
      <c r="AS18" s="1">
        <v>472</v>
      </c>
      <c r="AT18" s="92">
        <f>AVERAGE(AM18:AS18)</f>
        <v>403.79428571428571</v>
      </c>
      <c r="AU18" s="95">
        <v>403.8</v>
      </c>
      <c r="AV18" s="72">
        <v>489</v>
      </c>
      <c r="AW18" s="72">
        <v>478</v>
      </c>
    </row>
    <row r="19" spans="1:91" s="41" customFormat="1" x14ac:dyDescent="0.25">
      <c r="A19" s="54" t="s">
        <v>58</v>
      </c>
      <c r="B19" s="40">
        <v>68</v>
      </c>
      <c r="C19" s="12"/>
      <c r="D19" s="75">
        <v>73</v>
      </c>
      <c r="E19" s="75">
        <v>70</v>
      </c>
      <c r="F19" s="40">
        <v>70</v>
      </c>
      <c r="G19" s="40">
        <v>72</v>
      </c>
      <c r="H19" s="75">
        <v>70</v>
      </c>
      <c r="I19" s="74">
        <v>70</v>
      </c>
      <c r="J19" s="75">
        <v>72</v>
      </c>
      <c r="K19" s="80">
        <v>72</v>
      </c>
      <c r="L19" s="91">
        <f>AVERAGE(D19:K19)</f>
        <v>71.125</v>
      </c>
      <c r="M19" s="12"/>
      <c r="N19" s="40">
        <v>66</v>
      </c>
      <c r="O19" s="40">
        <v>65</v>
      </c>
      <c r="P19" s="40">
        <v>68</v>
      </c>
      <c r="Q19" s="40">
        <v>69</v>
      </c>
      <c r="R19" s="80">
        <v>69</v>
      </c>
      <c r="S19" s="40">
        <v>72</v>
      </c>
      <c r="T19" s="74"/>
      <c r="U19" s="74"/>
      <c r="V19" s="90">
        <f t="shared" si="0"/>
        <v>67.400000000000006</v>
      </c>
      <c r="W19" s="5">
        <f t="shared" si="0"/>
        <v>68.599999999999994</v>
      </c>
      <c r="X19" s="12">
        <v>67.400000000000006</v>
      </c>
      <c r="Y19" s="40">
        <v>67</v>
      </c>
      <c r="Z19" s="40">
        <v>14.08</v>
      </c>
      <c r="AA19" s="12"/>
      <c r="AB19" s="40">
        <v>67</v>
      </c>
      <c r="AC19" s="40">
        <v>64</v>
      </c>
      <c r="AD19" s="40">
        <v>70</v>
      </c>
      <c r="AE19" s="40">
        <v>73</v>
      </c>
      <c r="AF19" s="90">
        <f>AVERAGE(AB19:AE19)</f>
        <v>68.5</v>
      </c>
      <c r="AG19" s="8">
        <v>68.5</v>
      </c>
      <c r="AH19" s="40">
        <v>66</v>
      </c>
      <c r="AI19" s="40">
        <v>65</v>
      </c>
      <c r="AJ19" s="40">
        <v>65</v>
      </c>
      <c r="AK19" s="93">
        <f t="shared" si="2"/>
        <v>65.333333333333329</v>
      </c>
      <c r="AL19" s="12">
        <v>65.3</v>
      </c>
      <c r="AM19" s="40">
        <v>60</v>
      </c>
      <c r="AN19" s="40">
        <v>64</v>
      </c>
      <c r="AO19" s="40">
        <v>65</v>
      </c>
      <c r="AP19" s="40">
        <v>65</v>
      </c>
      <c r="AQ19" s="40">
        <v>63</v>
      </c>
      <c r="AR19" s="40">
        <v>65</v>
      </c>
      <c r="AS19" s="40">
        <v>64</v>
      </c>
      <c r="AT19" s="92">
        <f>AVERAGE(AM19:AS19)</f>
        <v>63.714285714285715</v>
      </c>
      <c r="AU19" s="95">
        <v>63.7</v>
      </c>
      <c r="AV19" s="72">
        <v>61</v>
      </c>
      <c r="AW19" s="72">
        <v>64</v>
      </c>
    </row>
    <row r="20" spans="1:91" s="53" customFormat="1" x14ac:dyDescent="0.25">
      <c r="A20" s="54" t="s">
        <v>93</v>
      </c>
      <c r="B20" s="52">
        <v>2.4500000000000002</v>
      </c>
      <c r="C20" s="12"/>
      <c r="D20" s="75">
        <v>0.39</v>
      </c>
      <c r="E20" s="75">
        <v>0.34</v>
      </c>
      <c r="F20" s="52">
        <v>0.35</v>
      </c>
      <c r="G20" s="52">
        <v>0.34</v>
      </c>
      <c r="H20" s="75">
        <v>0.34</v>
      </c>
      <c r="I20" s="1">
        <v>0.37</v>
      </c>
      <c r="J20" s="68">
        <v>0.37</v>
      </c>
      <c r="K20" s="1">
        <v>0.38</v>
      </c>
      <c r="L20" s="91">
        <f>AVERAGE(D20:K20)</f>
        <v>0.36000000000000004</v>
      </c>
      <c r="M20" s="12"/>
      <c r="N20" s="52">
        <v>0.34</v>
      </c>
      <c r="O20" s="52">
        <v>0.32</v>
      </c>
      <c r="P20" s="52">
        <v>0.36</v>
      </c>
      <c r="Q20" s="52">
        <v>0.36</v>
      </c>
      <c r="R20" s="80">
        <v>0.36</v>
      </c>
      <c r="S20" s="52"/>
      <c r="T20" s="74"/>
      <c r="U20" s="74"/>
      <c r="V20" s="90">
        <f t="shared" si="0"/>
        <v>0.34799999999999998</v>
      </c>
      <c r="W20" s="5">
        <f t="shared" si="0"/>
        <v>0.35</v>
      </c>
      <c r="X20" s="12">
        <v>0.3</v>
      </c>
      <c r="Y20" s="52">
        <v>0.36</v>
      </c>
      <c r="Z20" s="52"/>
      <c r="AA20" s="12"/>
      <c r="AB20" s="52">
        <v>0.33</v>
      </c>
      <c r="AC20" s="52">
        <v>0.36</v>
      </c>
      <c r="AD20" s="52">
        <v>0.35</v>
      </c>
      <c r="AE20" s="52">
        <v>0.35</v>
      </c>
      <c r="AF20" s="90">
        <f t="shared" ref="AF20:AF25" si="3">AVERAGE(AB20:AE20)</f>
        <v>0.34750000000000003</v>
      </c>
      <c r="AG20" s="8">
        <v>0.3</v>
      </c>
      <c r="AH20" s="52">
        <v>0.38</v>
      </c>
      <c r="AI20" s="52">
        <v>0.42</v>
      </c>
      <c r="AJ20" s="52"/>
      <c r="AK20" s="92">
        <f>AVERAGE(AH20:AI20)</f>
        <v>0.4</v>
      </c>
      <c r="AL20" s="12">
        <v>0.4</v>
      </c>
      <c r="AM20" s="52">
        <v>0.41</v>
      </c>
      <c r="AN20" s="52">
        <v>0.42</v>
      </c>
      <c r="AO20" s="52">
        <v>0.38</v>
      </c>
      <c r="AP20" s="52">
        <v>0.37</v>
      </c>
      <c r="AQ20" s="52">
        <v>0.4</v>
      </c>
      <c r="AR20" s="52">
        <v>0.4</v>
      </c>
      <c r="AS20" s="52">
        <v>0.41</v>
      </c>
      <c r="AT20" s="92">
        <f>AVERAGE(AM20:AS20)</f>
        <v>0.39857142857142858</v>
      </c>
      <c r="AU20" s="95">
        <v>0.4</v>
      </c>
      <c r="AV20" s="72"/>
      <c r="AW20" s="72"/>
    </row>
    <row r="21" spans="1:91" x14ac:dyDescent="0.25">
      <c r="A21" s="3" t="s">
        <v>83</v>
      </c>
      <c r="B21" s="52">
        <v>1.23</v>
      </c>
      <c r="C21" s="51"/>
      <c r="D21" s="66">
        <v>1.1599999999999999</v>
      </c>
      <c r="E21" s="66">
        <v>1.1499999999999999</v>
      </c>
      <c r="F21" s="14">
        <v>1.1299999999999999</v>
      </c>
      <c r="G21" s="14">
        <v>1.1200000000000001</v>
      </c>
      <c r="H21" s="66">
        <v>1.1299999999999999</v>
      </c>
      <c r="I21" s="1">
        <v>1.24</v>
      </c>
      <c r="J21" s="68">
        <v>1.2</v>
      </c>
      <c r="K21" s="1">
        <v>1.23</v>
      </c>
      <c r="L21" s="91">
        <f>AVERAGE(D21:K21)</f>
        <v>1.17</v>
      </c>
      <c r="M21" s="51"/>
      <c r="N21" s="14">
        <v>1.07</v>
      </c>
      <c r="O21" s="14">
        <v>1.08</v>
      </c>
      <c r="P21" s="14">
        <v>1.1000000000000001</v>
      </c>
      <c r="Q21" s="14">
        <v>1.1200000000000001</v>
      </c>
      <c r="R21" s="14">
        <v>1.1299999999999999</v>
      </c>
      <c r="S21" s="1"/>
      <c r="T21" s="1"/>
      <c r="U21" s="1"/>
      <c r="V21" s="90">
        <f t="shared" si="0"/>
        <v>1.1000000000000001</v>
      </c>
      <c r="W21" s="5">
        <f t="shared" si="0"/>
        <v>1.1074999999999999</v>
      </c>
      <c r="X21" s="51">
        <v>1.1000000000000001</v>
      </c>
      <c r="Y21" s="14">
        <v>1.08</v>
      </c>
      <c r="Z21" s="1"/>
      <c r="AA21" s="51"/>
      <c r="AB21" s="14">
        <v>1.07</v>
      </c>
      <c r="AC21" s="52">
        <v>1.1200000000000001</v>
      </c>
      <c r="AD21" s="52">
        <v>1.73</v>
      </c>
      <c r="AE21" s="52">
        <v>1.0900000000000001</v>
      </c>
      <c r="AF21" s="90">
        <f t="shared" si="3"/>
        <v>1.2525000000000002</v>
      </c>
      <c r="AG21" s="12">
        <v>1.3</v>
      </c>
      <c r="AH21" s="52">
        <v>1.1399999999999999</v>
      </c>
      <c r="AI21" s="52">
        <v>1.1200000000000001</v>
      </c>
      <c r="AJ21" s="1"/>
      <c r="AK21" s="92">
        <f t="shared" ref="AK21:AK25" si="4">AVERAGE(AH21:AI21)</f>
        <v>1.1299999999999999</v>
      </c>
      <c r="AL21" s="51">
        <v>1.1000000000000001</v>
      </c>
      <c r="AM21" s="14">
        <v>1.1100000000000001</v>
      </c>
      <c r="AN21" s="52">
        <v>1.1399999999999999</v>
      </c>
      <c r="AO21" s="14">
        <v>1.06</v>
      </c>
      <c r="AP21" s="14">
        <v>1.05</v>
      </c>
      <c r="AQ21" s="14">
        <v>1.1200000000000001</v>
      </c>
      <c r="AR21" s="14">
        <v>1.1000000000000001</v>
      </c>
      <c r="AS21" s="14">
        <v>1.1399999999999999</v>
      </c>
      <c r="AT21" s="92">
        <f>AVERAGE(AM21:AS21)</f>
        <v>1.1028571428571428</v>
      </c>
      <c r="AU21" s="95">
        <v>1.1000000000000001</v>
      </c>
      <c r="AV21" s="72"/>
      <c r="AW21" s="72"/>
    </row>
    <row r="22" spans="1:91" x14ac:dyDescent="0.25">
      <c r="A22" s="3" t="s">
        <v>94</v>
      </c>
      <c r="B22" s="52"/>
      <c r="C22" s="51"/>
      <c r="D22" s="66">
        <f>D21-D20</f>
        <v>0.76999999999999991</v>
      </c>
      <c r="E22" s="66">
        <f t="shared" ref="E22:AS22" si="5">E21-E20</f>
        <v>0.80999999999999983</v>
      </c>
      <c r="F22" s="35">
        <f t="shared" si="5"/>
        <v>0.77999999999999992</v>
      </c>
      <c r="G22" s="35">
        <f t="shared" si="5"/>
        <v>0.78</v>
      </c>
      <c r="H22" s="66">
        <f t="shared" si="5"/>
        <v>0.78999999999999981</v>
      </c>
      <c r="I22" s="35">
        <f t="shared" si="5"/>
        <v>0.87</v>
      </c>
      <c r="J22" s="66">
        <f t="shared" si="5"/>
        <v>0.83</v>
      </c>
      <c r="K22" s="35">
        <f t="shared" ref="K22" si="6">K21-K20</f>
        <v>0.85</v>
      </c>
      <c r="L22" s="91">
        <f>AVERAGE(D22:K22)</f>
        <v>0.80999999999999994</v>
      </c>
      <c r="M22" s="51"/>
      <c r="N22" s="35">
        <f t="shared" si="5"/>
        <v>0.73</v>
      </c>
      <c r="O22" s="35">
        <f t="shared" si="5"/>
        <v>0.76</v>
      </c>
      <c r="P22" s="35">
        <f t="shared" si="5"/>
        <v>0.7400000000000001</v>
      </c>
      <c r="Q22" s="35">
        <f t="shared" si="5"/>
        <v>0.76000000000000012</v>
      </c>
      <c r="R22" s="35">
        <f t="shared" ref="R22" si="7">R21-R20</f>
        <v>0.76999999999999991</v>
      </c>
      <c r="S22" s="35">
        <f t="shared" si="5"/>
        <v>0</v>
      </c>
      <c r="T22" s="35"/>
      <c r="U22" s="35"/>
      <c r="V22" s="90">
        <f t="shared" si="0"/>
        <v>0.752</v>
      </c>
      <c r="W22" s="5">
        <f t="shared" si="0"/>
        <v>0.60600000000000009</v>
      </c>
      <c r="X22" s="51">
        <v>0.8</v>
      </c>
      <c r="Y22" s="35">
        <f t="shared" si="5"/>
        <v>0.72000000000000008</v>
      </c>
      <c r="Z22" s="35">
        <f t="shared" si="5"/>
        <v>0</v>
      </c>
      <c r="AA22" s="51"/>
      <c r="AB22" s="35">
        <f t="shared" si="5"/>
        <v>0.74</v>
      </c>
      <c r="AC22" s="35">
        <f t="shared" si="5"/>
        <v>0.76000000000000012</v>
      </c>
      <c r="AD22" s="35">
        <f t="shared" si="5"/>
        <v>1.38</v>
      </c>
      <c r="AE22" s="35">
        <f t="shared" si="5"/>
        <v>0.7400000000000001</v>
      </c>
      <c r="AF22" s="90">
        <f t="shared" si="3"/>
        <v>0.90500000000000003</v>
      </c>
      <c r="AG22" s="12">
        <v>0.9</v>
      </c>
      <c r="AH22" s="35">
        <f t="shared" si="5"/>
        <v>0.7599999999999999</v>
      </c>
      <c r="AI22" s="35">
        <f t="shared" si="5"/>
        <v>0.70000000000000018</v>
      </c>
      <c r="AJ22" s="35">
        <f t="shared" si="5"/>
        <v>0</v>
      </c>
      <c r="AK22" s="92">
        <f t="shared" si="4"/>
        <v>0.73</v>
      </c>
      <c r="AL22" s="51">
        <v>0.7</v>
      </c>
      <c r="AM22" s="35">
        <f t="shared" si="5"/>
        <v>0.70000000000000018</v>
      </c>
      <c r="AN22" s="35">
        <f t="shared" si="5"/>
        <v>0.72</v>
      </c>
      <c r="AO22" s="35">
        <f t="shared" si="5"/>
        <v>0.68</v>
      </c>
      <c r="AP22" s="35">
        <f t="shared" si="5"/>
        <v>0.68</v>
      </c>
      <c r="AQ22" s="35">
        <f t="shared" si="5"/>
        <v>0.72000000000000008</v>
      </c>
      <c r="AR22" s="35">
        <f t="shared" si="5"/>
        <v>0.70000000000000007</v>
      </c>
      <c r="AS22" s="35">
        <f t="shared" si="5"/>
        <v>0.73</v>
      </c>
      <c r="AT22" s="92">
        <f>AVERAGE(AM22:AS22)</f>
        <v>0.70428571428571429</v>
      </c>
      <c r="AU22" s="95">
        <v>0.7</v>
      </c>
      <c r="AV22" s="72"/>
      <c r="AW22" s="72"/>
    </row>
    <row r="23" spans="1:91" x14ac:dyDescent="0.25">
      <c r="A23" s="3" t="s">
        <v>95</v>
      </c>
      <c r="B23" s="52">
        <v>1.87</v>
      </c>
      <c r="C23" s="51"/>
      <c r="D23" s="66">
        <v>2.4700000000000002</v>
      </c>
      <c r="E23" s="66">
        <v>2.36</v>
      </c>
      <c r="F23" s="14">
        <v>2.7</v>
      </c>
      <c r="G23" s="14">
        <v>2.78</v>
      </c>
      <c r="H23" s="66">
        <v>2.5499999999999998</v>
      </c>
      <c r="I23" s="1">
        <v>2.16</v>
      </c>
      <c r="J23" s="68">
        <v>2.41</v>
      </c>
      <c r="K23" s="1">
        <v>2.62</v>
      </c>
      <c r="L23" s="91">
        <f>AVERAGE(D23:K23)</f>
        <v>2.5062500000000001</v>
      </c>
      <c r="M23" s="51"/>
      <c r="N23" s="14">
        <v>2.16</v>
      </c>
      <c r="O23" s="14">
        <v>2.4300000000000002</v>
      </c>
      <c r="P23" s="14">
        <v>1.98</v>
      </c>
      <c r="Q23" s="14">
        <v>2.02</v>
      </c>
      <c r="R23" s="14">
        <v>2.33</v>
      </c>
      <c r="S23" s="1"/>
      <c r="T23" s="1"/>
      <c r="U23" s="1"/>
      <c r="V23" s="90">
        <f t="shared" si="0"/>
        <v>2.1840000000000002</v>
      </c>
      <c r="W23" s="5">
        <f t="shared" si="0"/>
        <v>2.19</v>
      </c>
      <c r="X23" s="51">
        <v>2.2000000000000002</v>
      </c>
      <c r="Y23" s="14">
        <v>2.02</v>
      </c>
      <c r="Z23" s="1"/>
      <c r="AA23" s="51"/>
      <c r="AB23" s="14">
        <v>2.5299999999999998</v>
      </c>
      <c r="AC23" s="52">
        <v>2.29</v>
      </c>
      <c r="AD23" s="52">
        <v>2.39</v>
      </c>
      <c r="AE23" s="52">
        <v>2.33</v>
      </c>
      <c r="AF23" s="90">
        <f t="shared" si="3"/>
        <v>2.3850000000000002</v>
      </c>
      <c r="AG23" s="12">
        <v>2.4</v>
      </c>
      <c r="AH23" s="52">
        <v>2.0099999999999998</v>
      </c>
      <c r="AI23" s="52">
        <v>1.93</v>
      </c>
      <c r="AJ23" s="1"/>
      <c r="AK23" s="92">
        <f t="shared" si="4"/>
        <v>1.9699999999999998</v>
      </c>
      <c r="AL23" s="51">
        <v>2</v>
      </c>
      <c r="AM23" s="14">
        <v>1.71</v>
      </c>
      <c r="AN23" s="52">
        <v>1.63</v>
      </c>
      <c r="AO23" s="14">
        <v>1.79</v>
      </c>
      <c r="AP23" s="14">
        <v>1.85</v>
      </c>
      <c r="AQ23" s="14">
        <v>1.77</v>
      </c>
      <c r="AR23" s="14">
        <v>1.76</v>
      </c>
      <c r="AS23" s="14">
        <v>1.74</v>
      </c>
      <c r="AT23" s="92">
        <f>AVERAGE(AM23:AS23)</f>
        <v>1.75</v>
      </c>
      <c r="AU23" s="95">
        <v>1.8</v>
      </c>
      <c r="AV23" s="72"/>
      <c r="AW23" s="72"/>
    </row>
    <row r="24" spans="1:91" x14ac:dyDescent="0.25">
      <c r="A24" s="3" t="s">
        <v>84</v>
      </c>
      <c r="B24" s="52">
        <v>14.18</v>
      </c>
      <c r="C24" s="51"/>
      <c r="D24" s="66">
        <v>15.02</v>
      </c>
      <c r="E24" s="66">
        <v>15.63</v>
      </c>
      <c r="F24" s="14">
        <v>14.99</v>
      </c>
      <c r="G24" s="14">
        <v>14.74</v>
      </c>
      <c r="H24" s="66">
        <v>14.75</v>
      </c>
      <c r="I24" s="1">
        <v>14.2</v>
      </c>
      <c r="J24" s="68">
        <v>13.9</v>
      </c>
      <c r="K24" s="1">
        <v>14.7</v>
      </c>
      <c r="L24" s="91">
        <f>AVERAGE(D24:K24)</f>
        <v>14.741250000000001</v>
      </c>
      <c r="M24" s="51"/>
      <c r="N24" s="14">
        <v>14.89</v>
      </c>
      <c r="O24" s="14">
        <v>15.79</v>
      </c>
      <c r="P24" s="14">
        <v>14.01</v>
      </c>
      <c r="Q24" s="14">
        <v>14.45</v>
      </c>
      <c r="R24" s="14">
        <v>14.67</v>
      </c>
      <c r="S24" s="1"/>
      <c r="T24" s="1"/>
      <c r="U24" s="1"/>
      <c r="V24" s="90">
        <f t="shared" si="0"/>
        <v>14.762</v>
      </c>
      <c r="W24" s="5">
        <f t="shared" si="0"/>
        <v>14.73</v>
      </c>
      <c r="X24" s="51">
        <v>14.8</v>
      </c>
      <c r="Y24" s="14">
        <v>15.07</v>
      </c>
      <c r="Z24" s="1"/>
      <c r="AA24" s="51"/>
      <c r="AB24" s="14">
        <v>14.95</v>
      </c>
      <c r="AC24" s="52">
        <v>14.64</v>
      </c>
      <c r="AD24" s="52">
        <v>14.72</v>
      </c>
      <c r="AE24" s="52">
        <v>15.39</v>
      </c>
      <c r="AF24" s="90">
        <f t="shared" si="3"/>
        <v>14.925000000000001</v>
      </c>
      <c r="AG24" s="12">
        <v>14.9</v>
      </c>
      <c r="AH24" s="52">
        <v>14.32</v>
      </c>
      <c r="AI24" s="52">
        <v>12.45</v>
      </c>
      <c r="AJ24" s="1"/>
      <c r="AK24" s="92">
        <f t="shared" si="4"/>
        <v>13.385</v>
      </c>
      <c r="AL24" s="51">
        <v>13.4</v>
      </c>
      <c r="AM24" s="14">
        <v>12.08</v>
      </c>
      <c r="AN24" s="52">
        <v>12.42</v>
      </c>
      <c r="AO24" s="14">
        <v>12.63</v>
      </c>
      <c r="AP24" s="14">
        <v>13.13</v>
      </c>
      <c r="AQ24" s="14">
        <v>12.63</v>
      </c>
      <c r="AR24" s="14">
        <v>12.35</v>
      </c>
      <c r="AS24" s="14">
        <v>12.12</v>
      </c>
      <c r="AT24" s="92">
        <f>AVERAGE(AM24:AS24)</f>
        <v>12.480000000000002</v>
      </c>
      <c r="AU24" s="95">
        <v>12.5</v>
      </c>
      <c r="AV24" s="72"/>
      <c r="AW24" s="72"/>
    </row>
    <row r="25" spans="1:91" x14ac:dyDescent="0.25">
      <c r="A25" s="54" t="s">
        <v>96</v>
      </c>
      <c r="B25" s="57"/>
      <c r="C25" s="12"/>
      <c r="D25" s="75">
        <f>D24-D23</f>
        <v>12.549999999999999</v>
      </c>
      <c r="E25" s="65">
        <f t="shared" ref="E25:AS25" si="8">E24-E23</f>
        <v>13.270000000000001</v>
      </c>
      <c r="F25" s="65">
        <f t="shared" si="8"/>
        <v>12.29</v>
      </c>
      <c r="G25" s="65">
        <f t="shared" si="8"/>
        <v>11.96</v>
      </c>
      <c r="H25" s="65">
        <f t="shared" si="8"/>
        <v>12.2</v>
      </c>
      <c r="I25" s="65">
        <f t="shared" si="8"/>
        <v>12.04</v>
      </c>
      <c r="J25" s="65">
        <f t="shared" si="8"/>
        <v>11.49</v>
      </c>
      <c r="K25" s="65">
        <f t="shared" ref="K25" si="9">K24-K23</f>
        <v>12.079999999999998</v>
      </c>
      <c r="L25" s="91">
        <f>AVERAGE(D25:K25)</f>
        <v>12.234999999999999</v>
      </c>
      <c r="M25" s="12"/>
      <c r="N25" s="65">
        <f t="shared" si="8"/>
        <v>12.73</v>
      </c>
      <c r="O25" s="65">
        <f t="shared" si="8"/>
        <v>13.36</v>
      </c>
      <c r="P25" s="65">
        <f t="shared" si="8"/>
        <v>12.03</v>
      </c>
      <c r="Q25" s="65">
        <f t="shared" si="8"/>
        <v>12.43</v>
      </c>
      <c r="R25" s="65">
        <f t="shared" ref="R25" si="10">R24-R23</f>
        <v>12.34</v>
      </c>
      <c r="S25" s="65">
        <f t="shared" si="8"/>
        <v>0</v>
      </c>
      <c r="T25" s="65"/>
      <c r="U25" s="65"/>
      <c r="V25" s="90">
        <f t="shared" si="0"/>
        <v>12.577999999999999</v>
      </c>
      <c r="W25" s="5">
        <f t="shared" si="0"/>
        <v>10.032</v>
      </c>
      <c r="X25" s="12">
        <v>12.6</v>
      </c>
      <c r="Y25" s="65">
        <f t="shared" si="8"/>
        <v>13.05</v>
      </c>
      <c r="Z25" s="65">
        <f t="shared" si="8"/>
        <v>0</v>
      </c>
      <c r="AA25" s="12"/>
      <c r="AB25" s="65">
        <f t="shared" si="8"/>
        <v>12.42</v>
      </c>
      <c r="AC25" s="65">
        <f t="shared" si="8"/>
        <v>12.350000000000001</v>
      </c>
      <c r="AD25" s="65">
        <f t="shared" si="8"/>
        <v>12.33</v>
      </c>
      <c r="AE25" s="65">
        <f t="shared" si="8"/>
        <v>13.06</v>
      </c>
      <c r="AF25" s="90">
        <f t="shared" si="3"/>
        <v>12.540000000000001</v>
      </c>
      <c r="AG25" s="12">
        <v>12.5</v>
      </c>
      <c r="AH25" s="65">
        <f t="shared" si="8"/>
        <v>12.31</v>
      </c>
      <c r="AI25" s="65">
        <f t="shared" si="8"/>
        <v>10.52</v>
      </c>
      <c r="AJ25" s="65">
        <f t="shared" si="8"/>
        <v>0</v>
      </c>
      <c r="AK25" s="92">
        <f t="shared" si="4"/>
        <v>11.414999999999999</v>
      </c>
      <c r="AL25" s="12">
        <v>11.4</v>
      </c>
      <c r="AM25" s="65">
        <f t="shared" si="8"/>
        <v>10.370000000000001</v>
      </c>
      <c r="AN25" s="65">
        <f t="shared" si="8"/>
        <v>10.79</v>
      </c>
      <c r="AO25" s="65">
        <f t="shared" si="8"/>
        <v>10.84</v>
      </c>
      <c r="AP25" s="65">
        <f t="shared" si="8"/>
        <v>11.280000000000001</v>
      </c>
      <c r="AQ25" s="65">
        <f t="shared" si="8"/>
        <v>10.860000000000001</v>
      </c>
      <c r="AR25" s="65">
        <f t="shared" si="8"/>
        <v>10.59</v>
      </c>
      <c r="AS25" s="65">
        <f t="shared" si="8"/>
        <v>10.379999999999999</v>
      </c>
      <c r="AT25" s="92">
        <f>AVERAGE(AM25:AS25)</f>
        <v>10.73</v>
      </c>
      <c r="AU25" s="95">
        <v>10.7</v>
      </c>
      <c r="AV25" s="72"/>
      <c r="AW25" s="72"/>
    </row>
    <row r="26" spans="1:91" x14ac:dyDescent="0.25">
      <c r="AM26" t="s">
        <v>9</v>
      </c>
      <c r="AN26" t="s">
        <v>13</v>
      </c>
      <c r="AO26" t="s">
        <v>41</v>
      </c>
      <c r="AP26" t="s">
        <v>11</v>
      </c>
      <c r="AS26" s="73"/>
      <c r="AT26" s="81"/>
      <c r="AU26" s="96"/>
      <c r="AV26" s="73"/>
      <c r="CJ26" s="23"/>
      <c r="CK26" s="23"/>
    </row>
    <row r="27" spans="1:91" x14ac:dyDescent="0.25">
      <c r="AL27" t="s">
        <v>60</v>
      </c>
      <c r="AM27">
        <f>AVERAGE(AM11:AO11)</f>
        <v>31.173333333333336</v>
      </c>
      <c r="AN27">
        <f>AVERAGE(O11:W11)</f>
        <v>70.506333333333345</v>
      </c>
      <c r="AO27">
        <f>AVERAGE(AH11:AJ11)</f>
        <v>35.093333333333334</v>
      </c>
      <c r="AP27" s="20">
        <v>82.67</v>
      </c>
      <c r="CJ27" s="23" t="s">
        <v>73</v>
      </c>
      <c r="CK27" s="23" t="s">
        <v>74</v>
      </c>
    </row>
    <row r="28" spans="1:91" x14ac:dyDescent="0.25">
      <c r="A28" t="s">
        <v>76</v>
      </c>
      <c r="AL28" t="s">
        <v>61</v>
      </c>
      <c r="AM28">
        <f>AVERAGE(AM14:AO14)</f>
        <v>166.33333333333334</v>
      </c>
      <c r="AN28">
        <f>AVERAGE(O14:W14)</f>
        <v>77.986111111111114</v>
      </c>
      <c r="AO28">
        <f>AVERAGE(AH14:AJ14)</f>
        <v>177</v>
      </c>
      <c r="AP28" s="20">
        <v>83</v>
      </c>
      <c r="CJ28" s="23">
        <v>-3.2328999999999999</v>
      </c>
      <c r="CK28" s="22">
        <v>474.13</v>
      </c>
    </row>
    <row r="29" spans="1:91" x14ac:dyDescent="0.25">
      <c r="CJ29" s="23">
        <v>127</v>
      </c>
      <c r="CK29" s="23"/>
    </row>
    <row r="30" spans="1:91" x14ac:dyDescent="0.25">
      <c r="D30" t="s">
        <v>104</v>
      </c>
      <c r="E30" t="s">
        <v>60</v>
      </c>
      <c r="CJ30" s="27">
        <f>CJ28*CJ29</f>
        <v>-410.57830000000001</v>
      </c>
      <c r="CK30" s="23"/>
      <c r="CM30" t="s">
        <v>75</v>
      </c>
    </row>
    <row r="31" spans="1:91" x14ac:dyDescent="0.25">
      <c r="D31" s="66">
        <v>93</v>
      </c>
      <c r="E31" s="66">
        <v>105.75</v>
      </c>
      <c r="CJ31" s="22">
        <f>CJ30+CK28</f>
        <v>63.551699999999983</v>
      </c>
      <c r="CK31" s="23" t="s">
        <v>65</v>
      </c>
    </row>
    <row r="32" spans="1:91" x14ac:dyDescent="0.25">
      <c r="D32" s="66">
        <v>89</v>
      </c>
      <c r="E32" s="66">
        <v>107.03</v>
      </c>
      <c r="CJ32" s="23">
        <v>63</v>
      </c>
      <c r="CK32" s="23" t="s">
        <v>71</v>
      </c>
    </row>
    <row r="33" spans="1:89" x14ac:dyDescent="0.25">
      <c r="D33" s="66">
        <v>99</v>
      </c>
      <c r="E33" s="5">
        <v>104.83</v>
      </c>
      <c r="CJ33" s="22">
        <f>CJ32-CJ31</f>
        <v>-0.55169999999998254</v>
      </c>
      <c r="CK33" s="23" t="s">
        <v>72</v>
      </c>
    </row>
    <row r="34" spans="1:89" x14ac:dyDescent="0.25">
      <c r="D34" s="5">
        <v>93</v>
      </c>
      <c r="E34" s="8">
        <v>106.29</v>
      </c>
      <c r="CJ34" s="27">
        <f>CJ33/CJ32*100</f>
        <v>-0.87571428571425802</v>
      </c>
      <c r="CK34" s="23"/>
    </row>
    <row r="35" spans="1:89" x14ac:dyDescent="0.25">
      <c r="D35" s="66">
        <v>92</v>
      </c>
      <c r="E35" s="66">
        <v>103.93</v>
      </c>
      <c r="CJ35" s="23"/>
      <c r="CK35" s="23"/>
    </row>
    <row r="36" spans="1:89" x14ac:dyDescent="0.25">
      <c r="D36" s="5">
        <v>82</v>
      </c>
      <c r="E36" s="8">
        <v>101.51</v>
      </c>
    </row>
    <row r="37" spans="1:89" x14ac:dyDescent="0.25">
      <c r="D37" s="5">
        <v>83</v>
      </c>
      <c r="E37" s="5">
        <v>102.63</v>
      </c>
    </row>
    <row r="38" spans="1:89" x14ac:dyDescent="0.25">
      <c r="D38" s="66">
        <v>80</v>
      </c>
      <c r="E38" s="66">
        <v>106.01</v>
      </c>
    </row>
    <row r="39" spans="1:89" x14ac:dyDescent="0.25">
      <c r="D39" s="74">
        <v>97</v>
      </c>
      <c r="E39" s="1">
        <v>100.35</v>
      </c>
    </row>
    <row r="40" spans="1:89" x14ac:dyDescent="0.25">
      <c r="D40" s="55">
        <v>99</v>
      </c>
      <c r="E40" s="69">
        <v>97.79</v>
      </c>
    </row>
    <row r="41" spans="1:89" x14ac:dyDescent="0.25">
      <c r="D41" s="77">
        <v>92</v>
      </c>
      <c r="E41" s="68">
        <v>99.41</v>
      </c>
    </row>
    <row r="43" spans="1:89" x14ac:dyDescent="0.25">
      <c r="A43" s="3" t="s">
        <v>31</v>
      </c>
      <c r="D43" s="6" t="s">
        <v>45</v>
      </c>
      <c r="E43" s="79" t="s">
        <v>45</v>
      </c>
      <c r="F43" s="66" t="s">
        <v>45</v>
      </c>
      <c r="G43" s="5"/>
      <c r="H43" s="66" t="s">
        <v>32</v>
      </c>
      <c r="M43"/>
      <c r="R43" s="10"/>
      <c r="U43" s="10"/>
      <c r="W43"/>
      <c r="Z43"/>
      <c r="AA43" s="10"/>
      <c r="AE43"/>
      <c r="AF43"/>
      <c r="AJ43"/>
      <c r="AK43"/>
    </row>
    <row r="44" spans="1:89" x14ac:dyDescent="0.25">
      <c r="A44" s="3" t="s">
        <v>2</v>
      </c>
      <c r="D44" s="66">
        <v>120</v>
      </c>
      <c r="E44" s="66">
        <v>120.6</v>
      </c>
      <c r="F44" s="66">
        <v>123.8</v>
      </c>
      <c r="G44" s="5"/>
      <c r="H44" s="66">
        <v>125</v>
      </c>
      <c r="M44"/>
      <c r="R44" s="10"/>
      <c r="U44" s="10"/>
      <c r="W44"/>
      <c r="Z44"/>
      <c r="AA44" s="10"/>
      <c r="AE44"/>
      <c r="AF44"/>
      <c r="AJ44"/>
      <c r="AK44"/>
    </row>
    <row r="45" spans="1:89" x14ac:dyDescent="0.25">
      <c r="A45" s="3" t="s">
        <v>4</v>
      </c>
      <c r="D45" s="66">
        <v>113.6</v>
      </c>
      <c r="E45" s="66">
        <v>115.1</v>
      </c>
      <c r="F45" s="66">
        <v>117.8</v>
      </c>
      <c r="G45" s="5"/>
      <c r="H45" s="66">
        <v>114.7</v>
      </c>
      <c r="M45"/>
      <c r="R45" s="10"/>
      <c r="U45" s="10"/>
      <c r="W45"/>
      <c r="Z45"/>
      <c r="AA45" s="10"/>
      <c r="AE45"/>
      <c r="AF45"/>
      <c r="AJ45"/>
      <c r="AK45"/>
    </row>
    <row r="46" spans="1:89" x14ac:dyDescent="0.25">
      <c r="A46" s="3" t="s">
        <v>5</v>
      </c>
      <c r="D46" s="66">
        <v>93.9</v>
      </c>
      <c r="E46" s="66">
        <v>95.3</v>
      </c>
      <c r="F46" s="66">
        <v>93.7</v>
      </c>
      <c r="G46" s="5"/>
      <c r="H46" s="66">
        <v>98.6</v>
      </c>
      <c r="M46"/>
      <c r="R46" s="10"/>
      <c r="U46" s="10"/>
      <c r="W46"/>
      <c r="Z46"/>
      <c r="AA46" s="10"/>
      <c r="AE46"/>
      <c r="AF46"/>
      <c r="AJ46"/>
      <c r="AK46"/>
    </row>
    <row r="47" spans="1:89" x14ac:dyDescent="0.25">
      <c r="A47" s="3" t="s">
        <v>3</v>
      </c>
      <c r="D47" s="66">
        <v>113.91</v>
      </c>
      <c r="E47" s="66">
        <v>109.74</v>
      </c>
      <c r="F47" s="66">
        <v>113.94</v>
      </c>
      <c r="G47" s="5"/>
      <c r="H47" s="66">
        <v>114.11</v>
      </c>
      <c r="M47"/>
      <c r="R47" s="10"/>
      <c r="U47" s="10"/>
      <c r="W47"/>
      <c r="Z47"/>
      <c r="AA47" s="10"/>
      <c r="AE47"/>
      <c r="AF47"/>
      <c r="AJ47"/>
      <c r="AK47"/>
    </row>
    <row r="48" spans="1:89" x14ac:dyDescent="0.25">
      <c r="A48" s="3" t="s">
        <v>6</v>
      </c>
      <c r="D48" s="66">
        <v>106.01</v>
      </c>
      <c r="E48" s="66">
        <v>107.03</v>
      </c>
      <c r="F48" s="66">
        <v>103.93</v>
      </c>
      <c r="G48" s="8"/>
      <c r="H48" s="66">
        <v>105.75</v>
      </c>
      <c r="M48"/>
      <c r="R48" s="10"/>
      <c r="U48" s="10"/>
      <c r="W48"/>
      <c r="Z48"/>
      <c r="AA48" s="10"/>
      <c r="AE48"/>
      <c r="AF48"/>
      <c r="AJ48"/>
      <c r="AK48"/>
    </row>
    <row r="49" spans="1:37" x14ac:dyDescent="0.25">
      <c r="A49" s="3" t="s">
        <v>28</v>
      </c>
      <c r="D49" s="66">
        <v>116.2</v>
      </c>
      <c r="E49" s="66">
        <v>115.3</v>
      </c>
      <c r="F49" s="66">
        <v>114.9</v>
      </c>
      <c r="G49" s="5"/>
      <c r="H49" s="66">
        <v>113.2</v>
      </c>
      <c r="M49"/>
      <c r="R49" s="10"/>
      <c r="U49" s="10"/>
      <c r="W49"/>
      <c r="Z49"/>
      <c r="AA49" s="10"/>
      <c r="AE49"/>
      <c r="AF49"/>
      <c r="AJ49"/>
      <c r="AK49"/>
    </row>
    <row r="50" spans="1:37" x14ac:dyDescent="0.25">
      <c r="A50" s="3" t="s">
        <v>7</v>
      </c>
      <c r="D50" s="66">
        <v>80</v>
      </c>
      <c r="E50" s="66">
        <v>89</v>
      </c>
      <c r="F50" s="66">
        <v>92</v>
      </c>
      <c r="G50" s="5"/>
      <c r="H50" s="66">
        <v>93</v>
      </c>
      <c r="M50"/>
      <c r="R50" s="10"/>
      <c r="U50" s="10"/>
      <c r="W50"/>
      <c r="Z50"/>
      <c r="AA50" s="10"/>
      <c r="AE50"/>
      <c r="AF50"/>
      <c r="AJ50"/>
      <c r="AK50"/>
    </row>
    <row r="51" spans="1:37" x14ac:dyDescent="0.25">
      <c r="A51" s="3" t="s">
        <v>8</v>
      </c>
      <c r="D51" s="66">
        <v>63</v>
      </c>
      <c r="E51" s="66">
        <v>66</v>
      </c>
      <c r="F51" s="66">
        <v>76</v>
      </c>
      <c r="G51" s="5"/>
      <c r="H51" s="66">
        <v>78</v>
      </c>
      <c r="M51"/>
      <c r="R51" s="10"/>
      <c r="U51" s="10"/>
      <c r="W51"/>
      <c r="Z51"/>
      <c r="AA51" s="10"/>
      <c r="AE51"/>
      <c r="AF51"/>
      <c r="AJ51"/>
      <c r="AK51"/>
    </row>
    <row r="52" spans="1:37" x14ac:dyDescent="0.25">
      <c r="A52" s="3" t="s">
        <v>78</v>
      </c>
      <c r="D52" s="66">
        <v>71</v>
      </c>
      <c r="E52" s="66">
        <v>77</v>
      </c>
      <c r="F52" s="66">
        <v>80</v>
      </c>
      <c r="G52" s="5"/>
      <c r="H52" s="66">
        <v>84</v>
      </c>
      <c r="M52"/>
      <c r="R52" s="10"/>
      <c r="U52" s="10"/>
      <c r="W52"/>
      <c r="Z52"/>
      <c r="AA52" s="10"/>
      <c r="AE52"/>
      <c r="AF52"/>
      <c r="AJ52"/>
      <c r="AK52"/>
    </row>
    <row r="53" spans="1:37" x14ac:dyDescent="0.25">
      <c r="A53" s="3" t="s">
        <v>29</v>
      </c>
      <c r="D53" s="66">
        <v>23.54</v>
      </c>
      <c r="E53" s="66">
        <v>22.96</v>
      </c>
      <c r="F53" s="66">
        <v>23.27</v>
      </c>
      <c r="G53" s="5"/>
      <c r="H53" s="66">
        <v>23.01</v>
      </c>
      <c r="M53"/>
      <c r="R53" s="10"/>
      <c r="U53" s="10"/>
      <c r="W53"/>
      <c r="Z53"/>
      <c r="AA53" s="10"/>
      <c r="AE53"/>
      <c r="AF53"/>
      <c r="AJ53"/>
      <c r="AK53"/>
    </row>
    <row r="54" spans="1:37" x14ac:dyDescent="0.25">
      <c r="A54" s="3" t="s">
        <v>26</v>
      </c>
      <c r="D54" s="66">
        <v>12.18</v>
      </c>
      <c r="E54" s="66">
        <v>10.37</v>
      </c>
      <c r="F54" s="66">
        <v>11.87</v>
      </c>
      <c r="G54" s="5"/>
      <c r="H54" s="66">
        <v>13.58</v>
      </c>
      <c r="M54"/>
      <c r="R54" s="10"/>
      <c r="U54" s="10"/>
      <c r="W54"/>
      <c r="Z54"/>
      <c r="AA54" s="10"/>
      <c r="AE54"/>
      <c r="AF54"/>
      <c r="AJ54"/>
      <c r="AK54"/>
    </row>
    <row r="55" spans="1:37" x14ac:dyDescent="0.25">
      <c r="A55" s="3" t="s">
        <v>27</v>
      </c>
      <c r="D55" s="66">
        <v>489</v>
      </c>
      <c r="E55" s="66">
        <v>512</v>
      </c>
      <c r="F55" s="66">
        <v>483</v>
      </c>
      <c r="G55" s="5"/>
      <c r="H55" s="66">
        <v>449</v>
      </c>
      <c r="M55"/>
      <c r="R55" s="10"/>
      <c r="U55" s="10"/>
      <c r="W55"/>
      <c r="Z55"/>
      <c r="AA55" s="10"/>
      <c r="AE55"/>
      <c r="AF55"/>
      <c r="AJ55"/>
      <c r="AK55"/>
    </row>
    <row r="56" spans="1:37" x14ac:dyDescent="0.25">
      <c r="A56" s="54" t="s">
        <v>58</v>
      </c>
      <c r="D56" s="77">
        <v>70</v>
      </c>
      <c r="E56" s="77">
        <v>70</v>
      </c>
      <c r="F56" s="77">
        <v>70</v>
      </c>
      <c r="G56" s="76"/>
      <c r="H56" s="77">
        <v>73</v>
      </c>
      <c r="M56"/>
      <c r="R56" s="10"/>
      <c r="U56" s="10"/>
      <c r="W56"/>
      <c r="Z56"/>
      <c r="AA56" s="10"/>
      <c r="AE56"/>
      <c r="AF56"/>
      <c r="AJ56"/>
      <c r="AK56"/>
    </row>
    <row r="57" spans="1:37" x14ac:dyDescent="0.25">
      <c r="A57" s="54" t="s">
        <v>93</v>
      </c>
      <c r="D57" s="77">
        <v>0.36</v>
      </c>
      <c r="E57" s="77">
        <v>0.34</v>
      </c>
      <c r="F57" s="77">
        <v>0.34</v>
      </c>
      <c r="G57" s="76"/>
      <c r="H57" s="77">
        <v>0.39</v>
      </c>
      <c r="M57"/>
      <c r="R57" s="10"/>
      <c r="U57" s="10"/>
      <c r="W57"/>
      <c r="Z57"/>
      <c r="AA57" s="10"/>
      <c r="AE57"/>
      <c r="AF57"/>
      <c r="AJ57"/>
      <c r="AK57"/>
    </row>
    <row r="58" spans="1:37" x14ac:dyDescent="0.25">
      <c r="A58" s="3" t="s">
        <v>83</v>
      </c>
      <c r="D58" s="66">
        <v>1.1599999999999999</v>
      </c>
      <c r="E58" s="66">
        <v>1.1499999999999999</v>
      </c>
      <c r="F58" s="66">
        <v>1.1299999999999999</v>
      </c>
      <c r="G58" s="14"/>
      <c r="H58" s="66">
        <v>1.1599999999999999</v>
      </c>
      <c r="M58"/>
      <c r="R58" s="10"/>
      <c r="U58" s="10"/>
      <c r="W58"/>
      <c r="Z58"/>
      <c r="AA58" s="10"/>
      <c r="AE58"/>
      <c r="AF58"/>
      <c r="AJ58"/>
      <c r="AK58"/>
    </row>
    <row r="59" spans="1:37" x14ac:dyDescent="0.25">
      <c r="A59" s="3" t="s">
        <v>94</v>
      </c>
      <c r="D59" s="64">
        <f t="shared" ref="D59" si="11">D58-D57</f>
        <v>0.79999999999999993</v>
      </c>
      <c r="E59" s="64">
        <f t="shared" ref="E59:F59" si="12">E58-E57</f>
        <v>0.80999999999999983</v>
      </c>
      <c r="F59" s="64">
        <f t="shared" si="12"/>
        <v>0.78999999999999981</v>
      </c>
      <c r="G59" s="35"/>
      <c r="H59" s="64">
        <f>H58-H57</f>
        <v>0.76999999999999991</v>
      </c>
      <c r="M59"/>
      <c r="R59" s="10"/>
      <c r="U59" s="10"/>
      <c r="W59"/>
      <c r="Z59"/>
      <c r="AA59" s="10"/>
      <c r="AE59"/>
      <c r="AF59"/>
      <c r="AJ59"/>
      <c r="AK59"/>
    </row>
    <row r="60" spans="1:37" x14ac:dyDescent="0.25">
      <c r="A60" s="3" t="s">
        <v>95</v>
      </c>
      <c r="D60" s="66">
        <v>2.58</v>
      </c>
      <c r="E60" s="66">
        <v>2.36</v>
      </c>
      <c r="F60" s="66">
        <v>2.5499999999999998</v>
      </c>
      <c r="G60" s="14"/>
      <c r="H60" s="66">
        <v>2.4700000000000002</v>
      </c>
      <c r="M60"/>
      <c r="R60" s="10"/>
      <c r="U60" s="10"/>
      <c r="W60"/>
      <c r="Z60"/>
      <c r="AA60" s="10"/>
      <c r="AE60"/>
      <c r="AF60"/>
      <c r="AJ60"/>
      <c r="AK60"/>
    </row>
    <row r="61" spans="1:37" x14ac:dyDescent="0.25">
      <c r="A61" s="3" t="s">
        <v>84</v>
      </c>
      <c r="D61" s="66">
        <v>14.72</v>
      </c>
      <c r="E61" s="66">
        <v>15.63</v>
      </c>
      <c r="F61" s="66">
        <v>14.75</v>
      </c>
      <c r="G61" s="14"/>
      <c r="H61" s="66">
        <v>15.02</v>
      </c>
      <c r="M61"/>
      <c r="R61" s="10"/>
      <c r="U61" s="10"/>
      <c r="W61"/>
      <c r="Z61"/>
      <c r="AA61" s="10"/>
      <c r="AE61"/>
      <c r="AF61"/>
      <c r="AJ61"/>
      <c r="AK61"/>
    </row>
    <row r="62" spans="1:37" x14ac:dyDescent="0.25">
      <c r="A62" s="54" t="s">
        <v>96</v>
      </c>
      <c r="D62" s="70">
        <f t="shared" ref="D62" si="13">D61-D60</f>
        <v>12.14</v>
      </c>
      <c r="E62" s="70">
        <f t="shared" ref="E62:F62" si="14">E61-E60</f>
        <v>13.270000000000001</v>
      </c>
      <c r="F62" s="70">
        <f t="shared" si="14"/>
        <v>12.2</v>
      </c>
      <c r="G62" s="65"/>
      <c r="H62" s="70">
        <f>H61-H60</f>
        <v>12.549999999999999</v>
      </c>
      <c r="M62"/>
      <c r="R62" s="10"/>
      <c r="U62" s="10"/>
      <c r="W62"/>
      <c r="Z62"/>
      <c r="AA62" s="10"/>
      <c r="AE62"/>
      <c r="AF62"/>
      <c r="AJ62"/>
      <c r="AK62"/>
    </row>
    <row r="63" spans="1:37" x14ac:dyDescent="0.25">
      <c r="G63" s="70"/>
      <c r="J63" s="10"/>
      <c r="K63" s="10"/>
      <c r="M63"/>
      <c r="U63" s="10"/>
      <c r="W63"/>
      <c r="X63" s="10"/>
      <c r="Z63"/>
      <c r="AD63" s="10"/>
      <c r="AE63"/>
      <c r="AF63"/>
      <c r="AH63" s="10"/>
      <c r="AJ63"/>
      <c r="AK63"/>
    </row>
    <row r="67" spans="4:22" x14ac:dyDescent="0.25">
      <c r="D67" s="3" t="s">
        <v>2</v>
      </c>
      <c r="E67" s="3" t="s">
        <v>4</v>
      </c>
      <c r="F67" s="3" t="s">
        <v>5</v>
      </c>
      <c r="G67" s="3" t="s">
        <v>3</v>
      </c>
      <c r="H67" s="3" t="s">
        <v>6</v>
      </c>
      <c r="I67" s="3" t="s">
        <v>28</v>
      </c>
      <c r="J67" s="3" t="s">
        <v>7</v>
      </c>
      <c r="K67" s="3" t="s">
        <v>8</v>
      </c>
      <c r="L67" s="3" t="s">
        <v>78</v>
      </c>
      <c r="M67" s="3" t="s">
        <v>29</v>
      </c>
      <c r="N67" s="3" t="s">
        <v>26</v>
      </c>
      <c r="O67" s="3" t="s">
        <v>27</v>
      </c>
      <c r="P67" s="54" t="s">
        <v>58</v>
      </c>
      <c r="Q67" s="54" t="s">
        <v>93</v>
      </c>
      <c r="R67" s="3" t="s">
        <v>83</v>
      </c>
      <c r="S67" s="3" t="s">
        <v>94</v>
      </c>
      <c r="T67" s="3" t="s">
        <v>95</v>
      </c>
      <c r="U67" s="3" t="s">
        <v>84</v>
      </c>
      <c r="V67" s="54" t="s">
        <v>96</v>
      </c>
    </row>
    <row r="68" spans="4:22" x14ac:dyDescent="0.25">
      <c r="D68" s="91">
        <f>AVERAGE(D60:D67)</f>
        <v>9.8133333333333344</v>
      </c>
      <c r="E68" s="91">
        <f>AVERAGE(E60:E67)</f>
        <v>10.420000000000002</v>
      </c>
      <c r="F68" s="91">
        <f>AVERAGE(F60:F67)</f>
        <v>9.8333333333333339</v>
      </c>
      <c r="G68" s="91" t="e">
        <f>AVERAGE(G60:G67)</f>
        <v>#DIV/0!</v>
      </c>
      <c r="H68" s="91">
        <f>AVERAGE(H60:H67)</f>
        <v>10.013333333333334</v>
      </c>
      <c r="I68" s="91" t="e">
        <f>AVERAGE(I60:I67)</f>
        <v>#DIV/0!</v>
      </c>
      <c r="J68" s="91" t="e">
        <f>AVERAGE(J60:J67)</f>
        <v>#DIV/0!</v>
      </c>
      <c r="K68" s="91" t="e">
        <f>AVERAGE(K60:K67)</f>
        <v>#DIV/0!</v>
      </c>
      <c r="L68" s="91" t="e">
        <f>AVERAGE(L60:L67)</f>
        <v>#DIV/0!</v>
      </c>
      <c r="M68" s="91" t="e">
        <f>AVERAGE(M60:M67)</f>
        <v>#DIV/0!</v>
      </c>
      <c r="N68" s="91" t="e">
        <f>AVERAGE(N60:N67)</f>
        <v>#DIV/0!</v>
      </c>
      <c r="O68" s="91" t="e">
        <f>AVERAGE(O60:O67)</f>
        <v>#DIV/0!</v>
      </c>
      <c r="P68" s="91" t="e">
        <f>AVERAGE(P60:P67)</f>
        <v>#DIV/0!</v>
      </c>
      <c r="Q68" s="91" t="e">
        <f>AVERAGE(Q60:Q67)</f>
        <v>#DIV/0!</v>
      </c>
      <c r="R68" s="91" t="e">
        <f>AVERAGE(R60:R67)</f>
        <v>#DIV/0!</v>
      </c>
      <c r="S68" s="91" t="e">
        <f>AVERAGE(S60:S67)</f>
        <v>#DIV/0!</v>
      </c>
      <c r="T68" s="91" t="e">
        <f>AVERAGE(T60:T67)</f>
        <v>#DIV/0!</v>
      </c>
      <c r="U68" s="91" t="e">
        <f>AVERAGE(U60:U67)</f>
        <v>#DIV/0!</v>
      </c>
      <c r="V68" s="91" t="e">
        <f>AVERAGE(V60:V67)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8" workbookViewId="0">
      <selection activeCell="M14" sqref="M14"/>
    </sheetView>
  </sheetViews>
  <sheetFormatPr defaultRowHeight="15" x14ac:dyDescent="0.25"/>
  <sheetData>
    <row r="1" spans="1:20" x14ac:dyDescent="0.25">
      <c r="A1" s="97" t="s">
        <v>79</v>
      </c>
      <c r="B1" s="3" t="s">
        <v>2</v>
      </c>
      <c r="C1" s="3" t="s">
        <v>4</v>
      </c>
      <c r="D1" s="3" t="s">
        <v>5</v>
      </c>
      <c r="E1" s="3" t="s">
        <v>3</v>
      </c>
      <c r="F1" s="3" t="s">
        <v>6</v>
      </c>
      <c r="G1" s="3" t="s">
        <v>28</v>
      </c>
      <c r="H1" s="3" t="s">
        <v>7</v>
      </c>
      <c r="I1" s="3" t="s">
        <v>8</v>
      </c>
      <c r="J1" s="3" t="s">
        <v>78</v>
      </c>
      <c r="K1" s="3" t="s">
        <v>29</v>
      </c>
      <c r="L1" s="3" t="s">
        <v>26</v>
      </c>
      <c r="M1" s="3" t="s">
        <v>27</v>
      </c>
      <c r="N1" s="54" t="s">
        <v>58</v>
      </c>
      <c r="O1" s="54" t="s">
        <v>93</v>
      </c>
      <c r="P1" s="3" t="s">
        <v>83</v>
      </c>
      <c r="Q1" s="3" t="s">
        <v>94</v>
      </c>
      <c r="R1" s="3" t="s">
        <v>95</v>
      </c>
      <c r="S1" s="3" t="s">
        <v>84</v>
      </c>
      <c r="T1" s="54" t="s">
        <v>96</v>
      </c>
    </row>
    <row r="2" spans="1:20" x14ac:dyDescent="0.25">
      <c r="A2" s="97" t="s">
        <v>10</v>
      </c>
      <c r="B2" s="8">
        <v>122.5</v>
      </c>
      <c r="C2" s="8">
        <v>114.7</v>
      </c>
      <c r="D2" s="8">
        <v>94.8</v>
      </c>
      <c r="E2" s="8">
        <v>111.6</v>
      </c>
      <c r="F2" s="8">
        <v>103.2</v>
      </c>
      <c r="G2" s="8">
        <v>113.7</v>
      </c>
      <c r="H2" s="8">
        <v>94.3</v>
      </c>
      <c r="I2" s="8">
        <v>71.599999999999994</v>
      </c>
      <c r="J2" s="8">
        <v>84.6</v>
      </c>
      <c r="K2" s="8">
        <v>22.9</v>
      </c>
      <c r="L2" s="8">
        <v>12.7</v>
      </c>
      <c r="M2" s="8">
        <v>471.1</v>
      </c>
      <c r="N2" s="12">
        <v>71.099999999999994</v>
      </c>
      <c r="O2" s="12">
        <v>0.4</v>
      </c>
      <c r="P2" s="51">
        <v>1.2</v>
      </c>
      <c r="Q2" s="51">
        <v>0.8</v>
      </c>
      <c r="R2" s="51">
        <v>2.5</v>
      </c>
      <c r="S2" s="51">
        <v>14.7</v>
      </c>
      <c r="T2" s="12">
        <v>12.2</v>
      </c>
    </row>
    <row r="3" spans="1:20" x14ac:dyDescent="0.25">
      <c r="A3" s="97" t="s">
        <v>13</v>
      </c>
      <c r="B3" s="8">
        <v>81.400000000000006</v>
      </c>
      <c r="C3" s="8">
        <v>103.2</v>
      </c>
      <c r="D3" s="8">
        <v>83.5</v>
      </c>
      <c r="E3" s="8">
        <v>71.900000000000006</v>
      </c>
      <c r="F3" s="8">
        <v>70.400000000000006</v>
      </c>
      <c r="G3" s="8">
        <v>99.6</v>
      </c>
      <c r="H3" s="8">
        <v>110.2</v>
      </c>
      <c r="I3" s="8">
        <v>76</v>
      </c>
      <c r="J3" s="8">
        <v>96.6</v>
      </c>
      <c r="K3" s="8">
        <v>23.4</v>
      </c>
      <c r="L3" s="8">
        <v>12.7</v>
      </c>
      <c r="M3" s="8">
        <v>469.4</v>
      </c>
      <c r="N3" s="12">
        <v>67.400000000000006</v>
      </c>
      <c r="O3" s="12">
        <v>0.3</v>
      </c>
      <c r="P3" s="51">
        <v>1.1000000000000001</v>
      </c>
      <c r="Q3" s="51">
        <v>0.8</v>
      </c>
      <c r="R3" s="51">
        <v>2.2000000000000002</v>
      </c>
      <c r="S3" s="51">
        <v>14.8</v>
      </c>
      <c r="T3" s="12">
        <v>12.6</v>
      </c>
    </row>
    <row r="4" spans="1:20" x14ac:dyDescent="0.25">
      <c r="A4" s="97" t="s">
        <v>11</v>
      </c>
      <c r="B4" s="8">
        <v>92.8</v>
      </c>
      <c r="C4" s="8">
        <v>115.1</v>
      </c>
      <c r="D4" s="8">
        <v>94</v>
      </c>
      <c r="E4" s="8">
        <v>91.1</v>
      </c>
      <c r="F4" s="8">
        <v>90.4</v>
      </c>
      <c r="G4" s="8">
        <v>111.8</v>
      </c>
      <c r="H4" s="8">
        <v>101.3</v>
      </c>
      <c r="I4" s="8">
        <v>75.3</v>
      </c>
      <c r="J4" s="8">
        <v>93.8</v>
      </c>
      <c r="K4" s="8">
        <v>23.3</v>
      </c>
      <c r="L4" s="8">
        <v>12.8</v>
      </c>
      <c r="M4" s="8">
        <v>466.1</v>
      </c>
      <c r="N4" s="8">
        <v>68.5</v>
      </c>
      <c r="O4" s="8">
        <v>0.3</v>
      </c>
      <c r="P4" s="12">
        <v>1.3</v>
      </c>
      <c r="Q4" s="12">
        <v>0.9</v>
      </c>
      <c r="R4" s="12">
        <v>2.4</v>
      </c>
      <c r="S4" s="12">
        <v>14.9</v>
      </c>
      <c r="T4" s="12">
        <v>12.5</v>
      </c>
    </row>
    <row r="5" spans="1:20" x14ac:dyDescent="0.25">
      <c r="A5" s="97" t="s">
        <v>41</v>
      </c>
      <c r="B5" s="12">
        <v>43.9</v>
      </c>
      <c r="C5" s="12">
        <v>121.7</v>
      </c>
      <c r="D5" s="12">
        <v>80.5</v>
      </c>
      <c r="E5" s="12">
        <v>36.5</v>
      </c>
      <c r="F5" s="12">
        <v>35.1</v>
      </c>
      <c r="G5" s="12">
        <v>55.4</v>
      </c>
      <c r="H5" s="12">
        <v>230.7</v>
      </c>
      <c r="I5" s="12">
        <v>177</v>
      </c>
      <c r="J5" s="12">
        <v>208.3</v>
      </c>
      <c r="K5" s="8">
        <v>21.3</v>
      </c>
      <c r="L5" s="8">
        <v>12.3</v>
      </c>
      <c r="M5" s="8">
        <v>467.3</v>
      </c>
      <c r="N5" s="12">
        <v>65.3</v>
      </c>
      <c r="O5" s="12">
        <v>0.4</v>
      </c>
      <c r="P5" s="51">
        <v>1.1000000000000001</v>
      </c>
      <c r="Q5" s="51">
        <v>0.7</v>
      </c>
      <c r="R5" s="51">
        <v>2</v>
      </c>
      <c r="S5" s="51">
        <v>13.4</v>
      </c>
      <c r="T5" s="12">
        <v>11.4</v>
      </c>
    </row>
    <row r="6" spans="1:20" x14ac:dyDescent="0.25">
      <c r="A6" s="97" t="s">
        <v>9</v>
      </c>
      <c r="B6" s="95">
        <v>35.700000000000003</v>
      </c>
      <c r="C6" s="95">
        <v>90.8</v>
      </c>
      <c r="D6" s="95">
        <v>71.099999999999994</v>
      </c>
      <c r="E6" s="95">
        <v>32.4</v>
      </c>
      <c r="F6" s="95">
        <v>31.1</v>
      </c>
      <c r="G6" s="95">
        <v>55.4</v>
      </c>
      <c r="H6" s="95">
        <v>224.7</v>
      </c>
      <c r="I6" s="95">
        <v>173</v>
      </c>
      <c r="J6" s="95">
        <v>174.1</v>
      </c>
      <c r="K6" s="95">
        <v>22.5</v>
      </c>
      <c r="L6" s="95">
        <v>11.8</v>
      </c>
      <c r="M6" s="95">
        <v>403.8</v>
      </c>
      <c r="N6" s="95">
        <v>63.7</v>
      </c>
      <c r="O6" s="95">
        <v>0.4</v>
      </c>
      <c r="P6" s="95">
        <v>1.1000000000000001</v>
      </c>
      <c r="Q6" s="95">
        <v>0.7</v>
      </c>
      <c r="R6" s="95">
        <v>1.8</v>
      </c>
      <c r="S6" s="95">
        <v>12.5</v>
      </c>
      <c r="T6" s="95">
        <v>10.7</v>
      </c>
    </row>
    <row r="11" spans="1:20" x14ac:dyDescent="0.25">
      <c r="B11" s="3" t="s">
        <v>4</v>
      </c>
      <c r="C11" s="3" t="s">
        <v>7</v>
      </c>
    </row>
    <row r="12" spans="1:20" x14ac:dyDescent="0.25">
      <c r="B12" s="8">
        <v>114.7</v>
      </c>
      <c r="C12" s="8">
        <v>94.3</v>
      </c>
    </row>
    <row r="13" spans="1:20" x14ac:dyDescent="0.25">
      <c r="B13" s="8">
        <v>115.1</v>
      </c>
      <c r="C13" s="8">
        <v>101.3</v>
      </c>
    </row>
    <row r="14" spans="1:20" x14ac:dyDescent="0.25">
      <c r="B14" s="8">
        <v>103.2</v>
      </c>
      <c r="C14" s="8">
        <v>110.2</v>
      </c>
    </row>
    <row r="15" spans="1:20" x14ac:dyDescent="0.25">
      <c r="B15" s="12">
        <v>121.7</v>
      </c>
      <c r="C15" s="12">
        <v>230.7</v>
      </c>
    </row>
    <row r="16" spans="1:20" x14ac:dyDescent="0.25">
      <c r="B16" s="95">
        <v>90.2</v>
      </c>
      <c r="C16" s="95">
        <v>224.7</v>
      </c>
    </row>
    <row r="18" spans="2:3" x14ac:dyDescent="0.25">
      <c r="B18" s="3" t="s">
        <v>5</v>
      </c>
      <c r="C18" s="3" t="s">
        <v>7</v>
      </c>
    </row>
    <row r="19" spans="2:3" x14ac:dyDescent="0.25">
      <c r="B19" s="8">
        <v>94.8</v>
      </c>
      <c r="C19" s="8">
        <v>94.3</v>
      </c>
    </row>
    <row r="20" spans="2:3" x14ac:dyDescent="0.25">
      <c r="B20" s="8">
        <v>94</v>
      </c>
      <c r="C20" s="8">
        <v>101.3</v>
      </c>
    </row>
    <row r="21" spans="2:3" x14ac:dyDescent="0.25">
      <c r="B21" s="8">
        <v>83.5</v>
      </c>
      <c r="C21" s="8">
        <v>110.2</v>
      </c>
    </row>
    <row r="22" spans="2:3" x14ac:dyDescent="0.25">
      <c r="B22" s="95">
        <v>71.099999999999994</v>
      </c>
      <c r="C22" s="95">
        <v>224.7</v>
      </c>
    </row>
    <row r="23" spans="2:3" x14ac:dyDescent="0.25">
      <c r="B23" s="12">
        <v>80.5</v>
      </c>
      <c r="C23" s="12">
        <v>230.7</v>
      </c>
    </row>
    <row r="25" spans="2:3" x14ac:dyDescent="0.25">
      <c r="B25" s="8">
        <v>114.7</v>
      </c>
      <c r="C25" s="8">
        <v>94.3</v>
      </c>
    </row>
    <row r="26" spans="2:3" x14ac:dyDescent="0.25">
      <c r="B26" s="8">
        <v>115.1</v>
      </c>
      <c r="C26" s="8">
        <v>101.3</v>
      </c>
    </row>
    <row r="27" spans="2:3" x14ac:dyDescent="0.25">
      <c r="B27" s="8">
        <v>103.2</v>
      </c>
      <c r="C27" s="8">
        <v>110.2</v>
      </c>
    </row>
    <row r="28" spans="2:3" x14ac:dyDescent="0.25">
      <c r="B28" s="12">
        <v>121.7</v>
      </c>
      <c r="C28" s="12">
        <v>230.7</v>
      </c>
    </row>
    <row r="29" spans="2:3" x14ac:dyDescent="0.25">
      <c r="B29" s="95">
        <v>90.2</v>
      </c>
      <c r="C29" s="95">
        <v>224.7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zoomScale="82" zoomScaleNormal="82" workbookViewId="0"/>
  </sheetViews>
  <sheetFormatPr defaultRowHeight="15" x14ac:dyDescent="0.25"/>
  <cols>
    <col min="3" max="3" width="9.5703125" bestFit="1" customWidth="1"/>
  </cols>
  <sheetData>
    <row r="1" spans="1:39" x14ac:dyDescent="0.25">
      <c r="A1" s="3" t="s">
        <v>1</v>
      </c>
      <c r="B1" s="4" t="s">
        <v>15</v>
      </c>
      <c r="C1" s="8"/>
      <c r="D1" s="4" t="s">
        <v>24</v>
      </c>
      <c r="E1" s="4" t="s">
        <v>48</v>
      </c>
      <c r="F1" s="4" t="s">
        <v>19</v>
      </c>
      <c r="G1" s="4" t="s">
        <v>22</v>
      </c>
      <c r="H1" s="4" t="s">
        <v>23</v>
      </c>
      <c r="I1" s="4" t="s">
        <v>35</v>
      </c>
      <c r="J1" s="4" t="s">
        <v>34</v>
      </c>
      <c r="K1" s="4" t="s">
        <v>33</v>
      </c>
      <c r="L1" s="8"/>
      <c r="M1" s="4" t="s">
        <v>50</v>
      </c>
      <c r="N1" s="4" t="s">
        <v>20</v>
      </c>
      <c r="O1" s="4" t="s">
        <v>37</v>
      </c>
      <c r="P1" s="4" t="s">
        <v>38</v>
      </c>
      <c r="Q1" s="4" t="s">
        <v>39</v>
      </c>
      <c r="R1" s="8"/>
      <c r="S1" s="4" t="s">
        <v>25</v>
      </c>
      <c r="T1" s="8"/>
      <c r="U1" s="4" t="s">
        <v>18</v>
      </c>
      <c r="V1" s="4" t="s">
        <v>67</v>
      </c>
      <c r="W1" s="4" t="s">
        <v>77</v>
      </c>
      <c r="X1" s="4" t="s">
        <v>33</v>
      </c>
      <c r="Y1" s="8"/>
      <c r="Z1" s="4" t="s">
        <v>40</v>
      </c>
      <c r="AA1" s="4" t="s">
        <v>42</v>
      </c>
      <c r="AB1" s="4" t="s">
        <v>80</v>
      </c>
      <c r="AC1" s="8"/>
      <c r="AD1" s="4" t="s">
        <v>21</v>
      </c>
      <c r="AE1" s="4" t="s">
        <v>43</v>
      </c>
      <c r="AF1" s="4" t="s">
        <v>44</v>
      </c>
      <c r="AG1" s="4" t="s">
        <v>17</v>
      </c>
      <c r="AH1" s="4" t="s">
        <v>16</v>
      </c>
      <c r="AI1" s="4" t="s">
        <v>81</v>
      </c>
      <c r="AJ1" s="4" t="s">
        <v>51</v>
      </c>
      <c r="AK1" s="4" t="s">
        <v>52</v>
      </c>
      <c r="AL1" s="4" t="s">
        <v>53</v>
      </c>
      <c r="AM1" s="4" t="s">
        <v>54</v>
      </c>
    </row>
    <row r="2" spans="1:39" x14ac:dyDescent="0.25">
      <c r="A2" s="3" t="s">
        <v>0</v>
      </c>
      <c r="B2" s="4" t="s">
        <v>14</v>
      </c>
      <c r="C2" s="8"/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8"/>
      <c r="M2" s="4" t="s">
        <v>13</v>
      </c>
      <c r="N2" s="4" t="s">
        <v>13</v>
      </c>
      <c r="O2" s="4" t="s">
        <v>13</v>
      </c>
      <c r="P2" s="4" t="s">
        <v>13</v>
      </c>
      <c r="Q2" s="4" t="s">
        <v>13</v>
      </c>
      <c r="R2" s="8"/>
      <c r="S2" s="4" t="s">
        <v>12</v>
      </c>
      <c r="T2" s="8"/>
      <c r="U2" s="4" t="s">
        <v>11</v>
      </c>
      <c r="V2" s="4" t="s">
        <v>11</v>
      </c>
      <c r="W2" s="4" t="s">
        <v>11</v>
      </c>
      <c r="X2" s="4" t="s">
        <v>11</v>
      </c>
      <c r="Y2" s="8"/>
      <c r="Z2" s="4" t="s">
        <v>41</v>
      </c>
      <c r="AA2" s="4" t="s">
        <v>41</v>
      </c>
      <c r="AB2" s="4" t="s">
        <v>41</v>
      </c>
      <c r="AC2" s="8"/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</row>
    <row r="3" spans="1:39" x14ac:dyDescent="0.25">
      <c r="A3" s="3" t="s">
        <v>2</v>
      </c>
      <c r="B3" s="5">
        <v>160.80000000000001</v>
      </c>
      <c r="C3" s="8"/>
      <c r="D3" s="5">
        <v>125</v>
      </c>
      <c r="E3" s="5"/>
      <c r="F3" s="5">
        <v>121.9</v>
      </c>
      <c r="G3" s="5">
        <v>122.5</v>
      </c>
      <c r="H3" s="5">
        <v>123.8</v>
      </c>
      <c r="I3" s="5">
        <v>120</v>
      </c>
      <c r="J3" s="5">
        <v>123.8</v>
      </c>
      <c r="K3" s="5">
        <v>120</v>
      </c>
      <c r="L3" s="8"/>
      <c r="M3" s="5"/>
      <c r="N3" s="5">
        <v>82</v>
      </c>
      <c r="O3" s="5">
        <v>80.8</v>
      </c>
      <c r="P3" s="5">
        <v>81.3</v>
      </c>
      <c r="Q3" s="5">
        <v>80.400000000000006</v>
      </c>
      <c r="R3" s="8"/>
      <c r="S3" s="5">
        <v>92.8</v>
      </c>
      <c r="T3" s="8"/>
      <c r="U3" s="5">
        <v>90.3</v>
      </c>
      <c r="V3" s="5"/>
      <c r="W3" s="5"/>
      <c r="X3" s="5"/>
      <c r="Y3" s="8"/>
      <c r="Z3" s="24">
        <v>43.8</v>
      </c>
      <c r="AA3" s="24">
        <v>43.8</v>
      </c>
      <c r="AB3" s="57">
        <v>44.1</v>
      </c>
      <c r="AC3" s="11"/>
      <c r="AD3" s="7">
        <v>36.6</v>
      </c>
      <c r="AE3" s="5">
        <v>35.4</v>
      </c>
      <c r="AF3" s="5">
        <v>34.6</v>
      </c>
      <c r="AG3" s="5">
        <v>36</v>
      </c>
      <c r="AH3" s="5">
        <v>37.299999999999997</v>
      </c>
      <c r="AI3" s="5">
        <v>35.4</v>
      </c>
      <c r="AJ3" s="5">
        <v>35.4</v>
      </c>
      <c r="AK3" s="1">
        <v>35</v>
      </c>
      <c r="AL3" s="1">
        <v>37.1</v>
      </c>
      <c r="AM3" s="1">
        <v>34.4</v>
      </c>
    </row>
    <row r="4" spans="1:39" x14ac:dyDescent="0.25">
      <c r="A4" s="3" t="s">
        <v>7</v>
      </c>
      <c r="B4" s="5">
        <v>82</v>
      </c>
      <c r="C4" s="8"/>
      <c r="D4" s="5"/>
      <c r="E4" s="5">
        <v>89</v>
      </c>
      <c r="F4" s="5">
        <v>99</v>
      </c>
      <c r="G4" s="5">
        <v>93</v>
      </c>
      <c r="H4" s="5">
        <v>92</v>
      </c>
      <c r="I4" s="5">
        <v>82</v>
      </c>
      <c r="J4" s="5">
        <v>83</v>
      </c>
      <c r="K4" s="5">
        <v>80</v>
      </c>
      <c r="L4" s="8"/>
      <c r="M4" s="5">
        <v>109</v>
      </c>
      <c r="N4" s="5">
        <v>106</v>
      </c>
      <c r="O4" s="5">
        <v>112</v>
      </c>
      <c r="P4" s="5">
        <v>109</v>
      </c>
      <c r="Q4" s="5">
        <v>109</v>
      </c>
      <c r="R4" s="8"/>
      <c r="S4" s="5">
        <v>105</v>
      </c>
      <c r="T4" s="8"/>
      <c r="U4" s="5">
        <v>105</v>
      </c>
      <c r="V4" s="5">
        <v>98</v>
      </c>
      <c r="W4" s="5">
        <v>98</v>
      </c>
      <c r="X4" s="5">
        <v>104</v>
      </c>
      <c r="Y4" s="8"/>
      <c r="Z4" s="24">
        <v>228</v>
      </c>
      <c r="AA4" s="24">
        <v>237</v>
      </c>
      <c r="AB4" s="57">
        <v>227</v>
      </c>
      <c r="AC4" s="12"/>
      <c r="AD4" s="5">
        <v>225</v>
      </c>
      <c r="AE4" s="5">
        <v>199</v>
      </c>
      <c r="AF4" s="5">
        <v>215</v>
      </c>
      <c r="AG4" s="5">
        <v>218</v>
      </c>
      <c r="AH4" s="5">
        <v>197</v>
      </c>
      <c r="AI4" s="5">
        <v>213</v>
      </c>
      <c r="AJ4" s="5">
        <v>237</v>
      </c>
      <c r="AK4" s="24">
        <v>235</v>
      </c>
      <c r="AL4" s="24">
        <v>211</v>
      </c>
      <c r="AM4" s="24">
        <v>230</v>
      </c>
    </row>
    <row r="5" spans="1:39" x14ac:dyDescent="0.25">
      <c r="A5" s="3" t="s">
        <v>8</v>
      </c>
      <c r="B5" s="5">
        <v>66</v>
      </c>
      <c r="C5" s="8"/>
      <c r="D5" s="5"/>
      <c r="E5" s="8">
        <v>66</v>
      </c>
      <c r="F5" s="5">
        <v>66</v>
      </c>
      <c r="G5" s="5">
        <v>69</v>
      </c>
      <c r="H5" s="8">
        <v>76</v>
      </c>
      <c r="I5" s="5">
        <v>66</v>
      </c>
      <c r="J5" s="5">
        <v>65</v>
      </c>
      <c r="K5" s="5">
        <v>63</v>
      </c>
      <c r="L5" s="8"/>
      <c r="M5" s="5">
        <v>75</v>
      </c>
      <c r="N5" s="5">
        <v>81</v>
      </c>
      <c r="O5" s="5">
        <v>76</v>
      </c>
      <c r="P5" s="5">
        <v>76</v>
      </c>
      <c r="Q5" s="5">
        <v>72</v>
      </c>
      <c r="R5" s="8"/>
      <c r="S5" s="5">
        <v>78</v>
      </c>
      <c r="T5" s="8"/>
      <c r="U5" s="5">
        <v>83</v>
      </c>
      <c r="V5" s="5">
        <v>66</v>
      </c>
      <c r="W5" s="5">
        <v>74</v>
      </c>
      <c r="X5" s="5">
        <v>78</v>
      </c>
      <c r="Y5" s="8"/>
      <c r="Z5" s="24">
        <v>174</v>
      </c>
      <c r="AA5" s="24">
        <v>183</v>
      </c>
      <c r="AB5" s="57">
        <v>174</v>
      </c>
      <c r="AC5" s="12"/>
      <c r="AD5" s="5">
        <v>163</v>
      </c>
      <c r="AE5" s="5">
        <v>149</v>
      </c>
      <c r="AF5" s="5">
        <v>169</v>
      </c>
      <c r="AG5" s="5">
        <v>167</v>
      </c>
      <c r="AH5" s="5">
        <v>167</v>
      </c>
      <c r="AI5" s="5">
        <v>175</v>
      </c>
      <c r="AJ5" s="5">
        <v>185</v>
      </c>
      <c r="AK5" s="24">
        <v>173</v>
      </c>
      <c r="AL5" s="24">
        <v>156</v>
      </c>
      <c r="AM5" s="24">
        <v>179</v>
      </c>
    </row>
    <row r="6" spans="1:39" x14ac:dyDescent="0.25">
      <c r="A6" s="3" t="s">
        <v>78</v>
      </c>
      <c r="B6" s="5"/>
      <c r="C6" s="8"/>
      <c r="D6" s="5"/>
      <c r="E6" s="8"/>
      <c r="F6" s="5"/>
      <c r="G6" s="5"/>
      <c r="H6" s="8"/>
      <c r="I6" s="5"/>
      <c r="J6" s="5"/>
      <c r="K6" s="5"/>
      <c r="L6" s="8"/>
      <c r="M6" s="5"/>
      <c r="N6" s="5"/>
      <c r="O6" s="5"/>
      <c r="P6" s="5"/>
      <c r="Q6" s="5"/>
      <c r="R6" s="8"/>
      <c r="S6" s="5"/>
      <c r="T6" s="8"/>
      <c r="U6" s="5"/>
      <c r="V6" s="5">
        <v>90</v>
      </c>
      <c r="W6" s="5">
        <v>93</v>
      </c>
      <c r="X6" s="5">
        <v>97</v>
      </c>
      <c r="Y6" s="8"/>
      <c r="Z6" s="57">
        <v>205</v>
      </c>
      <c r="AA6" s="63">
        <v>212</v>
      </c>
      <c r="AB6" s="57">
        <v>208</v>
      </c>
      <c r="AC6" s="12"/>
      <c r="AD6" s="5">
        <v>145</v>
      </c>
      <c r="AE6" s="5">
        <v>183</v>
      </c>
      <c r="AF6" s="5">
        <v>145</v>
      </c>
      <c r="AG6" s="5">
        <v>188</v>
      </c>
      <c r="AH6" s="5">
        <v>141</v>
      </c>
      <c r="AI6" s="5">
        <v>184</v>
      </c>
      <c r="AJ6" s="5">
        <v>163</v>
      </c>
      <c r="AK6" s="57">
        <v>201</v>
      </c>
      <c r="AL6" s="57">
        <v>177</v>
      </c>
      <c r="AM6" s="57">
        <v>193</v>
      </c>
    </row>
    <row r="7" spans="1:39" x14ac:dyDescent="0.25">
      <c r="AB7" s="57"/>
    </row>
    <row r="8" spans="1:39" s="30" customFormat="1" x14ac:dyDescent="0.25">
      <c r="A8" s="20"/>
    </row>
    <row r="9" spans="1:39" x14ac:dyDescent="0.25">
      <c r="A9" s="25" t="s">
        <v>79</v>
      </c>
    </row>
    <row r="10" spans="1:39" x14ac:dyDescent="0.25">
      <c r="A10" s="3" t="s">
        <v>0</v>
      </c>
      <c r="B10" s="3" t="s">
        <v>2</v>
      </c>
      <c r="C10" s="3" t="s">
        <v>7</v>
      </c>
      <c r="D10" s="3" t="s">
        <v>8</v>
      </c>
      <c r="E10" s="3" t="s">
        <v>78</v>
      </c>
    </row>
    <row r="11" spans="1:39" x14ac:dyDescent="0.25">
      <c r="A11" s="31">
        <v>115</v>
      </c>
      <c r="B11" s="32">
        <v>160.80000000000001</v>
      </c>
      <c r="C11" s="32">
        <v>82</v>
      </c>
      <c r="D11" s="32">
        <v>66</v>
      </c>
      <c r="E11" s="14">
        <v>73</v>
      </c>
    </row>
    <row r="12" spans="1:39" x14ac:dyDescent="0.25">
      <c r="A12" s="31">
        <v>220</v>
      </c>
      <c r="B12" s="32">
        <v>112</v>
      </c>
      <c r="C12" s="32">
        <v>88.166700000000006</v>
      </c>
      <c r="D12" s="32">
        <v>67.5</v>
      </c>
      <c r="E12" s="14">
        <v>78</v>
      </c>
    </row>
    <row r="13" spans="1:39" x14ac:dyDescent="0.25">
      <c r="A13" s="31">
        <v>330</v>
      </c>
      <c r="B13" s="32">
        <v>81.125</v>
      </c>
      <c r="C13" s="32">
        <v>109</v>
      </c>
      <c r="D13" s="32">
        <v>76.25</v>
      </c>
      <c r="E13" s="14">
        <v>96.6</v>
      </c>
    </row>
    <row r="14" spans="1:39" x14ac:dyDescent="0.25">
      <c r="A14" s="31">
        <v>339</v>
      </c>
      <c r="B14" s="32">
        <v>92.8</v>
      </c>
      <c r="C14" s="32">
        <v>105</v>
      </c>
      <c r="D14" s="32">
        <v>78</v>
      </c>
      <c r="E14" s="14">
        <v>95</v>
      </c>
    </row>
    <row r="15" spans="1:39" x14ac:dyDescent="0.25">
      <c r="A15" s="31">
        <v>375</v>
      </c>
      <c r="B15" s="32">
        <v>90.03</v>
      </c>
      <c r="C15" s="32">
        <v>105</v>
      </c>
      <c r="D15" s="32">
        <v>83</v>
      </c>
      <c r="E15" s="14">
        <v>93.75</v>
      </c>
    </row>
    <row r="16" spans="1:39" x14ac:dyDescent="0.25">
      <c r="A16" s="31">
        <v>550</v>
      </c>
      <c r="B16" s="32">
        <v>43.8</v>
      </c>
      <c r="C16" s="32">
        <v>232.5</v>
      </c>
      <c r="D16" s="32">
        <v>178.5</v>
      </c>
      <c r="E16" s="14">
        <v>208.33</v>
      </c>
    </row>
    <row r="17" spans="1:5" x14ac:dyDescent="0.25">
      <c r="A17" s="31">
        <v>660</v>
      </c>
      <c r="B17" s="32">
        <v>35.75</v>
      </c>
      <c r="C17" s="32">
        <v>218.5556</v>
      </c>
      <c r="D17" s="32">
        <v>167.5556</v>
      </c>
      <c r="E17" s="14">
        <v>172</v>
      </c>
    </row>
    <row r="19" spans="1:5" x14ac:dyDescent="0.25">
      <c r="A19" s="3" t="s">
        <v>0</v>
      </c>
      <c r="B19" s="3" t="s">
        <v>4</v>
      </c>
      <c r="C19" s="3" t="s">
        <v>7</v>
      </c>
      <c r="D19" s="3" t="s">
        <v>8</v>
      </c>
      <c r="E19" s="3" t="s">
        <v>78</v>
      </c>
    </row>
    <row r="20" spans="1:5" x14ac:dyDescent="0.25">
      <c r="A20" s="4" t="s">
        <v>14</v>
      </c>
      <c r="B20" s="36">
        <v>114.7</v>
      </c>
      <c r="C20" s="36">
        <v>82</v>
      </c>
      <c r="D20" s="36">
        <v>66</v>
      </c>
      <c r="E20" s="14">
        <v>73</v>
      </c>
    </row>
    <row r="21" spans="1:5" x14ac:dyDescent="0.25">
      <c r="A21" s="81">
        <v>220</v>
      </c>
      <c r="B21" s="37">
        <v>115</v>
      </c>
      <c r="C21" s="37">
        <v>88</v>
      </c>
      <c r="D21" s="37">
        <v>67</v>
      </c>
      <c r="E21" s="14">
        <v>78</v>
      </c>
    </row>
    <row r="22" spans="1:5" x14ac:dyDescent="0.25">
      <c r="A22" s="81">
        <v>330</v>
      </c>
      <c r="B22" s="81">
        <v>103.24</v>
      </c>
      <c r="C22" s="81">
        <v>109</v>
      </c>
      <c r="D22" s="81">
        <v>76</v>
      </c>
      <c r="E22" s="14">
        <v>96.6</v>
      </c>
    </row>
    <row r="23" spans="1:5" x14ac:dyDescent="0.25">
      <c r="A23" s="81">
        <v>339</v>
      </c>
      <c r="B23" s="81">
        <v>118.4</v>
      </c>
      <c r="C23" s="81">
        <v>105</v>
      </c>
      <c r="D23" s="81">
        <v>78</v>
      </c>
      <c r="E23" s="14">
        <v>95</v>
      </c>
    </row>
    <row r="24" spans="1:5" x14ac:dyDescent="0.25">
      <c r="A24" s="81">
        <v>375</v>
      </c>
      <c r="B24" s="81">
        <v>115</v>
      </c>
      <c r="C24" s="81">
        <v>101</v>
      </c>
      <c r="D24" s="81">
        <v>75</v>
      </c>
      <c r="E24" s="14">
        <v>93.75</v>
      </c>
    </row>
    <row r="25" spans="1:5" x14ac:dyDescent="0.25">
      <c r="A25" s="81">
        <v>550</v>
      </c>
      <c r="B25" s="81">
        <v>121.8</v>
      </c>
      <c r="C25" s="81">
        <v>232</v>
      </c>
      <c r="D25" s="81">
        <v>178.5</v>
      </c>
      <c r="E25" s="14">
        <v>208.33</v>
      </c>
    </row>
    <row r="26" spans="1:5" x14ac:dyDescent="0.25">
      <c r="A26" s="81">
        <v>660</v>
      </c>
      <c r="B26" s="81">
        <v>89.92</v>
      </c>
      <c r="C26" s="81">
        <v>218.55600000000001</v>
      </c>
      <c r="D26" s="81">
        <v>167.5556</v>
      </c>
      <c r="E26" s="14">
        <v>172</v>
      </c>
    </row>
    <row r="28" spans="1:5" x14ac:dyDescent="0.25">
      <c r="A28" s="3" t="s">
        <v>0</v>
      </c>
      <c r="B28" s="3" t="s">
        <v>4</v>
      </c>
      <c r="C28" s="3" t="s">
        <v>7</v>
      </c>
      <c r="D28" s="3" t="s">
        <v>8</v>
      </c>
      <c r="E28" s="3" t="s">
        <v>78</v>
      </c>
    </row>
    <row r="29" spans="1:5" x14ac:dyDescent="0.25">
      <c r="A29" s="4" t="s">
        <v>14</v>
      </c>
      <c r="B29" s="36">
        <v>114.7</v>
      </c>
      <c r="C29" s="36">
        <v>82</v>
      </c>
      <c r="D29" s="36">
        <v>66</v>
      </c>
      <c r="E29" s="14">
        <v>73</v>
      </c>
    </row>
    <row r="30" spans="1:5" x14ac:dyDescent="0.25">
      <c r="A30" s="81">
        <v>220</v>
      </c>
      <c r="B30" s="37">
        <v>115</v>
      </c>
      <c r="C30" s="37">
        <v>88</v>
      </c>
      <c r="D30" s="37">
        <v>67</v>
      </c>
      <c r="E30" s="14">
        <v>78</v>
      </c>
    </row>
    <row r="31" spans="1:5" x14ac:dyDescent="0.25">
      <c r="A31" s="81">
        <v>330</v>
      </c>
      <c r="B31" s="81">
        <v>103.24</v>
      </c>
      <c r="C31" s="81">
        <v>109</v>
      </c>
      <c r="D31" s="81">
        <v>76</v>
      </c>
      <c r="E31" s="14">
        <v>96.6</v>
      </c>
    </row>
    <row r="32" spans="1:5" x14ac:dyDescent="0.25">
      <c r="A32" s="81">
        <v>339</v>
      </c>
      <c r="B32" s="81">
        <v>118.4</v>
      </c>
      <c r="C32" s="81">
        <v>105</v>
      </c>
      <c r="D32" s="81">
        <v>78</v>
      </c>
      <c r="E32" s="14">
        <v>95</v>
      </c>
    </row>
    <row r="33" spans="1:5" x14ac:dyDescent="0.25">
      <c r="A33" s="81">
        <v>375</v>
      </c>
      <c r="B33" s="81">
        <v>115</v>
      </c>
      <c r="C33" s="81">
        <v>101</v>
      </c>
      <c r="D33" s="81">
        <v>75</v>
      </c>
      <c r="E33" s="14">
        <v>93.75</v>
      </c>
    </row>
    <row r="34" spans="1:5" x14ac:dyDescent="0.25">
      <c r="A34" s="81">
        <v>550</v>
      </c>
      <c r="B34" s="81">
        <v>121.8</v>
      </c>
      <c r="C34" s="81">
        <v>232</v>
      </c>
      <c r="D34" s="81">
        <v>178.5</v>
      </c>
      <c r="E34" s="14">
        <v>208.33</v>
      </c>
    </row>
    <row r="35" spans="1:5" x14ac:dyDescent="0.25">
      <c r="A35" s="81">
        <v>660</v>
      </c>
      <c r="B35" s="81">
        <v>89.92</v>
      </c>
      <c r="C35" s="81">
        <v>218.55600000000001</v>
      </c>
      <c r="D35" s="81">
        <v>167.5556</v>
      </c>
      <c r="E35" s="14">
        <v>172</v>
      </c>
    </row>
    <row r="36" spans="1:5" x14ac:dyDescent="0.25">
      <c r="A36" s="5">
        <v>35.4</v>
      </c>
      <c r="B36" s="5">
        <v>199</v>
      </c>
      <c r="C36" s="5">
        <v>149</v>
      </c>
      <c r="D36" s="5">
        <v>183</v>
      </c>
    </row>
    <row r="37" spans="1:5" x14ac:dyDescent="0.25">
      <c r="A37" s="5">
        <v>34.6</v>
      </c>
      <c r="B37" s="5">
        <v>215</v>
      </c>
      <c r="C37" s="5">
        <v>169</v>
      </c>
      <c r="D37" s="5">
        <v>145</v>
      </c>
    </row>
    <row r="38" spans="1:5" x14ac:dyDescent="0.25">
      <c r="A38" s="5">
        <v>36</v>
      </c>
      <c r="B38" s="5">
        <v>218</v>
      </c>
      <c r="C38" s="5">
        <v>167</v>
      </c>
      <c r="D38" s="5">
        <v>188</v>
      </c>
    </row>
    <row r="39" spans="1:5" x14ac:dyDescent="0.25">
      <c r="A39" s="5">
        <v>37.299999999999997</v>
      </c>
      <c r="B39" s="5">
        <v>197</v>
      </c>
      <c r="C39" s="5">
        <v>167</v>
      </c>
      <c r="D39" s="5">
        <v>141</v>
      </c>
    </row>
    <row r="40" spans="1:5" x14ac:dyDescent="0.25">
      <c r="A40" s="5">
        <v>35.4</v>
      </c>
      <c r="B40" s="5">
        <v>213</v>
      </c>
      <c r="C40" s="5">
        <v>175</v>
      </c>
      <c r="D40" s="5">
        <v>184</v>
      </c>
    </row>
    <row r="41" spans="1:5" x14ac:dyDescent="0.25">
      <c r="A41" s="5">
        <v>35.4</v>
      </c>
      <c r="B41" s="5">
        <v>237</v>
      </c>
      <c r="C41" s="5">
        <v>185</v>
      </c>
      <c r="D41" s="5">
        <v>163</v>
      </c>
    </row>
    <row r="42" spans="1:5" x14ac:dyDescent="0.25">
      <c r="A42" s="1">
        <v>35</v>
      </c>
      <c r="B42" s="57">
        <v>235</v>
      </c>
      <c r="C42" s="57">
        <v>173</v>
      </c>
      <c r="D42" s="57">
        <v>201</v>
      </c>
    </row>
    <row r="43" spans="1:5" x14ac:dyDescent="0.25">
      <c r="A43" s="1">
        <v>37.1</v>
      </c>
      <c r="B43" s="57">
        <v>211</v>
      </c>
      <c r="C43" s="57">
        <v>156</v>
      </c>
      <c r="D43" s="57">
        <v>177</v>
      </c>
    </row>
    <row r="44" spans="1:5" x14ac:dyDescent="0.25">
      <c r="A44" s="1">
        <v>34.4</v>
      </c>
      <c r="B44" s="57">
        <v>230</v>
      </c>
      <c r="C44" s="57">
        <v>179</v>
      </c>
      <c r="D44" s="57">
        <v>193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8"/>
  <sheetViews>
    <sheetView zoomScale="57" zoomScaleNormal="57" workbookViewId="0">
      <selection activeCell="A10" sqref="A10:E17"/>
    </sheetView>
  </sheetViews>
  <sheetFormatPr defaultRowHeight="15" x14ac:dyDescent="0.25"/>
  <sheetData>
    <row r="1" spans="1:38" x14ac:dyDescent="0.25">
      <c r="A1" s="3" t="s">
        <v>1</v>
      </c>
      <c r="B1" s="4" t="s">
        <v>15</v>
      </c>
      <c r="C1" s="8"/>
      <c r="D1" s="4" t="s">
        <v>24</v>
      </c>
      <c r="E1" s="4" t="s">
        <v>48</v>
      </c>
      <c r="F1" s="4" t="s">
        <v>19</v>
      </c>
      <c r="G1" s="4" t="s">
        <v>22</v>
      </c>
      <c r="H1" s="4" t="s">
        <v>23</v>
      </c>
      <c r="I1" s="4" t="s">
        <v>35</v>
      </c>
      <c r="J1" s="4" t="s">
        <v>34</v>
      </c>
      <c r="K1" s="4" t="s">
        <v>33</v>
      </c>
      <c r="L1" s="8"/>
      <c r="M1" s="4" t="s">
        <v>50</v>
      </c>
      <c r="N1" s="4" t="s">
        <v>20</v>
      </c>
      <c r="O1" s="4" t="s">
        <v>37</v>
      </c>
      <c r="P1" s="4" t="s">
        <v>38</v>
      </c>
      <c r="Q1" s="4" t="s">
        <v>39</v>
      </c>
      <c r="R1" s="8"/>
      <c r="S1" s="4" t="s">
        <v>25</v>
      </c>
      <c r="T1" s="8"/>
      <c r="U1" s="4" t="s">
        <v>18</v>
      </c>
      <c r="V1" s="4" t="s">
        <v>67</v>
      </c>
      <c r="W1" s="4" t="s">
        <v>77</v>
      </c>
      <c r="X1" s="4" t="s">
        <v>33</v>
      </c>
      <c r="Y1" s="8"/>
      <c r="Z1" s="4" t="s">
        <v>40</v>
      </c>
      <c r="AA1" s="4" t="s">
        <v>42</v>
      </c>
      <c r="AB1" s="8"/>
      <c r="AC1" s="4" t="s">
        <v>21</v>
      </c>
      <c r="AD1" s="4" t="s">
        <v>43</v>
      </c>
      <c r="AE1" s="4" t="s">
        <v>44</v>
      </c>
      <c r="AF1" s="4" t="s">
        <v>17</v>
      </c>
      <c r="AG1" s="4" t="s">
        <v>16</v>
      </c>
      <c r="AH1" s="4" t="s">
        <v>49</v>
      </c>
      <c r="AI1" s="4" t="s">
        <v>51</v>
      </c>
      <c r="AJ1" s="4" t="s">
        <v>52</v>
      </c>
      <c r="AK1" s="4" t="s">
        <v>53</v>
      </c>
      <c r="AL1" s="4" t="s">
        <v>54</v>
      </c>
    </row>
    <row r="2" spans="1:38" x14ac:dyDescent="0.25">
      <c r="A2" s="3" t="s">
        <v>0</v>
      </c>
      <c r="B2" s="4" t="s">
        <v>14</v>
      </c>
      <c r="C2" s="8"/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8"/>
      <c r="M2" s="4" t="s">
        <v>13</v>
      </c>
      <c r="N2" s="4" t="s">
        <v>13</v>
      </c>
      <c r="O2" s="4" t="s">
        <v>13</v>
      </c>
      <c r="P2" s="4" t="s">
        <v>13</v>
      </c>
      <c r="Q2" s="4" t="s">
        <v>13</v>
      </c>
      <c r="R2" s="8"/>
      <c r="S2" s="4" t="s">
        <v>12</v>
      </c>
      <c r="T2" s="8"/>
      <c r="U2" s="4" t="s">
        <v>11</v>
      </c>
      <c r="V2" s="4" t="s">
        <v>11</v>
      </c>
      <c r="W2" s="4" t="s">
        <v>11</v>
      </c>
      <c r="X2" s="4" t="s">
        <v>11</v>
      </c>
      <c r="Y2" s="8"/>
      <c r="Z2" s="4" t="s">
        <v>41</v>
      </c>
      <c r="AA2" s="4" t="s">
        <v>41</v>
      </c>
      <c r="AB2" s="8"/>
      <c r="AC2" s="4" t="s">
        <v>9</v>
      </c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</row>
    <row r="3" spans="1:38" x14ac:dyDescent="0.25">
      <c r="A3" s="3" t="s">
        <v>4</v>
      </c>
      <c r="B3" s="5">
        <v>114.7</v>
      </c>
      <c r="C3" s="8"/>
      <c r="D3" s="5">
        <v>114.7</v>
      </c>
      <c r="E3" s="5"/>
      <c r="F3" s="5">
        <v>114.7</v>
      </c>
      <c r="G3" s="5">
        <v>114.1</v>
      </c>
      <c r="H3" s="5">
        <v>117.8</v>
      </c>
      <c r="I3" s="5">
        <v>116</v>
      </c>
      <c r="J3" s="5">
        <v>112.7</v>
      </c>
      <c r="K3" s="5">
        <v>113.6</v>
      </c>
      <c r="L3" s="8"/>
      <c r="M3" s="5"/>
      <c r="N3" s="5">
        <v>102.7</v>
      </c>
      <c r="O3" s="5">
        <v>101.7</v>
      </c>
      <c r="P3" s="5">
        <v>105.5</v>
      </c>
      <c r="Q3" s="5">
        <v>104.9</v>
      </c>
      <c r="R3" s="8"/>
      <c r="S3" s="5">
        <v>118.4</v>
      </c>
      <c r="T3" s="8"/>
      <c r="U3" s="5">
        <v>113</v>
      </c>
      <c r="V3" s="36">
        <v>118.2</v>
      </c>
      <c r="W3" s="36">
        <v>115.5</v>
      </c>
      <c r="X3" s="36">
        <v>113.6</v>
      </c>
      <c r="Y3" s="8"/>
      <c r="Z3" s="24">
        <v>121.8</v>
      </c>
      <c r="AA3" s="24">
        <v>121.8</v>
      </c>
      <c r="AB3" s="12"/>
      <c r="AC3" s="5">
        <v>89.1</v>
      </c>
      <c r="AD3" s="5">
        <v>89.9</v>
      </c>
      <c r="AE3" s="5">
        <v>87.4</v>
      </c>
      <c r="AF3" s="5">
        <v>92</v>
      </c>
      <c r="AG3" s="5">
        <v>90.3</v>
      </c>
      <c r="AH3" s="5"/>
      <c r="AI3" s="5">
        <v>90.2</v>
      </c>
      <c r="AJ3" s="1">
        <v>92.4</v>
      </c>
      <c r="AK3" s="1">
        <v>86</v>
      </c>
      <c r="AL3" s="1">
        <v>92</v>
      </c>
    </row>
    <row r="4" spans="1:38" x14ac:dyDescent="0.25">
      <c r="A4" s="3" t="s">
        <v>7</v>
      </c>
      <c r="B4" s="5">
        <v>82</v>
      </c>
      <c r="C4" s="8"/>
      <c r="D4" s="5"/>
      <c r="E4" s="5">
        <v>89</v>
      </c>
      <c r="F4" s="5">
        <v>99</v>
      </c>
      <c r="G4" s="5">
        <v>93</v>
      </c>
      <c r="H4" s="5">
        <v>92</v>
      </c>
      <c r="I4" s="5">
        <v>82</v>
      </c>
      <c r="J4" s="5">
        <v>83</v>
      </c>
      <c r="K4" s="5">
        <v>80</v>
      </c>
      <c r="L4" s="8"/>
      <c r="M4" s="5">
        <v>109</v>
      </c>
      <c r="N4" s="5">
        <v>106</v>
      </c>
      <c r="O4" s="5">
        <v>118</v>
      </c>
      <c r="P4" s="5">
        <v>109</v>
      </c>
      <c r="Q4" s="5">
        <v>109</v>
      </c>
      <c r="R4" s="8"/>
      <c r="S4" s="5">
        <v>105</v>
      </c>
      <c r="T4" s="8"/>
      <c r="U4" s="5">
        <v>105</v>
      </c>
      <c r="V4" s="5">
        <v>98</v>
      </c>
      <c r="W4" s="5">
        <v>98</v>
      </c>
      <c r="X4" s="5">
        <v>104</v>
      </c>
      <c r="Y4" s="8"/>
      <c r="Z4" s="24">
        <v>228</v>
      </c>
      <c r="AA4" s="24">
        <v>237</v>
      </c>
      <c r="AB4" s="12"/>
      <c r="AC4" s="5">
        <v>225</v>
      </c>
      <c r="AD4" s="5">
        <v>199</v>
      </c>
      <c r="AE4" s="5">
        <v>215</v>
      </c>
      <c r="AF4" s="5">
        <v>218</v>
      </c>
      <c r="AG4" s="5">
        <v>197</v>
      </c>
      <c r="AH4" s="5">
        <v>213</v>
      </c>
      <c r="AI4" s="5">
        <v>237</v>
      </c>
      <c r="AJ4" s="24">
        <v>235</v>
      </c>
      <c r="AK4" s="24">
        <v>211</v>
      </c>
      <c r="AL4" s="24">
        <v>230</v>
      </c>
    </row>
    <row r="5" spans="1:38" x14ac:dyDescent="0.25">
      <c r="A5" s="3" t="s">
        <v>8</v>
      </c>
      <c r="B5" s="5">
        <v>66</v>
      </c>
      <c r="C5" s="8"/>
      <c r="D5" s="5"/>
      <c r="E5" s="8">
        <v>66</v>
      </c>
      <c r="F5" s="5">
        <v>66</v>
      </c>
      <c r="G5" s="5">
        <v>69</v>
      </c>
      <c r="H5" s="8">
        <v>76</v>
      </c>
      <c r="I5" s="5">
        <v>66</v>
      </c>
      <c r="J5" s="5">
        <v>65</v>
      </c>
      <c r="K5" s="5">
        <v>63</v>
      </c>
      <c r="L5" s="8"/>
      <c r="M5" s="5">
        <v>75</v>
      </c>
      <c r="N5" s="5">
        <v>81</v>
      </c>
      <c r="O5" s="5">
        <v>76</v>
      </c>
      <c r="P5" s="5">
        <v>76</v>
      </c>
      <c r="Q5" s="5">
        <v>72</v>
      </c>
      <c r="R5" s="8"/>
      <c r="S5" s="5">
        <v>78</v>
      </c>
      <c r="T5" s="8"/>
      <c r="U5" s="5">
        <v>83</v>
      </c>
      <c r="V5" s="5">
        <v>66</v>
      </c>
      <c r="W5" s="5">
        <v>74</v>
      </c>
      <c r="X5" s="5">
        <v>78</v>
      </c>
      <c r="Y5" s="8"/>
      <c r="Z5" s="24">
        <v>174</v>
      </c>
      <c r="AA5" s="24">
        <v>183</v>
      </c>
      <c r="AB5" s="12"/>
      <c r="AC5" s="5">
        <v>163</v>
      </c>
      <c r="AD5" s="5">
        <v>149</v>
      </c>
      <c r="AE5" s="5">
        <v>169</v>
      </c>
      <c r="AF5" s="5">
        <v>167</v>
      </c>
      <c r="AG5" s="5">
        <v>167</v>
      </c>
      <c r="AH5" s="5">
        <v>175</v>
      </c>
      <c r="AI5" s="5">
        <v>185</v>
      </c>
      <c r="AJ5" s="24">
        <v>173</v>
      </c>
      <c r="AK5" s="24">
        <v>156</v>
      </c>
      <c r="AL5" s="24">
        <v>179</v>
      </c>
    </row>
    <row r="6" spans="1:38" x14ac:dyDescent="0.25">
      <c r="A6" s="3" t="s">
        <v>78</v>
      </c>
      <c r="B6" s="5"/>
      <c r="C6" s="8"/>
      <c r="D6" s="5"/>
      <c r="E6" s="8"/>
      <c r="F6" s="5"/>
      <c r="G6" s="5"/>
      <c r="H6" s="8"/>
      <c r="I6" s="5"/>
      <c r="J6" s="5"/>
      <c r="K6" s="5"/>
      <c r="L6" s="8"/>
      <c r="M6" s="5"/>
      <c r="N6" s="5"/>
      <c r="O6" s="5">
        <v>95</v>
      </c>
      <c r="P6" s="5"/>
      <c r="Q6" s="5"/>
      <c r="R6" s="8"/>
      <c r="S6" s="5"/>
      <c r="T6" s="8"/>
      <c r="U6" s="5">
        <v>95</v>
      </c>
      <c r="V6" s="5">
        <v>90</v>
      </c>
      <c r="W6" s="5">
        <v>93</v>
      </c>
      <c r="X6" s="5">
        <v>97</v>
      </c>
      <c r="Y6" s="8"/>
      <c r="Z6" s="24"/>
      <c r="AA6" s="24"/>
      <c r="AB6" s="12"/>
      <c r="AC6" s="5"/>
      <c r="AD6" s="5"/>
      <c r="AE6" s="5"/>
      <c r="AF6" s="5"/>
      <c r="AG6" s="5"/>
      <c r="AH6" s="5"/>
      <c r="AI6" s="5"/>
      <c r="AJ6" s="24"/>
      <c r="AK6" s="24"/>
      <c r="AL6" s="24"/>
    </row>
    <row r="10" spans="1:38" x14ac:dyDescent="0.25">
      <c r="A10" s="3" t="s">
        <v>0</v>
      </c>
      <c r="B10" s="3" t="s">
        <v>4</v>
      </c>
      <c r="C10" s="3" t="s">
        <v>7</v>
      </c>
      <c r="D10" s="3" t="s">
        <v>8</v>
      </c>
      <c r="E10" s="3" t="s">
        <v>78</v>
      </c>
    </row>
    <row r="11" spans="1:38" x14ac:dyDescent="0.25">
      <c r="A11" s="4" t="s">
        <v>14</v>
      </c>
      <c r="B11" s="36">
        <v>114.7</v>
      </c>
      <c r="C11" s="36">
        <v>82</v>
      </c>
      <c r="D11" s="36">
        <v>66</v>
      </c>
      <c r="E11" s="14">
        <v>73</v>
      </c>
    </row>
    <row r="12" spans="1:38" x14ac:dyDescent="0.25">
      <c r="A12" s="29">
        <v>220</v>
      </c>
      <c r="B12" s="37">
        <v>115</v>
      </c>
      <c r="C12" s="37">
        <v>88</v>
      </c>
      <c r="D12" s="37">
        <v>67</v>
      </c>
      <c r="E12" s="14">
        <v>78</v>
      </c>
    </row>
    <row r="13" spans="1:38" x14ac:dyDescent="0.25">
      <c r="A13" s="29">
        <v>330</v>
      </c>
      <c r="B13" s="29">
        <v>103.24</v>
      </c>
      <c r="C13" s="29">
        <v>109</v>
      </c>
      <c r="D13" s="29">
        <v>76</v>
      </c>
      <c r="E13" s="14">
        <v>96.6</v>
      </c>
    </row>
    <row r="14" spans="1:38" x14ac:dyDescent="0.25">
      <c r="A14" s="29">
        <v>339</v>
      </c>
      <c r="B14" s="29">
        <v>118.4</v>
      </c>
      <c r="C14" s="29">
        <v>105</v>
      </c>
      <c r="D14" s="29">
        <v>78</v>
      </c>
      <c r="E14" s="14">
        <v>95</v>
      </c>
    </row>
    <row r="15" spans="1:38" x14ac:dyDescent="0.25">
      <c r="A15" s="29">
        <v>375</v>
      </c>
      <c r="B15" s="29">
        <v>115</v>
      </c>
      <c r="C15" s="29">
        <v>101</v>
      </c>
      <c r="D15" s="29">
        <v>75</v>
      </c>
      <c r="E15" s="14">
        <v>93.75</v>
      </c>
    </row>
    <row r="16" spans="1:38" x14ac:dyDescent="0.25">
      <c r="A16" s="29">
        <v>550</v>
      </c>
      <c r="B16" s="29">
        <v>121.8</v>
      </c>
      <c r="C16" s="29">
        <v>232</v>
      </c>
      <c r="D16" s="29">
        <v>178.5</v>
      </c>
      <c r="E16" s="14">
        <v>208.33</v>
      </c>
    </row>
    <row r="17" spans="1:5" x14ac:dyDescent="0.25">
      <c r="A17" s="29">
        <v>660</v>
      </c>
      <c r="B17" s="29">
        <v>89.92</v>
      </c>
      <c r="C17" s="29">
        <v>218.55600000000001</v>
      </c>
      <c r="D17" s="29">
        <v>167.5556</v>
      </c>
      <c r="E17" s="14">
        <v>172</v>
      </c>
    </row>
    <row r="45" spans="1:4" x14ac:dyDescent="0.25">
      <c r="A45" s="57" t="s">
        <v>4</v>
      </c>
      <c r="B45" s="3" t="s">
        <v>7</v>
      </c>
      <c r="C45" s="3" t="s">
        <v>8</v>
      </c>
      <c r="D45" s="3" t="s">
        <v>78</v>
      </c>
    </row>
    <row r="46" spans="1:4" x14ac:dyDescent="0.25">
      <c r="A46" s="57">
        <v>121.8</v>
      </c>
      <c r="B46" s="57">
        <v>228</v>
      </c>
      <c r="C46" s="57">
        <v>174</v>
      </c>
      <c r="D46" s="57">
        <v>205</v>
      </c>
    </row>
    <row r="47" spans="1:4" x14ac:dyDescent="0.25">
      <c r="A47" s="63">
        <v>121.8</v>
      </c>
      <c r="B47" s="57">
        <v>237</v>
      </c>
      <c r="C47" s="57">
        <v>183</v>
      </c>
      <c r="D47" s="63">
        <v>212</v>
      </c>
    </row>
    <row r="48" spans="1:4" x14ac:dyDescent="0.25">
      <c r="A48" s="57">
        <v>121.4</v>
      </c>
      <c r="B48" s="57">
        <v>227</v>
      </c>
      <c r="C48" s="57">
        <v>174</v>
      </c>
      <c r="D48" s="57">
        <v>208</v>
      </c>
    </row>
    <row r="49" spans="1:4" x14ac:dyDescent="0.25">
      <c r="A49" s="5">
        <v>89.1</v>
      </c>
      <c r="B49" s="5">
        <v>225</v>
      </c>
      <c r="C49" s="5">
        <v>163</v>
      </c>
      <c r="D49" s="5">
        <v>145</v>
      </c>
    </row>
    <row r="50" spans="1:4" x14ac:dyDescent="0.25">
      <c r="A50" s="5">
        <v>89.9</v>
      </c>
      <c r="B50" s="5">
        <v>199</v>
      </c>
      <c r="C50" s="5">
        <v>149</v>
      </c>
      <c r="D50" s="5">
        <v>183</v>
      </c>
    </row>
    <row r="51" spans="1:4" x14ac:dyDescent="0.25">
      <c r="A51" s="5">
        <v>87.4</v>
      </c>
      <c r="B51" s="5">
        <v>215</v>
      </c>
      <c r="C51" s="5">
        <v>169</v>
      </c>
      <c r="D51" s="5">
        <v>145</v>
      </c>
    </row>
    <row r="52" spans="1:4" x14ac:dyDescent="0.25">
      <c r="A52" s="5">
        <v>92</v>
      </c>
      <c r="B52" s="5">
        <v>218</v>
      </c>
      <c r="C52" s="5">
        <v>167</v>
      </c>
      <c r="D52" s="5">
        <v>188</v>
      </c>
    </row>
    <row r="53" spans="1:4" x14ac:dyDescent="0.25">
      <c r="A53" s="5">
        <v>90.3</v>
      </c>
      <c r="B53" s="5">
        <v>197</v>
      </c>
      <c r="C53" s="5">
        <v>167</v>
      </c>
      <c r="D53" s="5">
        <v>141</v>
      </c>
    </row>
    <row r="54" spans="1:4" x14ac:dyDescent="0.25">
      <c r="A54" s="5">
        <v>92.4</v>
      </c>
      <c r="B54" s="5">
        <v>213</v>
      </c>
      <c r="C54" s="5">
        <v>175</v>
      </c>
      <c r="D54" s="5">
        <v>184</v>
      </c>
    </row>
    <row r="55" spans="1:4" x14ac:dyDescent="0.25">
      <c r="A55" s="5">
        <v>90.2</v>
      </c>
      <c r="B55" s="5">
        <v>237</v>
      </c>
      <c r="C55" s="5">
        <v>185</v>
      </c>
      <c r="D55" s="5">
        <v>163</v>
      </c>
    </row>
    <row r="56" spans="1:4" x14ac:dyDescent="0.25">
      <c r="A56" s="57">
        <v>92.4</v>
      </c>
      <c r="B56" s="57">
        <v>235</v>
      </c>
      <c r="C56" s="57">
        <v>173</v>
      </c>
      <c r="D56" s="57">
        <v>201</v>
      </c>
    </row>
    <row r="57" spans="1:4" x14ac:dyDescent="0.25">
      <c r="A57" s="57">
        <v>86</v>
      </c>
      <c r="B57" s="57">
        <v>211</v>
      </c>
      <c r="C57" s="57">
        <v>156</v>
      </c>
      <c r="D57" s="57">
        <v>177</v>
      </c>
    </row>
    <row r="58" spans="1:4" x14ac:dyDescent="0.25">
      <c r="A58" s="57">
        <v>92</v>
      </c>
      <c r="B58" s="57">
        <v>230</v>
      </c>
      <c r="C58" s="57">
        <v>179</v>
      </c>
      <c r="D58" s="57">
        <v>193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"/>
  <sheetViews>
    <sheetView zoomScale="110" zoomScaleNormal="110" workbookViewId="0">
      <selection activeCell="B10" sqref="B10"/>
    </sheetView>
  </sheetViews>
  <sheetFormatPr defaultRowHeight="15" x14ac:dyDescent="0.25"/>
  <sheetData>
    <row r="1" spans="1:39" x14ac:dyDescent="0.25">
      <c r="A1" s="3" t="s">
        <v>1</v>
      </c>
      <c r="B1" s="4" t="s">
        <v>15</v>
      </c>
      <c r="C1" s="8"/>
      <c r="D1" s="4" t="s">
        <v>24</v>
      </c>
      <c r="E1" s="4" t="s">
        <v>48</v>
      </c>
      <c r="F1" s="4" t="s">
        <v>19</v>
      </c>
      <c r="G1" s="4" t="s">
        <v>22</v>
      </c>
      <c r="H1" s="4" t="s">
        <v>23</v>
      </c>
      <c r="I1" s="4" t="s">
        <v>35</v>
      </c>
      <c r="J1" s="4" t="s">
        <v>34</v>
      </c>
      <c r="K1" s="4" t="s">
        <v>33</v>
      </c>
      <c r="L1" s="8"/>
      <c r="M1" s="4" t="s">
        <v>50</v>
      </c>
      <c r="N1" s="4" t="s">
        <v>20</v>
      </c>
      <c r="O1" s="4" t="s">
        <v>37</v>
      </c>
      <c r="P1" s="4" t="s">
        <v>38</v>
      </c>
      <c r="Q1" s="4" t="s">
        <v>39</v>
      </c>
      <c r="R1" s="8"/>
      <c r="S1" s="4" t="s">
        <v>25</v>
      </c>
      <c r="T1" s="8"/>
      <c r="U1" s="4" t="s">
        <v>18</v>
      </c>
      <c r="V1" s="4" t="s">
        <v>67</v>
      </c>
      <c r="W1" s="4" t="s">
        <v>77</v>
      </c>
      <c r="X1" s="4" t="s">
        <v>33</v>
      </c>
      <c r="Y1" s="8"/>
      <c r="Z1" s="4" t="s">
        <v>40</v>
      </c>
      <c r="AA1" s="4" t="s">
        <v>42</v>
      </c>
      <c r="AB1" s="4" t="s">
        <v>80</v>
      </c>
      <c r="AC1" s="8"/>
      <c r="AD1" s="4" t="s">
        <v>21</v>
      </c>
      <c r="AE1" s="4" t="s">
        <v>43</v>
      </c>
      <c r="AF1" s="4" t="s">
        <v>44</v>
      </c>
      <c r="AG1" s="4" t="s">
        <v>17</v>
      </c>
      <c r="AH1" s="4" t="s">
        <v>16</v>
      </c>
      <c r="AI1" s="4" t="s">
        <v>81</v>
      </c>
      <c r="AJ1" s="4" t="s">
        <v>51</v>
      </c>
      <c r="AK1" s="4" t="s">
        <v>52</v>
      </c>
      <c r="AL1" s="4" t="s">
        <v>53</v>
      </c>
      <c r="AM1" s="4" t="s">
        <v>54</v>
      </c>
    </row>
    <row r="2" spans="1:39" x14ac:dyDescent="0.25">
      <c r="A2" s="3" t="s">
        <v>0</v>
      </c>
      <c r="B2" s="4" t="s">
        <v>14</v>
      </c>
      <c r="C2" s="8"/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8"/>
      <c r="M2" s="4" t="s">
        <v>13</v>
      </c>
      <c r="N2" s="4" t="s">
        <v>13</v>
      </c>
      <c r="O2" s="4" t="s">
        <v>13</v>
      </c>
      <c r="P2" s="4" t="s">
        <v>13</v>
      </c>
      <c r="Q2" s="4" t="s">
        <v>13</v>
      </c>
      <c r="R2" s="8"/>
      <c r="S2" s="4" t="s">
        <v>12</v>
      </c>
      <c r="T2" s="8"/>
      <c r="U2" s="4" t="s">
        <v>11</v>
      </c>
      <c r="V2" s="4" t="s">
        <v>11</v>
      </c>
      <c r="W2" s="4" t="s">
        <v>11</v>
      </c>
      <c r="X2" s="4" t="s">
        <v>11</v>
      </c>
      <c r="Y2" s="8"/>
      <c r="Z2" s="4" t="s">
        <v>41</v>
      </c>
      <c r="AA2" s="4" t="s">
        <v>41</v>
      </c>
      <c r="AB2" s="4" t="s">
        <v>41</v>
      </c>
      <c r="AC2" s="8"/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</row>
    <row r="3" spans="1:39" x14ac:dyDescent="0.25">
      <c r="A3" s="3" t="s">
        <v>6</v>
      </c>
      <c r="B3" s="5">
        <v>125.98</v>
      </c>
      <c r="C3" s="8"/>
      <c r="D3" s="5">
        <v>105.75</v>
      </c>
      <c r="E3" s="5">
        <v>107.03</v>
      </c>
      <c r="F3" s="5">
        <v>104.83</v>
      </c>
      <c r="G3" s="8">
        <v>106.29</v>
      </c>
      <c r="H3" s="5">
        <v>103.93</v>
      </c>
      <c r="I3" s="8">
        <v>101.51</v>
      </c>
      <c r="J3" s="5">
        <v>102.63</v>
      </c>
      <c r="K3" s="5">
        <v>106.01</v>
      </c>
      <c r="L3" s="8"/>
      <c r="M3" s="5">
        <v>73.36</v>
      </c>
      <c r="N3" s="5">
        <v>71.260000000000005</v>
      </c>
      <c r="O3" s="5">
        <v>69.540000000000006</v>
      </c>
      <c r="P3" s="5">
        <v>69.180000000000007</v>
      </c>
      <c r="Q3" s="5">
        <v>68.67</v>
      </c>
      <c r="R3" s="8"/>
      <c r="S3" s="5">
        <v>82.65</v>
      </c>
      <c r="T3" s="8"/>
      <c r="U3" s="5">
        <v>82.67</v>
      </c>
      <c r="V3" s="5">
        <v>86.87</v>
      </c>
      <c r="W3" s="5">
        <v>86.03</v>
      </c>
      <c r="X3" s="5">
        <v>106.01</v>
      </c>
      <c r="Y3" s="8"/>
      <c r="Z3" s="28">
        <v>35.1</v>
      </c>
      <c r="AA3" s="28">
        <v>35.1</v>
      </c>
      <c r="AB3" s="28"/>
      <c r="AC3" s="12"/>
      <c r="AD3" s="5">
        <v>30.09</v>
      </c>
      <c r="AE3" s="5">
        <v>30.59</v>
      </c>
      <c r="AF3" s="5">
        <v>30.67</v>
      </c>
      <c r="AG3" s="5">
        <v>32.76</v>
      </c>
      <c r="AH3" s="5">
        <v>33.9</v>
      </c>
      <c r="AI3" s="5"/>
      <c r="AJ3" s="5">
        <v>30.94</v>
      </c>
      <c r="AK3" s="1">
        <v>30.86</v>
      </c>
      <c r="AL3" s="1">
        <v>32.4</v>
      </c>
      <c r="AM3" s="1">
        <v>30.11</v>
      </c>
    </row>
    <row r="4" spans="1:39" x14ac:dyDescent="0.25">
      <c r="A4" s="3" t="s">
        <v>7</v>
      </c>
      <c r="B4" s="5">
        <v>82</v>
      </c>
      <c r="C4" s="8"/>
      <c r="D4" s="5">
        <v>93</v>
      </c>
      <c r="E4" s="5">
        <v>89</v>
      </c>
      <c r="F4" s="5">
        <v>99</v>
      </c>
      <c r="G4" s="5">
        <v>93</v>
      </c>
      <c r="H4" s="5">
        <v>92</v>
      </c>
      <c r="I4" s="5">
        <v>82</v>
      </c>
      <c r="J4" s="5">
        <v>83</v>
      </c>
      <c r="K4" s="5">
        <v>80</v>
      </c>
      <c r="L4" s="8"/>
      <c r="M4" s="5">
        <v>109</v>
      </c>
      <c r="N4" s="5">
        <v>106</v>
      </c>
      <c r="O4" s="5">
        <v>118</v>
      </c>
      <c r="P4" s="5">
        <v>109</v>
      </c>
      <c r="Q4" s="5">
        <v>109</v>
      </c>
      <c r="R4" s="8"/>
      <c r="S4" s="5">
        <v>105</v>
      </c>
      <c r="T4" s="8"/>
      <c r="U4" s="5">
        <v>105</v>
      </c>
      <c r="V4" s="5">
        <v>98</v>
      </c>
      <c r="W4" s="5">
        <v>98</v>
      </c>
      <c r="X4" s="5">
        <v>104</v>
      </c>
      <c r="Y4" s="8"/>
      <c r="Z4" s="28">
        <v>228</v>
      </c>
      <c r="AA4" s="28">
        <v>237</v>
      </c>
      <c r="AB4" s="28">
        <v>227</v>
      </c>
      <c r="AC4" s="12"/>
      <c r="AD4" s="5">
        <v>225</v>
      </c>
      <c r="AE4" s="5">
        <v>199</v>
      </c>
      <c r="AF4" s="5">
        <v>215</v>
      </c>
      <c r="AG4" s="5">
        <v>218</v>
      </c>
      <c r="AH4" s="5">
        <v>197</v>
      </c>
      <c r="AI4" s="5">
        <v>213</v>
      </c>
      <c r="AJ4" s="5">
        <v>237</v>
      </c>
      <c r="AK4" s="28">
        <v>235</v>
      </c>
      <c r="AL4" s="28">
        <v>211</v>
      </c>
      <c r="AM4" s="28">
        <v>230</v>
      </c>
    </row>
    <row r="5" spans="1:39" x14ac:dyDescent="0.25">
      <c r="A5" s="3" t="s">
        <v>8</v>
      </c>
      <c r="B5" s="5">
        <v>66</v>
      </c>
      <c r="C5" s="8"/>
      <c r="D5" s="5">
        <v>78</v>
      </c>
      <c r="E5" s="8">
        <v>66</v>
      </c>
      <c r="F5" s="5">
        <v>66</v>
      </c>
      <c r="G5" s="5">
        <v>69</v>
      </c>
      <c r="H5" s="8">
        <v>76</v>
      </c>
      <c r="I5" s="5">
        <v>66</v>
      </c>
      <c r="J5" s="5">
        <v>65</v>
      </c>
      <c r="K5" s="5">
        <v>63</v>
      </c>
      <c r="L5" s="8"/>
      <c r="M5" s="5">
        <v>75</v>
      </c>
      <c r="N5" s="5">
        <v>81</v>
      </c>
      <c r="O5" s="5">
        <v>76</v>
      </c>
      <c r="P5" s="5">
        <v>76</v>
      </c>
      <c r="Q5" s="5">
        <v>72</v>
      </c>
      <c r="R5" s="8"/>
      <c r="S5" s="5">
        <v>78</v>
      </c>
      <c r="T5" s="8"/>
      <c r="U5" s="5">
        <v>83</v>
      </c>
      <c r="V5" s="5">
        <v>66</v>
      </c>
      <c r="W5" s="5">
        <v>74</v>
      </c>
      <c r="X5" s="5">
        <v>78</v>
      </c>
      <c r="Y5" s="8"/>
      <c r="Z5" s="28">
        <v>174</v>
      </c>
      <c r="AA5" s="28">
        <v>183</v>
      </c>
      <c r="AB5" s="28">
        <v>174</v>
      </c>
      <c r="AC5" s="12"/>
      <c r="AD5" s="5">
        <v>163</v>
      </c>
      <c r="AE5" s="5">
        <v>149</v>
      </c>
      <c r="AF5" s="5">
        <v>169</v>
      </c>
      <c r="AG5" s="5">
        <v>167</v>
      </c>
      <c r="AH5" s="5">
        <v>167</v>
      </c>
      <c r="AI5" s="5">
        <v>175</v>
      </c>
      <c r="AJ5" s="5">
        <v>185</v>
      </c>
      <c r="AK5" s="28">
        <v>173</v>
      </c>
      <c r="AL5" s="28">
        <v>156</v>
      </c>
      <c r="AM5" s="28">
        <v>179</v>
      </c>
    </row>
    <row r="6" spans="1:39" x14ac:dyDescent="0.25">
      <c r="A6" s="3" t="s">
        <v>78</v>
      </c>
      <c r="B6" s="5">
        <v>73</v>
      </c>
      <c r="C6" s="8"/>
      <c r="D6" s="5">
        <v>84</v>
      </c>
      <c r="E6" s="8">
        <v>77</v>
      </c>
      <c r="F6" s="5">
        <v>83</v>
      </c>
      <c r="G6" s="5">
        <v>85</v>
      </c>
      <c r="H6" s="8">
        <v>80</v>
      </c>
      <c r="I6" s="5">
        <v>69</v>
      </c>
      <c r="J6" s="5">
        <v>75</v>
      </c>
      <c r="K6" s="5">
        <v>71</v>
      </c>
      <c r="L6" s="8"/>
      <c r="M6" s="5">
        <v>102</v>
      </c>
      <c r="N6" s="5">
        <v>92</v>
      </c>
      <c r="O6" s="5">
        <v>95</v>
      </c>
      <c r="P6" s="5">
        <v>96</v>
      </c>
      <c r="Q6" s="5">
        <v>98</v>
      </c>
      <c r="R6" s="8"/>
      <c r="S6" s="5">
        <v>95</v>
      </c>
      <c r="T6" s="8"/>
      <c r="U6" s="5">
        <v>95</v>
      </c>
      <c r="V6" s="5">
        <v>90</v>
      </c>
      <c r="W6" s="5">
        <v>93</v>
      </c>
      <c r="X6" s="5">
        <v>97</v>
      </c>
      <c r="Y6" s="8"/>
      <c r="Z6" s="28">
        <v>205</v>
      </c>
      <c r="AA6" s="28">
        <v>212</v>
      </c>
      <c r="AB6" s="28">
        <v>208</v>
      </c>
      <c r="AC6" s="12"/>
      <c r="AD6" s="5">
        <v>145</v>
      </c>
      <c r="AE6" s="5">
        <v>183</v>
      </c>
      <c r="AF6" s="5">
        <v>145</v>
      </c>
      <c r="AG6" s="5">
        <v>188</v>
      </c>
      <c r="AH6" s="5">
        <v>141</v>
      </c>
      <c r="AI6" s="5">
        <v>184</v>
      </c>
      <c r="AJ6" s="5">
        <v>163</v>
      </c>
      <c r="AK6" s="28">
        <v>201</v>
      </c>
      <c r="AL6" s="28">
        <v>177</v>
      </c>
      <c r="AM6" s="28">
        <v>193</v>
      </c>
    </row>
    <row r="10" spans="1:39" x14ac:dyDescent="0.25">
      <c r="A10" s="3" t="s">
        <v>0</v>
      </c>
      <c r="B10" s="3" t="s">
        <v>4</v>
      </c>
      <c r="C10" s="3" t="s">
        <v>7</v>
      </c>
      <c r="D10" s="3" t="s">
        <v>8</v>
      </c>
      <c r="E10" s="3" t="s">
        <v>78</v>
      </c>
    </row>
    <row r="11" spans="1:39" x14ac:dyDescent="0.25">
      <c r="A11" s="4" t="s">
        <v>14</v>
      </c>
      <c r="B11" s="36">
        <v>114.7</v>
      </c>
      <c r="C11" s="36">
        <v>82</v>
      </c>
      <c r="D11" s="36">
        <v>66</v>
      </c>
      <c r="E11" s="14">
        <v>73</v>
      </c>
    </row>
    <row r="12" spans="1:39" x14ac:dyDescent="0.25">
      <c r="A12" s="81">
        <v>220</v>
      </c>
      <c r="B12" s="37">
        <v>115</v>
      </c>
      <c r="C12" s="37">
        <v>88</v>
      </c>
      <c r="D12" s="37">
        <v>67</v>
      </c>
      <c r="E12" s="14">
        <v>78</v>
      </c>
    </row>
    <row r="13" spans="1:39" x14ac:dyDescent="0.25">
      <c r="A13" s="81">
        <v>330</v>
      </c>
      <c r="B13" s="81">
        <v>103.24</v>
      </c>
      <c r="C13" s="81">
        <v>109</v>
      </c>
      <c r="D13" s="81">
        <v>76</v>
      </c>
      <c r="E13" s="14">
        <v>96.6</v>
      </c>
    </row>
    <row r="14" spans="1:39" x14ac:dyDescent="0.25">
      <c r="A14" s="81">
        <v>339</v>
      </c>
      <c r="B14" s="81">
        <v>118.4</v>
      </c>
      <c r="C14" s="81">
        <v>105</v>
      </c>
      <c r="D14" s="81">
        <v>78</v>
      </c>
      <c r="E14" s="14">
        <v>95</v>
      </c>
    </row>
    <row r="15" spans="1:39" x14ac:dyDescent="0.25">
      <c r="A15" s="81">
        <v>375</v>
      </c>
      <c r="B15" s="81">
        <v>115</v>
      </c>
      <c r="C15" s="81">
        <v>101</v>
      </c>
      <c r="D15" s="81">
        <v>75</v>
      </c>
      <c r="E15" s="14">
        <v>93.75</v>
      </c>
    </row>
    <row r="16" spans="1:39" x14ac:dyDescent="0.25">
      <c r="A16" s="81">
        <v>550</v>
      </c>
      <c r="B16" s="81">
        <v>121.8</v>
      </c>
      <c r="C16" s="81">
        <v>232</v>
      </c>
      <c r="D16" s="81">
        <v>178.5</v>
      </c>
      <c r="E16" s="14">
        <v>208.33</v>
      </c>
    </row>
    <row r="17" spans="1:5" x14ac:dyDescent="0.25">
      <c r="A17" s="81">
        <v>660</v>
      </c>
      <c r="B17" s="81">
        <v>89.92</v>
      </c>
      <c r="C17" s="81">
        <v>218.55600000000001</v>
      </c>
      <c r="D17" s="81">
        <v>167.5556</v>
      </c>
      <c r="E17" s="14">
        <v>172</v>
      </c>
    </row>
    <row r="18" spans="1:5" x14ac:dyDescent="0.25">
      <c r="A18" s="35" t="s">
        <v>79</v>
      </c>
      <c r="B18" s="35">
        <f>AVERAGE(B11:B17)</f>
        <v>111.15142857142857</v>
      </c>
      <c r="C18" s="35">
        <f t="shared" ref="C18:E18" si="0">AVERAGE(C11:C17)</f>
        <v>133.65085714285715</v>
      </c>
      <c r="D18" s="35">
        <f t="shared" si="0"/>
        <v>101.1508</v>
      </c>
      <c r="E18" s="35">
        <f t="shared" si="0"/>
        <v>116.66857142857144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zoomScale="90" zoomScaleNormal="90" workbookViewId="0"/>
  </sheetViews>
  <sheetFormatPr defaultRowHeight="15" x14ac:dyDescent="0.25"/>
  <sheetData>
    <row r="1" spans="1:39" x14ac:dyDescent="0.25">
      <c r="A1" s="3" t="s">
        <v>1</v>
      </c>
      <c r="B1" s="4" t="s">
        <v>15</v>
      </c>
      <c r="C1" s="8"/>
      <c r="D1" s="4" t="s">
        <v>24</v>
      </c>
      <c r="E1" s="4" t="s">
        <v>48</v>
      </c>
      <c r="F1" s="4" t="s">
        <v>19</v>
      </c>
      <c r="G1" s="4" t="s">
        <v>22</v>
      </c>
      <c r="H1" s="4" t="s">
        <v>23</v>
      </c>
      <c r="I1" s="4" t="s">
        <v>35</v>
      </c>
      <c r="J1" s="4" t="s">
        <v>34</v>
      </c>
      <c r="K1" s="4" t="s">
        <v>33</v>
      </c>
      <c r="L1" s="8"/>
      <c r="M1" s="4" t="s">
        <v>50</v>
      </c>
      <c r="N1" s="4" t="s">
        <v>20</v>
      </c>
      <c r="O1" s="4" t="s">
        <v>37</v>
      </c>
      <c r="P1" s="4" t="s">
        <v>38</v>
      </c>
      <c r="Q1" s="4" t="s">
        <v>39</v>
      </c>
      <c r="R1" s="8"/>
      <c r="S1" s="4" t="s">
        <v>25</v>
      </c>
      <c r="T1" s="8"/>
      <c r="U1" s="4" t="s">
        <v>18</v>
      </c>
      <c r="V1" s="4" t="s">
        <v>67</v>
      </c>
      <c r="W1" s="4" t="s">
        <v>77</v>
      </c>
      <c r="X1" s="4" t="s">
        <v>33</v>
      </c>
      <c r="Y1" s="8"/>
      <c r="Z1" s="4" t="s">
        <v>40</v>
      </c>
      <c r="AA1" s="4" t="s">
        <v>42</v>
      </c>
      <c r="AB1" s="4" t="s">
        <v>80</v>
      </c>
      <c r="AC1" s="8"/>
      <c r="AD1" s="4" t="s">
        <v>21</v>
      </c>
      <c r="AE1" s="4" t="s">
        <v>43</v>
      </c>
      <c r="AF1" s="4" t="s">
        <v>44</v>
      </c>
      <c r="AG1" s="4" t="s">
        <v>17</v>
      </c>
      <c r="AH1" s="4" t="s">
        <v>16</v>
      </c>
      <c r="AI1" s="4" t="s">
        <v>81</v>
      </c>
      <c r="AJ1" s="4" t="s">
        <v>51</v>
      </c>
      <c r="AK1" s="4" t="s">
        <v>52</v>
      </c>
      <c r="AL1" s="4" t="s">
        <v>53</v>
      </c>
      <c r="AM1" s="4" t="s">
        <v>54</v>
      </c>
    </row>
    <row r="2" spans="1:39" x14ac:dyDescent="0.25">
      <c r="A2" s="3" t="s">
        <v>0</v>
      </c>
      <c r="B2" s="4" t="s">
        <v>14</v>
      </c>
      <c r="C2" s="8"/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8"/>
      <c r="M2" s="4" t="s">
        <v>13</v>
      </c>
      <c r="N2" s="4" t="s">
        <v>13</v>
      </c>
      <c r="O2" s="4" t="s">
        <v>13</v>
      </c>
      <c r="P2" s="4" t="s">
        <v>13</v>
      </c>
      <c r="Q2" s="4" t="s">
        <v>13</v>
      </c>
      <c r="R2" s="8"/>
      <c r="S2" s="4" t="s">
        <v>12</v>
      </c>
      <c r="T2" s="8"/>
      <c r="U2" s="4" t="s">
        <v>11</v>
      </c>
      <c r="V2" s="4" t="s">
        <v>11</v>
      </c>
      <c r="W2" s="4" t="s">
        <v>11</v>
      </c>
      <c r="X2" s="4" t="s">
        <v>11</v>
      </c>
      <c r="Y2" s="8"/>
      <c r="Z2" s="4" t="s">
        <v>41</v>
      </c>
      <c r="AA2" s="4" t="s">
        <v>41</v>
      </c>
      <c r="AB2" s="4" t="s">
        <v>41</v>
      </c>
      <c r="AC2" s="8"/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</row>
    <row r="3" spans="1:39" x14ac:dyDescent="0.25">
      <c r="A3" s="3" t="s">
        <v>5</v>
      </c>
      <c r="B3" s="5">
        <v>98.1</v>
      </c>
      <c r="C3" s="8"/>
      <c r="D3" s="5">
        <v>98.6</v>
      </c>
      <c r="E3" s="5">
        <v>95.3</v>
      </c>
      <c r="F3" s="5">
        <v>95.4</v>
      </c>
      <c r="G3" s="5">
        <v>93.1</v>
      </c>
      <c r="H3" s="5">
        <v>93.7</v>
      </c>
      <c r="I3" s="5">
        <v>91.8</v>
      </c>
      <c r="J3" s="5">
        <v>91.2</v>
      </c>
      <c r="K3" s="5">
        <v>93.9</v>
      </c>
      <c r="L3" s="8"/>
      <c r="M3" s="5">
        <v>83.8</v>
      </c>
      <c r="N3" s="5">
        <v>86</v>
      </c>
      <c r="O3" s="5">
        <v>80.900000000000006</v>
      </c>
      <c r="P3" s="5">
        <v>82.4</v>
      </c>
      <c r="Q3" s="5">
        <v>84.5</v>
      </c>
      <c r="R3" s="8"/>
      <c r="S3" s="5">
        <v>97.4</v>
      </c>
      <c r="T3" s="8"/>
      <c r="U3" s="5">
        <v>96.9</v>
      </c>
      <c r="V3" s="5">
        <v>92.2</v>
      </c>
      <c r="W3" s="5">
        <v>93.1</v>
      </c>
      <c r="X3" s="5">
        <v>93.9</v>
      </c>
      <c r="Y3" s="8"/>
      <c r="Z3" s="33">
        <v>81.599999999999994</v>
      </c>
      <c r="AA3" s="33">
        <v>81.599999999999994</v>
      </c>
      <c r="AB3" s="33"/>
      <c r="AC3" s="12"/>
      <c r="AD3" s="5">
        <v>71.3</v>
      </c>
      <c r="AE3" s="5">
        <v>70</v>
      </c>
      <c r="AF3" s="5">
        <v>69.7</v>
      </c>
      <c r="AG3" s="5">
        <v>71.7</v>
      </c>
      <c r="AH3" s="5">
        <v>72.8</v>
      </c>
      <c r="AI3" s="5"/>
      <c r="AJ3" s="5">
        <v>69.2</v>
      </c>
      <c r="AK3" s="1">
        <v>72.2</v>
      </c>
      <c r="AL3" s="1">
        <v>70.400000000000006</v>
      </c>
      <c r="AM3" s="1">
        <v>70.5</v>
      </c>
    </row>
    <row r="4" spans="1:39" x14ac:dyDescent="0.25">
      <c r="A4" s="3" t="s">
        <v>7</v>
      </c>
      <c r="B4" s="5">
        <v>82</v>
      </c>
      <c r="C4" s="8"/>
      <c r="D4" s="5">
        <v>93</v>
      </c>
      <c r="E4" s="5">
        <v>89</v>
      </c>
      <c r="F4" s="5">
        <v>99</v>
      </c>
      <c r="G4" s="5">
        <v>93</v>
      </c>
      <c r="H4" s="5">
        <v>92</v>
      </c>
      <c r="I4" s="5">
        <v>82</v>
      </c>
      <c r="J4" s="5">
        <v>83</v>
      </c>
      <c r="K4" s="5">
        <v>80</v>
      </c>
      <c r="L4" s="8"/>
      <c r="M4" s="5">
        <v>109</v>
      </c>
      <c r="N4" s="5">
        <v>106</v>
      </c>
      <c r="O4" s="5">
        <v>118</v>
      </c>
      <c r="P4" s="5">
        <v>109</v>
      </c>
      <c r="Q4" s="5">
        <v>109</v>
      </c>
      <c r="R4" s="8"/>
      <c r="S4" s="5">
        <v>105</v>
      </c>
      <c r="T4" s="8"/>
      <c r="U4" s="5">
        <v>105</v>
      </c>
      <c r="V4" s="5">
        <v>98</v>
      </c>
      <c r="W4" s="5">
        <v>98</v>
      </c>
      <c r="X4" s="5">
        <v>104</v>
      </c>
      <c r="Y4" s="8"/>
      <c r="Z4" s="33">
        <v>228</v>
      </c>
      <c r="AA4" s="33">
        <v>237</v>
      </c>
      <c r="AB4" s="33">
        <v>227</v>
      </c>
      <c r="AC4" s="12"/>
      <c r="AD4" s="5">
        <v>225</v>
      </c>
      <c r="AE4" s="5">
        <v>199</v>
      </c>
      <c r="AF4" s="5">
        <v>215</v>
      </c>
      <c r="AG4" s="5">
        <v>218</v>
      </c>
      <c r="AH4" s="5">
        <v>197</v>
      </c>
      <c r="AI4" s="5">
        <v>213</v>
      </c>
      <c r="AJ4" s="5">
        <v>237</v>
      </c>
      <c r="AK4" s="33">
        <v>235</v>
      </c>
      <c r="AL4" s="33">
        <v>211</v>
      </c>
      <c r="AM4" s="33">
        <v>230</v>
      </c>
    </row>
    <row r="5" spans="1:39" x14ac:dyDescent="0.25">
      <c r="A5" s="3" t="s">
        <v>8</v>
      </c>
      <c r="B5" s="5">
        <v>66</v>
      </c>
      <c r="C5" s="8"/>
      <c r="D5" s="5">
        <v>78</v>
      </c>
      <c r="E5" s="8">
        <v>66</v>
      </c>
      <c r="F5" s="5">
        <v>66</v>
      </c>
      <c r="G5" s="5">
        <v>69</v>
      </c>
      <c r="H5" s="8">
        <v>76</v>
      </c>
      <c r="I5" s="5">
        <v>66</v>
      </c>
      <c r="J5" s="5">
        <v>65</v>
      </c>
      <c r="K5" s="5">
        <v>63</v>
      </c>
      <c r="L5" s="8"/>
      <c r="M5" s="5">
        <v>75</v>
      </c>
      <c r="N5" s="5">
        <v>81</v>
      </c>
      <c r="O5" s="5">
        <v>76</v>
      </c>
      <c r="P5" s="5">
        <v>76</v>
      </c>
      <c r="Q5" s="5">
        <v>72</v>
      </c>
      <c r="R5" s="8"/>
      <c r="S5" s="5">
        <v>78</v>
      </c>
      <c r="T5" s="8"/>
      <c r="U5" s="5">
        <v>83</v>
      </c>
      <c r="V5" s="5">
        <v>66</v>
      </c>
      <c r="W5" s="5">
        <v>74</v>
      </c>
      <c r="X5" s="5">
        <v>78</v>
      </c>
      <c r="Y5" s="8"/>
      <c r="Z5" s="33">
        <v>174</v>
      </c>
      <c r="AA5" s="33">
        <v>183</v>
      </c>
      <c r="AB5" s="33">
        <v>174</v>
      </c>
      <c r="AC5" s="12"/>
      <c r="AD5" s="5">
        <v>163</v>
      </c>
      <c r="AE5" s="5">
        <v>149</v>
      </c>
      <c r="AF5" s="5">
        <v>169</v>
      </c>
      <c r="AG5" s="5">
        <v>167</v>
      </c>
      <c r="AH5" s="5">
        <v>167</v>
      </c>
      <c r="AI5" s="5">
        <v>175</v>
      </c>
      <c r="AJ5" s="5">
        <v>185</v>
      </c>
      <c r="AK5" s="33">
        <v>173</v>
      </c>
      <c r="AL5" s="33">
        <v>156</v>
      </c>
      <c r="AM5" s="33">
        <v>179</v>
      </c>
    </row>
    <row r="6" spans="1:39" x14ac:dyDescent="0.25">
      <c r="A6" s="3" t="s">
        <v>78</v>
      </c>
      <c r="B6" s="5">
        <v>73</v>
      </c>
      <c r="C6" s="8"/>
      <c r="D6" s="5">
        <v>84</v>
      </c>
      <c r="E6" s="8">
        <v>77</v>
      </c>
      <c r="F6" s="5">
        <v>83</v>
      </c>
      <c r="G6" s="5">
        <v>85</v>
      </c>
      <c r="H6" s="8">
        <v>80</v>
      </c>
      <c r="I6" s="5">
        <v>69</v>
      </c>
      <c r="J6" s="5">
        <v>75</v>
      </c>
      <c r="K6" s="5">
        <v>71</v>
      </c>
      <c r="L6" s="8"/>
      <c r="M6" s="5">
        <v>102</v>
      </c>
      <c r="N6" s="5">
        <v>92</v>
      </c>
      <c r="O6" s="5">
        <v>95</v>
      </c>
      <c r="P6" s="5">
        <v>96</v>
      </c>
      <c r="Q6" s="5">
        <v>98</v>
      </c>
      <c r="R6" s="8"/>
      <c r="S6" s="5">
        <v>95</v>
      </c>
      <c r="T6" s="8"/>
      <c r="U6" s="5">
        <v>95</v>
      </c>
      <c r="V6" s="5">
        <v>90</v>
      </c>
      <c r="W6" s="5">
        <v>93</v>
      </c>
      <c r="X6" s="5">
        <v>97</v>
      </c>
      <c r="Y6" s="8"/>
      <c r="Z6" s="33">
        <v>205</v>
      </c>
      <c r="AA6" s="33">
        <v>212</v>
      </c>
      <c r="AB6" s="33">
        <v>208</v>
      </c>
      <c r="AC6" s="12"/>
      <c r="AD6" s="5">
        <v>145</v>
      </c>
      <c r="AE6" s="5">
        <v>183</v>
      </c>
      <c r="AF6" s="5">
        <v>145</v>
      </c>
      <c r="AG6" s="5">
        <v>188</v>
      </c>
      <c r="AH6" s="5">
        <v>141</v>
      </c>
      <c r="AI6" s="5">
        <v>184</v>
      </c>
      <c r="AJ6" s="5">
        <v>163</v>
      </c>
      <c r="AK6" s="33">
        <v>201</v>
      </c>
      <c r="AL6" s="33">
        <v>177</v>
      </c>
      <c r="AM6" s="33">
        <v>193</v>
      </c>
    </row>
    <row r="8" spans="1:39" x14ac:dyDescent="0.25">
      <c r="A8" s="3" t="s">
        <v>0</v>
      </c>
      <c r="B8" s="3" t="s">
        <v>5</v>
      </c>
      <c r="C8" s="3" t="s">
        <v>7</v>
      </c>
      <c r="D8" s="3" t="s">
        <v>8</v>
      </c>
      <c r="E8" s="3" t="s">
        <v>78</v>
      </c>
    </row>
    <row r="9" spans="1:39" x14ac:dyDescent="0.25">
      <c r="A9" s="4" t="s">
        <v>14</v>
      </c>
      <c r="B9" s="5">
        <v>98.1</v>
      </c>
      <c r="C9" s="14">
        <v>82</v>
      </c>
      <c r="D9" s="14">
        <v>66</v>
      </c>
      <c r="E9" s="14"/>
    </row>
    <row r="10" spans="1:39" x14ac:dyDescent="0.25">
      <c r="A10" s="4" t="s">
        <v>10</v>
      </c>
      <c r="B10" s="34">
        <v>94.125</v>
      </c>
      <c r="C10" s="14">
        <v>88.875</v>
      </c>
      <c r="D10" s="14">
        <v>68.625</v>
      </c>
      <c r="E10" s="14"/>
    </row>
    <row r="11" spans="1:39" x14ac:dyDescent="0.25">
      <c r="A11" s="4" t="s">
        <v>13</v>
      </c>
      <c r="B11" s="34">
        <v>83.52</v>
      </c>
      <c r="C11" s="14">
        <v>110.2</v>
      </c>
      <c r="D11" s="14">
        <v>76</v>
      </c>
      <c r="E11" s="14"/>
    </row>
    <row r="12" spans="1:39" x14ac:dyDescent="0.25">
      <c r="A12" s="4" t="s">
        <v>12</v>
      </c>
      <c r="B12" s="34">
        <v>97.4</v>
      </c>
      <c r="C12" s="14">
        <v>105</v>
      </c>
      <c r="D12" s="14">
        <v>78</v>
      </c>
      <c r="E12" s="14"/>
    </row>
    <row r="13" spans="1:39" x14ac:dyDescent="0.25">
      <c r="A13" s="4" t="s">
        <v>11</v>
      </c>
      <c r="B13" s="34">
        <v>94.025000000000006</v>
      </c>
      <c r="C13" s="14">
        <v>101.25</v>
      </c>
      <c r="D13" s="14">
        <v>75.25</v>
      </c>
      <c r="E13" s="14"/>
    </row>
    <row r="14" spans="1:39" x14ac:dyDescent="0.25">
      <c r="A14" s="4" t="s">
        <v>41</v>
      </c>
      <c r="B14" s="39">
        <v>81.06</v>
      </c>
      <c r="C14" s="14">
        <v>230.667</v>
      </c>
      <c r="D14" s="14">
        <v>177</v>
      </c>
      <c r="E14" s="14"/>
    </row>
    <row r="15" spans="1:39" x14ac:dyDescent="0.25">
      <c r="A15" s="4" t="s">
        <v>9</v>
      </c>
      <c r="B15" s="14">
        <v>70.866</v>
      </c>
      <c r="C15" s="14">
        <v>218</v>
      </c>
      <c r="D15" s="14">
        <v>168.3</v>
      </c>
      <c r="E15" s="14"/>
    </row>
    <row r="16" spans="1:39" x14ac:dyDescent="0.25">
      <c r="A16" s="35" t="s">
        <v>79</v>
      </c>
      <c r="B16" s="35">
        <f>AVERAGE(B9:B15)</f>
        <v>88.442285714285717</v>
      </c>
      <c r="C16" s="35">
        <f t="shared" ref="C16" si="0">AVERAGE(C9:C15)</f>
        <v>133.71314285714286</v>
      </c>
      <c r="D16" s="35">
        <f t="shared" ref="D16" si="1">AVERAGE(D9:D15)</f>
        <v>101.31071428571428</v>
      </c>
      <c r="E16" s="35" t="e">
        <f t="shared" ref="E16" si="2">AVERAGE(E9:E15)</f>
        <v>#DIV/0!</v>
      </c>
    </row>
    <row r="23" spans="1:1" x14ac:dyDescent="0.25">
      <c r="A23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zoomScale="68" zoomScaleNormal="68" workbookViewId="0">
      <selection activeCell="D1" sqref="D1"/>
    </sheetView>
  </sheetViews>
  <sheetFormatPr defaultRowHeight="15" x14ac:dyDescent="0.25"/>
  <sheetData>
    <row r="1" spans="1:39" x14ac:dyDescent="0.25">
      <c r="A1" s="3" t="s">
        <v>1</v>
      </c>
      <c r="B1" s="4" t="s">
        <v>15</v>
      </c>
      <c r="C1" s="8"/>
      <c r="D1" s="4" t="s">
        <v>24</v>
      </c>
      <c r="E1" s="4" t="s">
        <v>48</v>
      </c>
      <c r="F1" s="4" t="s">
        <v>19</v>
      </c>
      <c r="G1" s="4" t="s">
        <v>22</v>
      </c>
      <c r="H1" s="4" t="s">
        <v>23</v>
      </c>
      <c r="I1" s="4" t="s">
        <v>35</v>
      </c>
      <c r="J1" s="4" t="s">
        <v>34</v>
      </c>
      <c r="K1" s="4" t="s">
        <v>33</v>
      </c>
      <c r="L1" s="8"/>
      <c r="M1" s="4" t="s">
        <v>50</v>
      </c>
      <c r="N1" s="4" t="s">
        <v>20</v>
      </c>
      <c r="O1" s="4" t="s">
        <v>37</v>
      </c>
      <c r="P1" s="4" t="s">
        <v>38</v>
      </c>
      <c r="Q1" s="4" t="s">
        <v>39</v>
      </c>
      <c r="R1" s="8"/>
      <c r="S1" s="4" t="s">
        <v>25</v>
      </c>
      <c r="T1" s="8"/>
      <c r="U1" s="4" t="s">
        <v>18</v>
      </c>
      <c r="V1" s="4" t="s">
        <v>67</v>
      </c>
      <c r="W1" s="4" t="s">
        <v>77</v>
      </c>
      <c r="X1" s="4" t="s">
        <v>33</v>
      </c>
      <c r="Y1" s="8"/>
      <c r="Z1" s="4" t="s">
        <v>40</v>
      </c>
      <c r="AA1" s="4" t="s">
        <v>42</v>
      </c>
      <c r="AB1" s="4" t="s">
        <v>80</v>
      </c>
      <c r="AC1" s="8"/>
      <c r="AD1" s="4" t="s">
        <v>21</v>
      </c>
      <c r="AE1" s="4" t="s">
        <v>43</v>
      </c>
      <c r="AF1" s="4" t="s">
        <v>44</v>
      </c>
      <c r="AG1" s="4" t="s">
        <v>17</v>
      </c>
      <c r="AH1" s="4" t="s">
        <v>16</v>
      </c>
      <c r="AI1" s="4" t="s">
        <v>81</v>
      </c>
      <c r="AJ1" s="4" t="s">
        <v>51</v>
      </c>
      <c r="AK1" s="4" t="s">
        <v>52</v>
      </c>
      <c r="AL1" s="4" t="s">
        <v>53</v>
      </c>
      <c r="AM1" s="4" t="s">
        <v>54</v>
      </c>
    </row>
    <row r="2" spans="1:39" x14ac:dyDescent="0.25">
      <c r="A2" s="3" t="s">
        <v>0</v>
      </c>
      <c r="B2" s="4" t="s">
        <v>14</v>
      </c>
      <c r="C2" s="8"/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8"/>
      <c r="M2" s="4" t="s">
        <v>13</v>
      </c>
      <c r="N2" s="4" t="s">
        <v>13</v>
      </c>
      <c r="O2" s="4" t="s">
        <v>13</v>
      </c>
      <c r="P2" s="4" t="s">
        <v>13</v>
      </c>
      <c r="Q2" s="4" t="s">
        <v>13</v>
      </c>
      <c r="R2" s="8"/>
      <c r="S2" s="4" t="s">
        <v>12</v>
      </c>
      <c r="T2" s="8"/>
      <c r="U2" s="4" t="s">
        <v>11</v>
      </c>
      <c r="V2" s="4" t="s">
        <v>11</v>
      </c>
      <c r="W2" s="4" t="s">
        <v>11</v>
      </c>
      <c r="X2" s="4" t="s">
        <v>11</v>
      </c>
      <c r="Y2" s="8"/>
      <c r="Z2" s="4" t="s">
        <v>41</v>
      </c>
      <c r="AA2" s="4" t="s">
        <v>41</v>
      </c>
      <c r="AB2" s="4" t="s">
        <v>41</v>
      </c>
      <c r="AC2" s="8"/>
      <c r="AD2" s="4" t="s">
        <v>9</v>
      </c>
      <c r="AE2" s="4" t="s">
        <v>9</v>
      </c>
      <c r="AF2" s="4" t="s">
        <v>9</v>
      </c>
      <c r="AG2" s="4" t="s">
        <v>9</v>
      </c>
      <c r="AH2" s="4" t="s">
        <v>9</v>
      </c>
      <c r="AI2" s="4" t="s">
        <v>9</v>
      </c>
      <c r="AJ2" s="4" t="s">
        <v>9</v>
      </c>
      <c r="AK2" s="4" t="s">
        <v>9</v>
      </c>
      <c r="AL2" s="4" t="s">
        <v>9</v>
      </c>
      <c r="AM2" s="4" t="s">
        <v>9</v>
      </c>
    </row>
    <row r="3" spans="1:39" x14ac:dyDescent="0.25">
      <c r="A3" s="3" t="s">
        <v>3</v>
      </c>
      <c r="B3" s="5">
        <v>141.30000000000001</v>
      </c>
      <c r="C3" s="8"/>
      <c r="D3" s="5">
        <v>114.11</v>
      </c>
      <c r="E3" s="5">
        <v>109.74</v>
      </c>
      <c r="F3" s="5">
        <v>109.56</v>
      </c>
      <c r="G3" s="5">
        <v>114.04</v>
      </c>
      <c r="H3" s="5">
        <v>113.94</v>
      </c>
      <c r="I3" s="5">
        <v>110.97</v>
      </c>
      <c r="J3" s="5">
        <v>112.89</v>
      </c>
      <c r="K3" s="5">
        <v>113.91</v>
      </c>
      <c r="L3" s="8"/>
      <c r="M3" s="5">
        <v>73.7</v>
      </c>
      <c r="N3" s="5">
        <v>73</v>
      </c>
      <c r="O3" s="5">
        <v>70.67</v>
      </c>
      <c r="P3" s="5">
        <v>70.89</v>
      </c>
      <c r="Q3" s="5">
        <v>71.03</v>
      </c>
      <c r="R3" s="8"/>
      <c r="S3" s="5">
        <v>86.36</v>
      </c>
      <c r="T3" s="8"/>
      <c r="U3" s="5">
        <v>88.01</v>
      </c>
      <c r="V3" s="5">
        <v>93.56</v>
      </c>
      <c r="W3" s="5">
        <v>91.74</v>
      </c>
      <c r="X3" s="5">
        <v>113.91</v>
      </c>
      <c r="Y3" s="8"/>
      <c r="Z3" s="33">
        <v>36.590000000000003</v>
      </c>
      <c r="AA3" s="33">
        <v>36.590000000000003</v>
      </c>
      <c r="AB3" s="33"/>
      <c r="AC3" s="12"/>
      <c r="AD3" s="5">
        <v>31.24</v>
      </c>
      <c r="AE3" s="5">
        <v>31.97</v>
      </c>
      <c r="AF3" s="5">
        <v>32.67</v>
      </c>
      <c r="AG3" s="5">
        <v>33.840000000000003</v>
      </c>
      <c r="AH3" s="5">
        <v>35.799999999999997</v>
      </c>
      <c r="AI3" s="5"/>
      <c r="AJ3" s="5">
        <v>32.31</v>
      </c>
      <c r="AK3" s="1">
        <v>31.73</v>
      </c>
      <c r="AL3" s="1">
        <v>34.18</v>
      </c>
      <c r="AM3" s="1">
        <v>31.07</v>
      </c>
    </row>
    <row r="4" spans="1:39" x14ac:dyDescent="0.25">
      <c r="A4" s="3" t="s">
        <v>7</v>
      </c>
      <c r="B4" s="5">
        <v>82</v>
      </c>
      <c r="C4" s="8"/>
      <c r="D4" s="5">
        <v>93</v>
      </c>
      <c r="E4" s="5">
        <v>89</v>
      </c>
      <c r="F4" s="5">
        <v>99</v>
      </c>
      <c r="G4" s="5">
        <v>93</v>
      </c>
      <c r="H4" s="5">
        <v>92</v>
      </c>
      <c r="I4" s="5">
        <v>82</v>
      </c>
      <c r="J4" s="5">
        <v>83</v>
      </c>
      <c r="K4" s="5">
        <v>80</v>
      </c>
      <c r="L4" s="8"/>
      <c r="M4" s="5">
        <v>109</v>
      </c>
      <c r="N4" s="5">
        <v>106</v>
      </c>
      <c r="O4" s="5">
        <v>118</v>
      </c>
      <c r="P4" s="5">
        <v>109</v>
      </c>
      <c r="Q4" s="5">
        <v>109</v>
      </c>
      <c r="R4" s="8"/>
      <c r="S4" s="5">
        <v>105</v>
      </c>
      <c r="T4" s="8"/>
      <c r="U4" s="5">
        <v>105</v>
      </c>
      <c r="V4" s="5">
        <v>98</v>
      </c>
      <c r="W4" s="5">
        <v>98</v>
      </c>
      <c r="X4" s="5">
        <v>104</v>
      </c>
      <c r="Y4" s="8"/>
      <c r="Z4" s="33">
        <v>228</v>
      </c>
      <c r="AA4" s="33">
        <v>237</v>
      </c>
      <c r="AB4" s="33">
        <v>227</v>
      </c>
      <c r="AC4" s="12"/>
      <c r="AD4" s="5">
        <v>225</v>
      </c>
      <c r="AE4" s="5">
        <v>199</v>
      </c>
      <c r="AF4" s="5">
        <v>215</v>
      </c>
      <c r="AG4" s="5">
        <v>218</v>
      </c>
      <c r="AH4" s="5">
        <v>197</v>
      </c>
      <c r="AI4" s="5">
        <v>213</v>
      </c>
      <c r="AJ4" s="5">
        <v>237</v>
      </c>
      <c r="AK4" s="33">
        <v>235</v>
      </c>
      <c r="AL4" s="33">
        <v>211</v>
      </c>
      <c r="AM4" s="33">
        <v>230</v>
      </c>
    </row>
    <row r="5" spans="1:39" x14ac:dyDescent="0.25">
      <c r="A5" s="3" t="s">
        <v>8</v>
      </c>
      <c r="B5" s="5">
        <v>66</v>
      </c>
      <c r="C5" s="8"/>
      <c r="D5" s="5">
        <v>78</v>
      </c>
      <c r="E5" s="8">
        <v>66</v>
      </c>
      <c r="F5" s="5">
        <v>66</v>
      </c>
      <c r="G5" s="5">
        <v>69</v>
      </c>
      <c r="H5" s="8">
        <v>76</v>
      </c>
      <c r="I5" s="5">
        <v>66</v>
      </c>
      <c r="J5" s="5">
        <v>65</v>
      </c>
      <c r="K5" s="5">
        <v>63</v>
      </c>
      <c r="L5" s="8"/>
      <c r="M5" s="5">
        <v>75</v>
      </c>
      <c r="N5" s="5">
        <v>81</v>
      </c>
      <c r="O5" s="5">
        <v>76</v>
      </c>
      <c r="P5" s="5">
        <v>76</v>
      </c>
      <c r="Q5" s="5">
        <v>72</v>
      </c>
      <c r="R5" s="8"/>
      <c r="S5" s="5">
        <v>78</v>
      </c>
      <c r="T5" s="8"/>
      <c r="U5" s="5">
        <v>83</v>
      </c>
      <c r="V5" s="5">
        <v>66</v>
      </c>
      <c r="W5" s="5">
        <v>74</v>
      </c>
      <c r="X5" s="5">
        <v>78</v>
      </c>
      <c r="Y5" s="8"/>
      <c r="Z5" s="33">
        <v>174</v>
      </c>
      <c r="AA5" s="33">
        <v>183</v>
      </c>
      <c r="AB5" s="33">
        <v>174</v>
      </c>
      <c r="AC5" s="12"/>
      <c r="AD5" s="5">
        <v>163</v>
      </c>
      <c r="AE5" s="5">
        <v>149</v>
      </c>
      <c r="AF5" s="5">
        <v>169</v>
      </c>
      <c r="AG5" s="5">
        <v>167</v>
      </c>
      <c r="AH5" s="5">
        <v>167</v>
      </c>
      <c r="AI5" s="5">
        <v>175</v>
      </c>
      <c r="AJ5" s="5">
        <v>185</v>
      </c>
      <c r="AK5" s="33">
        <v>173</v>
      </c>
      <c r="AL5" s="33">
        <v>156</v>
      </c>
      <c r="AM5" s="33">
        <v>179</v>
      </c>
    </row>
    <row r="6" spans="1:39" x14ac:dyDescent="0.25">
      <c r="A6" s="3" t="s">
        <v>78</v>
      </c>
      <c r="B6" s="5">
        <v>73</v>
      </c>
      <c r="C6" s="8"/>
      <c r="D6" s="5">
        <v>84</v>
      </c>
      <c r="E6" s="8">
        <v>77</v>
      </c>
      <c r="F6" s="5">
        <v>83</v>
      </c>
      <c r="G6" s="5">
        <v>85</v>
      </c>
      <c r="H6" s="8">
        <v>80</v>
      </c>
      <c r="I6" s="5">
        <v>69</v>
      </c>
      <c r="J6" s="5">
        <v>75</v>
      </c>
      <c r="K6" s="5">
        <v>71</v>
      </c>
      <c r="L6" s="8"/>
      <c r="M6" s="5">
        <v>102</v>
      </c>
      <c r="N6" s="5">
        <v>92</v>
      </c>
      <c r="O6" s="5">
        <v>95</v>
      </c>
      <c r="P6" s="5">
        <v>96</v>
      </c>
      <c r="Q6" s="5">
        <v>98</v>
      </c>
      <c r="R6" s="8"/>
      <c r="S6" s="5">
        <v>95</v>
      </c>
      <c r="T6" s="8"/>
      <c r="U6" s="5">
        <v>95</v>
      </c>
      <c r="V6" s="5">
        <v>90</v>
      </c>
      <c r="W6" s="5">
        <v>93</v>
      </c>
      <c r="X6" s="5">
        <v>97</v>
      </c>
      <c r="Y6" s="8"/>
      <c r="Z6" s="33">
        <v>205</v>
      </c>
      <c r="AA6" s="33">
        <v>212</v>
      </c>
      <c r="AB6" s="33">
        <v>208</v>
      </c>
      <c r="AC6" s="12"/>
      <c r="AD6" s="5">
        <v>145</v>
      </c>
      <c r="AE6" s="5">
        <v>183</v>
      </c>
      <c r="AF6" s="5">
        <v>145</v>
      </c>
      <c r="AG6" s="5">
        <v>188</v>
      </c>
      <c r="AH6" s="5">
        <v>141</v>
      </c>
      <c r="AI6" s="5">
        <v>184</v>
      </c>
      <c r="AJ6" s="5">
        <v>163</v>
      </c>
      <c r="AK6" s="33">
        <v>201</v>
      </c>
      <c r="AL6" s="33">
        <v>177</v>
      </c>
      <c r="AM6" s="33">
        <v>193</v>
      </c>
    </row>
    <row r="9" spans="1:39" x14ac:dyDescent="0.25">
      <c r="A9" s="3" t="s">
        <v>0</v>
      </c>
      <c r="B9" s="3" t="s">
        <v>3</v>
      </c>
      <c r="C9" s="3" t="s">
        <v>7</v>
      </c>
      <c r="D9" s="3" t="s">
        <v>8</v>
      </c>
      <c r="E9" s="3" t="s">
        <v>78</v>
      </c>
    </row>
    <row r="10" spans="1:39" x14ac:dyDescent="0.25">
      <c r="A10" s="4" t="s">
        <v>14</v>
      </c>
      <c r="B10" s="5">
        <v>141.30000000000001</v>
      </c>
      <c r="C10" s="14">
        <v>82</v>
      </c>
      <c r="D10" s="14">
        <v>66</v>
      </c>
      <c r="E10" s="14">
        <v>73</v>
      </c>
    </row>
    <row r="11" spans="1:39" x14ac:dyDescent="0.25">
      <c r="A11" s="4" t="s">
        <v>10</v>
      </c>
      <c r="B11" s="33">
        <v>112.395</v>
      </c>
      <c r="C11" s="14">
        <v>88.875</v>
      </c>
      <c r="D11" s="14">
        <v>68.625</v>
      </c>
      <c r="E11" s="14">
        <v>78</v>
      </c>
    </row>
    <row r="12" spans="1:39" x14ac:dyDescent="0.25">
      <c r="A12" s="4" t="s">
        <v>13</v>
      </c>
      <c r="B12" s="33">
        <v>71.858000000000004</v>
      </c>
      <c r="C12" s="14">
        <v>110.2</v>
      </c>
      <c r="D12" s="14">
        <v>76</v>
      </c>
      <c r="E12" s="14">
        <v>96.6</v>
      </c>
    </row>
    <row r="13" spans="1:39" x14ac:dyDescent="0.25">
      <c r="A13" s="4" t="s">
        <v>12</v>
      </c>
      <c r="B13" s="5">
        <v>86.36</v>
      </c>
      <c r="C13" s="14">
        <v>105</v>
      </c>
      <c r="D13" s="14">
        <v>78</v>
      </c>
      <c r="E13" s="14">
        <v>95</v>
      </c>
    </row>
    <row r="14" spans="1:39" x14ac:dyDescent="0.25">
      <c r="A14" s="4" t="s">
        <v>11</v>
      </c>
      <c r="B14" s="33">
        <v>96.805000000000007</v>
      </c>
      <c r="C14" s="14">
        <v>101.25</v>
      </c>
      <c r="D14" s="14">
        <v>75.25</v>
      </c>
      <c r="E14" s="14">
        <v>93.75</v>
      </c>
    </row>
    <row r="15" spans="1:39" x14ac:dyDescent="0.25">
      <c r="A15" s="4" t="s">
        <v>41</v>
      </c>
      <c r="B15" s="14">
        <v>36.590000000000003</v>
      </c>
      <c r="C15" s="14">
        <v>230.667</v>
      </c>
      <c r="D15" s="14">
        <v>177</v>
      </c>
      <c r="E15" s="14">
        <v>208.33</v>
      </c>
    </row>
    <row r="16" spans="1:39" x14ac:dyDescent="0.25">
      <c r="A16" s="4" t="s">
        <v>9</v>
      </c>
      <c r="B16" s="14">
        <v>32.75667</v>
      </c>
      <c r="C16" s="14">
        <v>218</v>
      </c>
      <c r="D16" s="14">
        <v>168.3</v>
      </c>
      <c r="E16" s="14">
        <v>172</v>
      </c>
    </row>
    <row r="17" spans="1:5" x14ac:dyDescent="0.25">
      <c r="A17" s="35" t="s">
        <v>79</v>
      </c>
      <c r="B17" s="35">
        <f>AVERAGE(B10:B16)</f>
        <v>82.580667142857138</v>
      </c>
      <c r="C17" s="35">
        <f t="shared" ref="C17" si="0">AVERAGE(C10:C16)</f>
        <v>133.71314285714286</v>
      </c>
      <c r="D17" s="35">
        <f t="shared" ref="D17" si="1">AVERAGE(D10:D16)</f>
        <v>101.31071428571428</v>
      </c>
      <c r="E17" s="35">
        <f t="shared" ref="E17" si="2">AVERAGE(E10:E16)</f>
        <v>116.66857142857144</v>
      </c>
    </row>
    <row r="29" spans="1:5" x14ac:dyDescent="0.25">
      <c r="B29" s="5"/>
    </row>
    <row r="31" spans="1:5" x14ac:dyDescent="0.25">
      <c r="B31" s="39"/>
    </row>
    <row r="32" spans="1:5" x14ac:dyDescent="0.25">
      <c r="B32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 (3)</vt:lpstr>
      <vt:lpstr>Sheet1 (2)</vt:lpstr>
      <vt:lpstr>Sheet5</vt:lpstr>
      <vt:lpstr>Sheet3</vt:lpstr>
      <vt:lpstr>iodine</vt:lpstr>
      <vt:lpstr>DBP</vt:lpstr>
      <vt:lpstr>STSA</vt:lpstr>
      <vt:lpstr>CDBP</vt:lpstr>
      <vt:lpstr>NSA</vt:lpstr>
      <vt:lpstr>TINT</vt:lpstr>
      <vt:lpstr>modoulus </vt:lpstr>
      <vt:lpstr>MOD</vt:lpstr>
      <vt:lpstr>RHEO</vt:lpstr>
      <vt:lpstr>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Get3</dc:creator>
  <cp:lastModifiedBy>Get3</cp:lastModifiedBy>
  <dcterms:created xsi:type="dcterms:W3CDTF">2021-10-21T06:25:59Z</dcterms:created>
  <dcterms:modified xsi:type="dcterms:W3CDTF">2022-03-07T18:04:21Z</dcterms:modified>
</cp:coreProperties>
</file>