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cao-adc\Documents\_DINUM Accessibilité\Github DISIC RGAA\"/>
    </mc:Choice>
  </mc:AlternateContent>
  <bookViews>
    <workbookView xWindow="0" yWindow="0" windowWidth="16392" windowHeight="5928" tabRatio="693"/>
  </bookViews>
  <sheets>
    <sheet name="Mode_d'emploi" sheetId="1" r:id="rId1"/>
    <sheet name="Échantillon" sheetId="2" r:id="rId2"/>
    <sheet name="Critères" sheetId="3" r:id="rId3"/>
    <sheet name="Synthèse" sheetId="4" r:id="rId4"/>
    <sheet name="BaseDeCalcul" sheetId="5" r:id="rId5"/>
    <sheet name="P01" sheetId="6" r:id="rId6"/>
    <sheet name="P02" sheetId="7" r:id="rId7"/>
    <sheet name="P03" sheetId="8" r:id="rId8"/>
    <sheet name="P04" sheetId="9" r:id="rId9"/>
    <sheet name="P05" sheetId="10" r:id="rId10"/>
    <sheet name="P06" sheetId="11" r:id="rId11"/>
    <sheet name="P07" sheetId="12" r:id="rId12"/>
    <sheet name="P08" sheetId="13" r:id="rId13"/>
    <sheet name="P09" sheetId="14" r:id="rId14"/>
    <sheet name="P10" sheetId="15" r:id="rId15"/>
    <sheet name="P11" sheetId="16" r:id="rId16"/>
    <sheet name="P12" sheetId="17" r:id="rId17"/>
    <sheet name="P13" sheetId="18" r:id="rId18"/>
    <sheet name="P14" sheetId="19" r:id="rId19"/>
    <sheet name="P15" sheetId="20" r:id="rId20"/>
    <sheet name="P16" sheetId="21" r:id="rId21"/>
    <sheet name="P17" sheetId="22" r:id="rId22"/>
    <sheet name="P18" sheetId="23" r:id="rId23"/>
    <sheet name="P19" sheetId="24" r:id="rId24"/>
    <sheet name="P20" sheetId="25" r:id="rId25"/>
    <sheet name="P21" sheetId="26" r:id="rId26"/>
    <sheet name="P22" sheetId="46" r:id="rId27"/>
    <sheet name="P23" sheetId="47" r:id="rId28"/>
    <sheet name="P24" sheetId="48" r:id="rId29"/>
    <sheet name="P25" sheetId="49" r:id="rId30"/>
    <sheet name="P26" sheetId="50" r:id="rId31"/>
    <sheet name="P27" sheetId="51" r:id="rId32"/>
    <sheet name="P28" sheetId="52" r:id="rId33"/>
    <sheet name="P29" sheetId="53" r:id="rId34"/>
    <sheet name="P30" sheetId="54" r:id="rId35"/>
    <sheet name="P31" sheetId="55" r:id="rId36"/>
    <sheet name="P32" sheetId="56" r:id="rId37"/>
    <sheet name="P33" sheetId="57" r:id="rId38"/>
    <sheet name="P34" sheetId="58" r:id="rId39"/>
    <sheet name="P35" sheetId="59" r:id="rId40"/>
    <sheet name="P36" sheetId="60" r:id="rId41"/>
    <sheet name="P37" sheetId="61" r:id="rId42"/>
    <sheet name="P38" sheetId="62" r:id="rId43"/>
    <sheet name="P39" sheetId="63" r:id="rId44"/>
    <sheet name="P40" sheetId="64" r:id="rId45"/>
  </sheets>
  <definedNames>
    <definedName name="Print_Area" localSheetId="2">Critères!$A$1:$C$108</definedName>
  </definedNames>
  <calcPr calcId="152511"/>
  <extLst>
    <ext xmlns:loext="http://schemas.libreoffice.org/" uri="{7626C862-2A13-11E5-B345-FEFF819CDC9F}">
      <loext:extCalcPr stringRefSyntax="CalcA1ExcelA1"/>
    </ext>
  </extLst>
</workbook>
</file>

<file path=xl/calcChain.xml><?xml version="1.0" encoding="utf-8"?>
<calcChain xmlns="http://schemas.openxmlformats.org/spreadsheetml/2006/main">
  <c r="A2" i="64" l="1"/>
  <c r="A2" i="63"/>
  <c r="A2" i="62"/>
  <c r="A2" i="61"/>
  <c r="A2" i="60"/>
  <c r="A2" i="59"/>
  <c r="A2" i="58"/>
  <c r="A2" i="57"/>
  <c r="A2" i="56"/>
  <c r="A2" i="55"/>
  <c r="A2" i="54"/>
  <c r="A2" i="53"/>
  <c r="A2" i="52"/>
  <c r="A2" i="51"/>
  <c r="A2" i="50"/>
  <c r="A2" i="49"/>
  <c r="A2" i="48"/>
  <c r="A2" i="47"/>
  <c r="A2" i="46"/>
  <c r="A2" i="26"/>
  <c r="CM120" i="5"/>
  <c r="CM119" i="5"/>
  <c r="CM118" i="5"/>
  <c r="CM117" i="5"/>
  <c r="CM116" i="5"/>
  <c r="CM115" i="5"/>
  <c r="CM114" i="5"/>
  <c r="CM113" i="5"/>
  <c r="CM112" i="5"/>
  <c r="CM111" i="5"/>
  <c r="CM110" i="5"/>
  <c r="CM109" i="5"/>
  <c r="CM107" i="5"/>
  <c r="CM106" i="5"/>
  <c r="CM105" i="5"/>
  <c r="CM104" i="5"/>
  <c r="CM103" i="5"/>
  <c r="CM102" i="5"/>
  <c r="CM101" i="5"/>
  <c r="CM100" i="5"/>
  <c r="CM99" i="5"/>
  <c r="CM98" i="5"/>
  <c r="CM97" i="5"/>
  <c r="CM95" i="5"/>
  <c r="CM94" i="5"/>
  <c r="CM93" i="5"/>
  <c r="CM92" i="5"/>
  <c r="CM91" i="5"/>
  <c r="CM90" i="5"/>
  <c r="CM89" i="5"/>
  <c r="CM88" i="5"/>
  <c r="CM87" i="5"/>
  <c r="CM86" i="5"/>
  <c r="CM85" i="5"/>
  <c r="CM84" i="5"/>
  <c r="CM83" i="5"/>
  <c r="CM81" i="5"/>
  <c r="CM80" i="5"/>
  <c r="CM79" i="5"/>
  <c r="CM78" i="5"/>
  <c r="CM77" i="5"/>
  <c r="CM76" i="5"/>
  <c r="CM75" i="5"/>
  <c r="CM74" i="5"/>
  <c r="CM73" i="5"/>
  <c r="CM72" i="5"/>
  <c r="CM71" i="5"/>
  <c r="CM70" i="5"/>
  <c r="CM69" i="5"/>
  <c r="CM68" i="5"/>
  <c r="CM66" i="5"/>
  <c r="CM65" i="5"/>
  <c r="CM64" i="5"/>
  <c r="CM63" i="5"/>
  <c r="CM61" i="5"/>
  <c r="CM60" i="5"/>
  <c r="CM59" i="5"/>
  <c r="CM58" i="5"/>
  <c r="CM57" i="5"/>
  <c r="CM56" i="5"/>
  <c r="CM55" i="5"/>
  <c r="CM54" i="5"/>
  <c r="CM53" i="5"/>
  <c r="CM52" i="5"/>
  <c r="CM50" i="5"/>
  <c r="CM49" i="5"/>
  <c r="CM48" i="5"/>
  <c r="CM47" i="5"/>
  <c r="CM46" i="5"/>
  <c r="CM44" i="5"/>
  <c r="CM43" i="5"/>
  <c r="CM41" i="5"/>
  <c r="CM40" i="5"/>
  <c r="CM39" i="5"/>
  <c r="CM38" i="5"/>
  <c r="CM37" i="5"/>
  <c r="CM36" i="5"/>
  <c r="CM35" i="5"/>
  <c r="CM34" i="5"/>
  <c r="CM32" i="5"/>
  <c r="CM31" i="5"/>
  <c r="CM30" i="5"/>
  <c r="CM29" i="5"/>
  <c r="CM28" i="5"/>
  <c r="CM27" i="5"/>
  <c r="CM26" i="5"/>
  <c r="CM25" i="5"/>
  <c r="CM24" i="5"/>
  <c r="CM23" i="5"/>
  <c r="CM22" i="5"/>
  <c r="CM21" i="5"/>
  <c r="CM20" i="5"/>
  <c r="CM18" i="5"/>
  <c r="CM17" i="5"/>
  <c r="CM16" i="5"/>
  <c r="CM14" i="5"/>
  <c r="CM13" i="5"/>
  <c r="CM11" i="5"/>
  <c r="CM10" i="5"/>
  <c r="CM9" i="5"/>
  <c r="CM8" i="5"/>
  <c r="CM7" i="5"/>
  <c r="CM6" i="5"/>
  <c r="CM5" i="5"/>
  <c r="CM4" i="5"/>
  <c r="CM3" i="5"/>
  <c r="CL120" i="5"/>
  <c r="CL119" i="5"/>
  <c r="CL118" i="5"/>
  <c r="CL117" i="5"/>
  <c r="CL116" i="5"/>
  <c r="CL115" i="5"/>
  <c r="CL114" i="5"/>
  <c r="CL113" i="5"/>
  <c r="CL112" i="5"/>
  <c r="CL111" i="5"/>
  <c r="CL110" i="5"/>
  <c r="CL109" i="5"/>
  <c r="CL107" i="5"/>
  <c r="CL106" i="5"/>
  <c r="CL105" i="5"/>
  <c r="CL104" i="5"/>
  <c r="CL103" i="5"/>
  <c r="CL102" i="5"/>
  <c r="CL101" i="5"/>
  <c r="CL100" i="5"/>
  <c r="CL99" i="5"/>
  <c r="CL98" i="5"/>
  <c r="CL97" i="5"/>
  <c r="CL95" i="5"/>
  <c r="CL94" i="5"/>
  <c r="CL93" i="5"/>
  <c r="CL92" i="5"/>
  <c r="CL91" i="5"/>
  <c r="CL90" i="5"/>
  <c r="CL89" i="5"/>
  <c r="CL88" i="5"/>
  <c r="CL87" i="5"/>
  <c r="CL86" i="5"/>
  <c r="CL85" i="5"/>
  <c r="CL84" i="5"/>
  <c r="CL83" i="5"/>
  <c r="CL81" i="5"/>
  <c r="CL80" i="5"/>
  <c r="CL79" i="5"/>
  <c r="CL78" i="5"/>
  <c r="CL77" i="5"/>
  <c r="CL76" i="5"/>
  <c r="CL75" i="5"/>
  <c r="CL74" i="5"/>
  <c r="CL73" i="5"/>
  <c r="CL72" i="5"/>
  <c r="CL71" i="5"/>
  <c r="CL70" i="5"/>
  <c r="CL69" i="5"/>
  <c r="CL68" i="5"/>
  <c r="CL66" i="5"/>
  <c r="CL65" i="5"/>
  <c r="CL64" i="5"/>
  <c r="CL63" i="5"/>
  <c r="CL61" i="5"/>
  <c r="CL60" i="5"/>
  <c r="CL59" i="5"/>
  <c r="CL58" i="5"/>
  <c r="CL57" i="5"/>
  <c r="CL56" i="5"/>
  <c r="CL55" i="5"/>
  <c r="CL54" i="5"/>
  <c r="CL53" i="5"/>
  <c r="CL52" i="5"/>
  <c r="CL50" i="5"/>
  <c r="CL49" i="5"/>
  <c r="CL48" i="5"/>
  <c r="CL47" i="5"/>
  <c r="CL46" i="5"/>
  <c r="CL44" i="5"/>
  <c r="CL43" i="5"/>
  <c r="CL41" i="5"/>
  <c r="CL40" i="5"/>
  <c r="CL39" i="5"/>
  <c r="CL38" i="5"/>
  <c r="CL37" i="5"/>
  <c r="CL36" i="5"/>
  <c r="CL35" i="5"/>
  <c r="CL34" i="5"/>
  <c r="CL32" i="5"/>
  <c r="CL31" i="5"/>
  <c r="CL30" i="5"/>
  <c r="CL29" i="5"/>
  <c r="CL28" i="5"/>
  <c r="CL27" i="5"/>
  <c r="CL26" i="5"/>
  <c r="CL25" i="5"/>
  <c r="CL24" i="5"/>
  <c r="CL23" i="5"/>
  <c r="CL22" i="5"/>
  <c r="CL21" i="5"/>
  <c r="CL20" i="5"/>
  <c r="CL18" i="5"/>
  <c r="CL17" i="5"/>
  <c r="CL16" i="5"/>
  <c r="CL14" i="5"/>
  <c r="CL13" i="5"/>
  <c r="CL11" i="5"/>
  <c r="CL10" i="5"/>
  <c r="CL9" i="5"/>
  <c r="CL8" i="5"/>
  <c r="CL7" i="5"/>
  <c r="CL6" i="5"/>
  <c r="CL5" i="5"/>
  <c r="CL4" i="5"/>
  <c r="CL3" i="5"/>
  <c r="CK120" i="5"/>
  <c r="CK119" i="5"/>
  <c r="CK118" i="5"/>
  <c r="CK117" i="5"/>
  <c r="CK116" i="5"/>
  <c r="CK115" i="5"/>
  <c r="CK114" i="5"/>
  <c r="CK113" i="5"/>
  <c r="CK112" i="5"/>
  <c r="CK111" i="5"/>
  <c r="CK110" i="5"/>
  <c r="CK109" i="5"/>
  <c r="CK107" i="5"/>
  <c r="CK106" i="5"/>
  <c r="CK105" i="5"/>
  <c r="CK104" i="5"/>
  <c r="CK103" i="5"/>
  <c r="CK102" i="5"/>
  <c r="CK101" i="5"/>
  <c r="CK100" i="5"/>
  <c r="CK99" i="5"/>
  <c r="CK98" i="5"/>
  <c r="CK97" i="5"/>
  <c r="CK95" i="5"/>
  <c r="CK94" i="5"/>
  <c r="CK93" i="5"/>
  <c r="CK92" i="5"/>
  <c r="CK91" i="5"/>
  <c r="CK90" i="5"/>
  <c r="CK89" i="5"/>
  <c r="CK88" i="5"/>
  <c r="CK87" i="5"/>
  <c r="CK86" i="5"/>
  <c r="CK85" i="5"/>
  <c r="CK84" i="5"/>
  <c r="CK83" i="5"/>
  <c r="CK81" i="5"/>
  <c r="CK80" i="5"/>
  <c r="CK79" i="5"/>
  <c r="CK78" i="5"/>
  <c r="CK77" i="5"/>
  <c r="CK76" i="5"/>
  <c r="CK75" i="5"/>
  <c r="CK74" i="5"/>
  <c r="CK73" i="5"/>
  <c r="CK72" i="5"/>
  <c r="CK71" i="5"/>
  <c r="CK70" i="5"/>
  <c r="CK69" i="5"/>
  <c r="CK68" i="5"/>
  <c r="CK66" i="5"/>
  <c r="CK65" i="5"/>
  <c r="CK64" i="5"/>
  <c r="CK63" i="5"/>
  <c r="CK61" i="5"/>
  <c r="CK60" i="5"/>
  <c r="CK59" i="5"/>
  <c r="CK58" i="5"/>
  <c r="CK57" i="5"/>
  <c r="CK56" i="5"/>
  <c r="CK55" i="5"/>
  <c r="CK54" i="5"/>
  <c r="CK53" i="5"/>
  <c r="CK52" i="5"/>
  <c r="CK50" i="5"/>
  <c r="CK49" i="5"/>
  <c r="CK48" i="5"/>
  <c r="CK47" i="5"/>
  <c r="CK46" i="5"/>
  <c r="CK44" i="5"/>
  <c r="CK43" i="5"/>
  <c r="CK41" i="5"/>
  <c r="CK40" i="5"/>
  <c r="CK39" i="5"/>
  <c r="CK38" i="5"/>
  <c r="CK37" i="5"/>
  <c r="CK36" i="5"/>
  <c r="CK35" i="5"/>
  <c r="CK34" i="5"/>
  <c r="CK32" i="5"/>
  <c r="CK31" i="5"/>
  <c r="CK30" i="5"/>
  <c r="CK29" i="5"/>
  <c r="CK28" i="5"/>
  <c r="CK27" i="5"/>
  <c r="CK26" i="5"/>
  <c r="CK25" i="5"/>
  <c r="CK24" i="5"/>
  <c r="CK23" i="5"/>
  <c r="CK22" i="5"/>
  <c r="CK21" i="5"/>
  <c r="CK20" i="5"/>
  <c r="CK18" i="5"/>
  <c r="CK17" i="5"/>
  <c r="CK16" i="5"/>
  <c r="CK14" i="5"/>
  <c r="CK13" i="5"/>
  <c r="CK11" i="5"/>
  <c r="CK10" i="5"/>
  <c r="CK9" i="5"/>
  <c r="CK8" i="5"/>
  <c r="CK7" i="5"/>
  <c r="CK6" i="5"/>
  <c r="CK5" i="5"/>
  <c r="CK4" i="5"/>
  <c r="CK3" i="5"/>
  <c r="CJ120" i="5"/>
  <c r="CJ119" i="5"/>
  <c r="CJ118" i="5"/>
  <c r="CJ117" i="5"/>
  <c r="CJ116" i="5"/>
  <c r="CJ115" i="5"/>
  <c r="CJ114" i="5"/>
  <c r="CJ113" i="5"/>
  <c r="CJ112" i="5"/>
  <c r="CJ111" i="5"/>
  <c r="CJ110" i="5"/>
  <c r="CJ109" i="5"/>
  <c r="CJ107" i="5"/>
  <c r="CJ106" i="5"/>
  <c r="CJ105" i="5"/>
  <c r="CJ104" i="5"/>
  <c r="CJ103" i="5"/>
  <c r="CJ102" i="5"/>
  <c r="CJ101" i="5"/>
  <c r="CJ100" i="5"/>
  <c r="CJ99" i="5"/>
  <c r="CJ98" i="5"/>
  <c r="CJ97" i="5"/>
  <c r="CJ95" i="5"/>
  <c r="CJ94" i="5"/>
  <c r="CJ93" i="5"/>
  <c r="CJ92" i="5"/>
  <c r="CJ91" i="5"/>
  <c r="CJ90" i="5"/>
  <c r="CJ89" i="5"/>
  <c r="CJ88" i="5"/>
  <c r="CJ87" i="5"/>
  <c r="CJ86" i="5"/>
  <c r="CJ85" i="5"/>
  <c r="CJ84" i="5"/>
  <c r="CJ83" i="5"/>
  <c r="CJ81" i="5"/>
  <c r="CJ80" i="5"/>
  <c r="CJ79" i="5"/>
  <c r="CJ78" i="5"/>
  <c r="CJ77" i="5"/>
  <c r="CJ76" i="5"/>
  <c r="CJ75" i="5"/>
  <c r="CJ74" i="5"/>
  <c r="CJ73" i="5"/>
  <c r="CJ72" i="5"/>
  <c r="CJ71" i="5"/>
  <c r="CJ70" i="5"/>
  <c r="CJ69" i="5"/>
  <c r="CJ68" i="5"/>
  <c r="CJ66" i="5"/>
  <c r="CJ65" i="5"/>
  <c r="CJ64" i="5"/>
  <c r="CJ63" i="5"/>
  <c r="CJ61" i="5"/>
  <c r="CJ60" i="5"/>
  <c r="CJ59" i="5"/>
  <c r="CJ58" i="5"/>
  <c r="CJ57" i="5"/>
  <c r="CJ56" i="5"/>
  <c r="CJ55" i="5"/>
  <c r="CJ54" i="5"/>
  <c r="CJ53" i="5"/>
  <c r="CJ52" i="5"/>
  <c r="CJ50" i="5"/>
  <c r="CJ49" i="5"/>
  <c r="CJ48" i="5"/>
  <c r="CJ47" i="5"/>
  <c r="CJ46" i="5"/>
  <c r="CJ44" i="5"/>
  <c r="CJ43" i="5"/>
  <c r="CJ41" i="5"/>
  <c r="CJ40" i="5"/>
  <c r="CJ39" i="5"/>
  <c r="CJ38" i="5"/>
  <c r="CJ37" i="5"/>
  <c r="CJ36" i="5"/>
  <c r="CJ35" i="5"/>
  <c r="CJ34" i="5"/>
  <c r="CJ32" i="5"/>
  <c r="CJ31" i="5"/>
  <c r="CJ30" i="5"/>
  <c r="CJ29" i="5"/>
  <c r="CJ28" i="5"/>
  <c r="CJ27" i="5"/>
  <c r="CJ26" i="5"/>
  <c r="CJ25" i="5"/>
  <c r="CJ24" i="5"/>
  <c r="CJ23" i="5"/>
  <c r="CJ22" i="5"/>
  <c r="CJ21" i="5"/>
  <c r="CJ20" i="5"/>
  <c r="CJ18" i="5"/>
  <c r="CJ17" i="5"/>
  <c r="CJ16" i="5"/>
  <c r="CJ14" i="5"/>
  <c r="CJ13" i="5"/>
  <c r="CJ11" i="5"/>
  <c r="CJ10" i="5"/>
  <c r="CJ9" i="5"/>
  <c r="CJ8" i="5"/>
  <c r="CJ7" i="5"/>
  <c r="CJ6" i="5"/>
  <c r="CJ5" i="5"/>
  <c r="CJ4" i="5"/>
  <c r="CJ3" i="5"/>
  <c r="CI120" i="5"/>
  <c r="CI119" i="5"/>
  <c r="CI118" i="5"/>
  <c r="CI117" i="5"/>
  <c r="CI116" i="5"/>
  <c r="CI115" i="5"/>
  <c r="CI114" i="5"/>
  <c r="CI113" i="5"/>
  <c r="CI112" i="5"/>
  <c r="CI111" i="5"/>
  <c r="CI110" i="5"/>
  <c r="CI109" i="5"/>
  <c r="CI107" i="5"/>
  <c r="CI106" i="5"/>
  <c r="CI105" i="5"/>
  <c r="CI104" i="5"/>
  <c r="CI103" i="5"/>
  <c r="CI102" i="5"/>
  <c r="CI101" i="5"/>
  <c r="CI100" i="5"/>
  <c r="CI99" i="5"/>
  <c r="CI98" i="5"/>
  <c r="CI97" i="5"/>
  <c r="CI95" i="5"/>
  <c r="CI94" i="5"/>
  <c r="CI93" i="5"/>
  <c r="CI92" i="5"/>
  <c r="CI91" i="5"/>
  <c r="CI90" i="5"/>
  <c r="CI89" i="5"/>
  <c r="CI88" i="5"/>
  <c r="CI87" i="5"/>
  <c r="CI86" i="5"/>
  <c r="CI85" i="5"/>
  <c r="CI84" i="5"/>
  <c r="CI83" i="5"/>
  <c r="CI81" i="5"/>
  <c r="CI80" i="5"/>
  <c r="CI79" i="5"/>
  <c r="CI78" i="5"/>
  <c r="CI77" i="5"/>
  <c r="CI76" i="5"/>
  <c r="CI75" i="5"/>
  <c r="CI74" i="5"/>
  <c r="CI73" i="5"/>
  <c r="CI72" i="5"/>
  <c r="CI71" i="5"/>
  <c r="CI70" i="5"/>
  <c r="CI69" i="5"/>
  <c r="CI68" i="5"/>
  <c r="CI66" i="5"/>
  <c r="CI65" i="5"/>
  <c r="CI64" i="5"/>
  <c r="CI63" i="5"/>
  <c r="CI61" i="5"/>
  <c r="CI60" i="5"/>
  <c r="CI59" i="5"/>
  <c r="CI58" i="5"/>
  <c r="CI57" i="5"/>
  <c r="CI56" i="5"/>
  <c r="CI55" i="5"/>
  <c r="CI54" i="5"/>
  <c r="CI53" i="5"/>
  <c r="CI52" i="5"/>
  <c r="CI50" i="5"/>
  <c r="CI49" i="5"/>
  <c r="CI48" i="5"/>
  <c r="CI47" i="5"/>
  <c r="CI46" i="5"/>
  <c r="CI44" i="5"/>
  <c r="CI43" i="5"/>
  <c r="CI41" i="5"/>
  <c r="CI40" i="5"/>
  <c r="CI39" i="5"/>
  <c r="CI38" i="5"/>
  <c r="CI37" i="5"/>
  <c r="CI36" i="5"/>
  <c r="CI35" i="5"/>
  <c r="CI34" i="5"/>
  <c r="CI32" i="5"/>
  <c r="CI31" i="5"/>
  <c r="CI30" i="5"/>
  <c r="CI29" i="5"/>
  <c r="CI28" i="5"/>
  <c r="CI27" i="5"/>
  <c r="CI26" i="5"/>
  <c r="CI25" i="5"/>
  <c r="CI24" i="5"/>
  <c r="CI23" i="5"/>
  <c r="CI22" i="5"/>
  <c r="CI21" i="5"/>
  <c r="CI20" i="5"/>
  <c r="CI18" i="5"/>
  <c r="CI17" i="5"/>
  <c r="CI16" i="5"/>
  <c r="CI14" i="5"/>
  <c r="CI13" i="5"/>
  <c r="CI11" i="5"/>
  <c r="CI10" i="5"/>
  <c r="CI9" i="5"/>
  <c r="CI8" i="5"/>
  <c r="CI7" i="5"/>
  <c r="CI6" i="5"/>
  <c r="CI5" i="5"/>
  <c r="CI4" i="5"/>
  <c r="CI3" i="5"/>
  <c r="CH120" i="5"/>
  <c r="CH119" i="5"/>
  <c r="CH118" i="5"/>
  <c r="CH117" i="5"/>
  <c r="CH116" i="5"/>
  <c r="CH115" i="5"/>
  <c r="CH114" i="5"/>
  <c r="CH113" i="5"/>
  <c r="CH112" i="5"/>
  <c r="CH111" i="5"/>
  <c r="CH110" i="5"/>
  <c r="CH109" i="5"/>
  <c r="CH107" i="5"/>
  <c r="CH106" i="5"/>
  <c r="CH105" i="5"/>
  <c r="CH104" i="5"/>
  <c r="CH103" i="5"/>
  <c r="CH102" i="5"/>
  <c r="CH101" i="5"/>
  <c r="CH100" i="5"/>
  <c r="CH99" i="5"/>
  <c r="CH98" i="5"/>
  <c r="CH97" i="5"/>
  <c r="CH95" i="5"/>
  <c r="CH94" i="5"/>
  <c r="CH93" i="5"/>
  <c r="CH92" i="5"/>
  <c r="CH91" i="5"/>
  <c r="CH90" i="5"/>
  <c r="CH89" i="5"/>
  <c r="CH88" i="5"/>
  <c r="CH87" i="5"/>
  <c r="CH86" i="5"/>
  <c r="CH85" i="5"/>
  <c r="CH84" i="5"/>
  <c r="CH83" i="5"/>
  <c r="CH81" i="5"/>
  <c r="CH80" i="5"/>
  <c r="CH79" i="5"/>
  <c r="CH78" i="5"/>
  <c r="CH77" i="5"/>
  <c r="CH76" i="5"/>
  <c r="CH75" i="5"/>
  <c r="CH74" i="5"/>
  <c r="CH73" i="5"/>
  <c r="CH72" i="5"/>
  <c r="CH71" i="5"/>
  <c r="CH70" i="5"/>
  <c r="CH69" i="5"/>
  <c r="CH68" i="5"/>
  <c r="CH66" i="5"/>
  <c r="CH65" i="5"/>
  <c r="CH64" i="5"/>
  <c r="CH63" i="5"/>
  <c r="CH61" i="5"/>
  <c r="CH60" i="5"/>
  <c r="CH59" i="5"/>
  <c r="CH58" i="5"/>
  <c r="CH57" i="5"/>
  <c r="CH56" i="5"/>
  <c r="CH55" i="5"/>
  <c r="CH54" i="5"/>
  <c r="CH53" i="5"/>
  <c r="CH52" i="5"/>
  <c r="CH50" i="5"/>
  <c r="CH49" i="5"/>
  <c r="CH48" i="5"/>
  <c r="CH47" i="5"/>
  <c r="CH46" i="5"/>
  <c r="CH44" i="5"/>
  <c r="CH43" i="5"/>
  <c r="CH41" i="5"/>
  <c r="CH40" i="5"/>
  <c r="CH39" i="5"/>
  <c r="CH38" i="5"/>
  <c r="CH37" i="5"/>
  <c r="CH36" i="5"/>
  <c r="CH35" i="5"/>
  <c r="CH34" i="5"/>
  <c r="CH32" i="5"/>
  <c r="CH31" i="5"/>
  <c r="CH30" i="5"/>
  <c r="CH29" i="5"/>
  <c r="CH28" i="5"/>
  <c r="CH27" i="5"/>
  <c r="CH26" i="5"/>
  <c r="CH25" i="5"/>
  <c r="CH24" i="5"/>
  <c r="CH23" i="5"/>
  <c r="CH22" i="5"/>
  <c r="CH21" i="5"/>
  <c r="CH20" i="5"/>
  <c r="CH18" i="5"/>
  <c r="CH17" i="5"/>
  <c r="CH16" i="5"/>
  <c r="CH14" i="5"/>
  <c r="CH13" i="5"/>
  <c r="CH11" i="5"/>
  <c r="CH10" i="5"/>
  <c r="CH9" i="5"/>
  <c r="CH8" i="5"/>
  <c r="CH7" i="5"/>
  <c r="CH6" i="5"/>
  <c r="CH5" i="5"/>
  <c r="CH4" i="5"/>
  <c r="CH3" i="5"/>
  <c r="CG120" i="5"/>
  <c r="CG119" i="5"/>
  <c r="CG118" i="5"/>
  <c r="CG117" i="5"/>
  <c r="CG116" i="5"/>
  <c r="CG115" i="5"/>
  <c r="CG114" i="5"/>
  <c r="CG113" i="5"/>
  <c r="CG112" i="5"/>
  <c r="CG111" i="5"/>
  <c r="CG110" i="5"/>
  <c r="CG109" i="5"/>
  <c r="CG107" i="5"/>
  <c r="CG106" i="5"/>
  <c r="CG105" i="5"/>
  <c r="CG104" i="5"/>
  <c r="CG103" i="5"/>
  <c r="CG102" i="5"/>
  <c r="CG101" i="5"/>
  <c r="CG100" i="5"/>
  <c r="CG99" i="5"/>
  <c r="CG98" i="5"/>
  <c r="CG97" i="5"/>
  <c r="CG95" i="5"/>
  <c r="CG94" i="5"/>
  <c r="CG93" i="5"/>
  <c r="CG92" i="5"/>
  <c r="CG91" i="5"/>
  <c r="CG90" i="5"/>
  <c r="CG89" i="5"/>
  <c r="CG88" i="5"/>
  <c r="CG87" i="5"/>
  <c r="CG86" i="5"/>
  <c r="CG85" i="5"/>
  <c r="CG84" i="5"/>
  <c r="CG83" i="5"/>
  <c r="CG81" i="5"/>
  <c r="CG80" i="5"/>
  <c r="CG79" i="5"/>
  <c r="CG78" i="5"/>
  <c r="CG77" i="5"/>
  <c r="CG76" i="5"/>
  <c r="CG75" i="5"/>
  <c r="CG74" i="5"/>
  <c r="CG73" i="5"/>
  <c r="CG72" i="5"/>
  <c r="CG71" i="5"/>
  <c r="CG70" i="5"/>
  <c r="CG69" i="5"/>
  <c r="CG68" i="5"/>
  <c r="CG66" i="5"/>
  <c r="CG65" i="5"/>
  <c r="CG64" i="5"/>
  <c r="CG63" i="5"/>
  <c r="CG61" i="5"/>
  <c r="CG60" i="5"/>
  <c r="CG59" i="5"/>
  <c r="CG58" i="5"/>
  <c r="CG57" i="5"/>
  <c r="CG56" i="5"/>
  <c r="CG55" i="5"/>
  <c r="CG54" i="5"/>
  <c r="CG53" i="5"/>
  <c r="CG52" i="5"/>
  <c r="CG50" i="5"/>
  <c r="CG49" i="5"/>
  <c r="CG48" i="5"/>
  <c r="CG47" i="5"/>
  <c r="CG46" i="5"/>
  <c r="CG44" i="5"/>
  <c r="CG43" i="5"/>
  <c r="CG41" i="5"/>
  <c r="CG40" i="5"/>
  <c r="CG39" i="5"/>
  <c r="CG38" i="5"/>
  <c r="CG37" i="5"/>
  <c r="CG36" i="5"/>
  <c r="CG35" i="5"/>
  <c r="CG34" i="5"/>
  <c r="CG32" i="5"/>
  <c r="CG31" i="5"/>
  <c r="CG30" i="5"/>
  <c r="CG29" i="5"/>
  <c r="CG28" i="5"/>
  <c r="CG27" i="5"/>
  <c r="CG26" i="5"/>
  <c r="CG25" i="5"/>
  <c r="CG24" i="5"/>
  <c r="CG23" i="5"/>
  <c r="CG22" i="5"/>
  <c r="CG21" i="5"/>
  <c r="CG20" i="5"/>
  <c r="CG18" i="5"/>
  <c r="CG17" i="5"/>
  <c r="CG16" i="5"/>
  <c r="CG14" i="5"/>
  <c r="CG13" i="5"/>
  <c r="CG11" i="5"/>
  <c r="CG10" i="5"/>
  <c r="CG9" i="5"/>
  <c r="CG8" i="5"/>
  <c r="CG7" i="5"/>
  <c r="CG6" i="5"/>
  <c r="CG5" i="5"/>
  <c r="CG4" i="5"/>
  <c r="CG3" i="5"/>
  <c r="CF120" i="5"/>
  <c r="CF119" i="5"/>
  <c r="CF118" i="5"/>
  <c r="CF117" i="5"/>
  <c r="CF116" i="5"/>
  <c r="CF115" i="5"/>
  <c r="CF114" i="5"/>
  <c r="CF113" i="5"/>
  <c r="CF112" i="5"/>
  <c r="CF111" i="5"/>
  <c r="CF110" i="5"/>
  <c r="CF109" i="5"/>
  <c r="CF107" i="5"/>
  <c r="CF106" i="5"/>
  <c r="CF105" i="5"/>
  <c r="CF104" i="5"/>
  <c r="CF103" i="5"/>
  <c r="CF102" i="5"/>
  <c r="CF101" i="5"/>
  <c r="CF100" i="5"/>
  <c r="CF99" i="5"/>
  <c r="CF98" i="5"/>
  <c r="CF97" i="5"/>
  <c r="CF95" i="5"/>
  <c r="CF94" i="5"/>
  <c r="CF93" i="5"/>
  <c r="CF92" i="5"/>
  <c r="CF91" i="5"/>
  <c r="CF90" i="5"/>
  <c r="CF89" i="5"/>
  <c r="CF88" i="5"/>
  <c r="CF87" i="5"/>
  <c r="CF86" i="5"/>
  <c r="CF85" i="5"/>
  <c r="CF84" i="5"/>
  <c r="CF83" i="5"/>
  <c r="CF81" i="5"/>
  <c r="CF80" i="5"/>
  <c r="CF79" i="5"/>
  <c r="CF78" i="5"/>
  <c r="CF77" i="5"/>
  <c r="CF76" i="5"/>
  <c r="CF75" i="5"/>
  <c r="CF74" i="5"/>
  <c r="CF73" i="5"/>
  <c r="CF72" i="5"/>
  <c r="CF71" i="5"/>
  <c r="CF70" i="5"/>
  <c r="CF69" i="5"/>
  <c r="CF68" i="5"/>
  <c r="CF66" i="5"/>
  <c r="CF65" i="5"/>
  <c r="CF64" i="5"/>
  <c r="CF63" i="5"/>
  <c r="CF61" i="5"/>
  <c r="CF60" i="5"/>
  <c r="CF59" i="5"/>
  <c r="CF58" i="5"/>
  <c r="CF57" i="5"/>
  <c r="CF56" i="5"/>
  <c r="CF55" i="5"/>
  <c r="CF54" i="5"/>
  <c r="CF53" i="5"/>
  <c r="CF52" i="5"/>
  <c r="CF50" i="5"/>
  <c r="CF49" i="5"/>
  <c r="CF48" i="5"/>
  <c r="CF47" i="5"/>
  <c r="CF46" i="5"/>
  <c r="CF44" i="5"/>
  <c r="CF43" i="5"/>
  <c r="CF41" i="5"/>
  <c r="CF40" i="5"/>
  <c r="CF39" i="5"/>
  <c r="CF38" i="5"/>
  <c r="CF37" i="5"/>
  <c r="CF36" i="5"/>
  <c r="CF35" i="5"/>
  <c r="CF34" i="5"/>
  <c r="CF32" i="5"/>
  <c r="CF31" i="5"/>
  <c r="CF30" i="5"/>
  <c r="CF29" i="5"/>
  <c r="CF28" i="5"/>
  <c r="CF27" i="5"/>
  <c r="CF26" i="5"/>
  <c r="CF25" i="5"/>
  <c r="CF24" i="5"/>
  <c r="CF23" i="5"/>
  <c r="CF22" i="5"/>
  <c r="CF21" i="5"/>
  <c r="CF20" i="5"/>
  <c r="CF18" i="5"/>
  <c r="CF17" i="5"/>
  <c r="CF16" i="5"/>
  <c r="CF14" i="5"/>
  <c r="CF13" i="5"/>
  <c r="CF11" i="5"/>
  <c r="CF10" i="5"/>
  <c r="CF9" i="5"/>
  <c r="CF8" i="5"/>
  <c r="CF7" i="5"/>
  <c r="CF6" i="5"/>
  <c r="CF5" i="5"/>
  <c r="CF4" i="5"/>
  <c r="CF3" i="5"/>
  <c r="CE120" i="5"/>
  <c r="CE119" i="5"/>
  <c r="CE118" i="5"/>
  <c r="CE117" i="5"/>
  <c r="CE116" i="5"/>
  <c r="CE115" i="5"/>
  <c r="CE114" i="5"/>
  <c r="CE113" i="5"/>
  <c r="CE112" i="5"/>
  <c r="CE111" i="5"/>
  <c r="CE110" i="5"/>
  <c r="CE109" i="5"/>
  <c r="CE107" i="5"/>
  <c r="CE106" i="5"/>
  <c r="CE105" i="5"/>
  <c r="CE104" i="5"/>
  <c r="CE103" i="5"/>
  <c r="CE102" i="5"/>
  <c r="CE101" i="5"/>
  <c r="CE100" i="5"/>
  <c r="CE99" i="5"/>
  <c r="CE98" i="5"/>
  <c r="CE97" i="5"/>
  <c r="CE95" i="5"/>
  <c r="CE94" i="5"/>
  <c r="CE93" i="5"/>
  <c r="CE92" i="5"/>
  <c r="CE91" i="5"/>
  <c r="CE90" i="5"/>
  <c r="CE89" i="5"/>
  <c r="CE88" i="5"/>
  <c r="CE87" i="5"/>
  <c r="CE86" i="5"/>
  <c r="CE85" i="5"/>
  <c r="CE84" i="5"/>
  <c r="CE83" i="5"/>
  <c r="CE81" i="5"/>
  <c r="CE80" i="5"/>
  <c r="CE79" i="5"/>
  <c r="CE78" i="5"/>
  <c r="CE77" i="5"/>
  <c r="CE76" i="5"/>
  <c r="CE75" i="5"/>
  <c r="CE74" i="5"/>
  <c r="CE73" i="5"/>
  <c r="CE72" i="5"/>
  <c r="CE71" i="5"/>
  <c r="CE70" i="5"/>
  <c r="CE69" i="5"/>
  <c r="CE68" i="5"/>
  <c r="CE66" i="5"/>
  <c r="CE65" i="5"/>
  <c r="CE64" i="5"/>
  <c r="CE63" i="5"/>
  <c r="CE61" i="5"/>
  <c r="CE60" i="5"/>
  <c r="CE59" i="5"/>
  <c r="CE58" i="5"/>
  <c r="CE57" i="5"/>
  <c r="CE56" i="5"/>
  <c r="CE55" i="5"/>
  <c r="CE54" i="5"/>
  <c r="CE53" i="5"/>
  <c r="CE52" i="5"/>
  <c r="CE50" i="5"/>
  <c r="CE49" i="5"/>
  <c r="CE48" i="5"/>
  <c r="CE47" i="5"/>
  <c r="CE46" i="5"/>
  <c r="CE44" i="5"/>
  <c r="CE43" i="5"/>
  <c r="CE41" i="5"/>
  <c r="CE40" i="5"/>
  <c r="CE39" i="5"/>
  <c r="CE38" i="5"/>
  <c r="CE37" i="5"/>
  <c r="CE36" i="5"/>
  <c r="CE35" i="5"/>
  <c r="CE34" i="5"/>
  <c r="CE32" i="5"/>
  <c r="CE31" i="5"/>
  <c r="CE30" i="5"/>
  <c r="CE29" i="5"/>
  <c r="CE28" i="5"/>
  <c r="CE27" i="5"/>
  <c r="CE26" i="5"/>
  <c r="CE25" i="5"/>
  <c r="CE24" i="5"/>
  <c r="CE23" i="5"/>
  <c r="CE22" i="5"/>
  <c r="CE21" i="5"/>
  <c r="CE20" i="5"/>
  <c r="CE18" i="5"/>
  <c r="CE17" i="5"/>
  <c r="CE16" i="5"/>
  <c r="CE14" i="5"/>
  <c r="CE13" i="5"/>
  <c r="CE11" i="5"/>
  <c r="CE10" i="5"/>
  <c r="CE9" i="5"/>
  <c r="CE8" i="5"/>
  <c r="CE7" i="5"/>
  <c r="CE6" i="5"/>
  <c r="CE5" i="5"/>
  <c r="CE4" i="5"/>
  <c r="CE3" i="5"/>
  <c r="CD120" i="5"/>
  <c r="CD119" i="5"/>
  <c r="CD118" i="5"/>
  <c r="CD117" i="5"/>
  <c r="CD116" i="5"/>
  <c r="CD115" i="5"/>
  <c r="CD114" i="5"/>
  <c r="CD113" i="5"/>
  <c r="CD112" i="5"/>
  <c r="CD111" i="5"/>
  <c r="CD110" i="5"/>
  <c r="CD109" i="5"/>
  <c r="CD107" i="5"/>
  <c r="CD106" i="5"/>
  <c r="CD105" i="5"/>
  <c r="CD104" i="5"/>
  <c r="CD103" i="5"/>
  <c r="CD102" i="5"/>
  <c r="CD101" i="5"/>
  <c r="CD100" i="5"/>
  <c r="CD99" i="5"/>
  <c r="CD98" i="5"/>
  <c r="CD97" i="5"/>
  <c r="CD95" i="5"/>
  <c r="CD94" i="5"/>
  <c r="CD93" i="5"/>
  <c r="CD92" i="5"/>
  <c r="CD91" i="5"/>
  <c r="CD90" i="5"/>
  <c r="CD89" i="5"/>
  <c r="CD88" i="5"/>
  <c r="CD87" i="5"/>
  <c r="CD86" i="5"/>
  <c r="CD85" i="5"/>
  <c r="CD84" i="5"/>
  <c r="CD83" i="5"/>
  <c r="CD81" i="5"/>
  <c r="CD80" i="5"/>
  <c r="CD79" i="5"/>
  <c r="CD78" i="5"/>
  <c r="CD77" i="5"/>
  <c r="CD76" i="5"/>
  <c r="CD75" i="5"/>
  <c r="CD74" i="5"/>
  <c r="CD73" i="5"/>
  <c r="CD72" i="5"/>
  <c r="CD71" i="5"/>
  <c r="CD70" i="5"/>
  <c r="CD69" i="5"/>
  <c r="CD68" i="5"/>
  <c r="CD66" i="5"/>
  <c r="CD65" i="5"/>
  <c r="CD64" i="5"/>
  <c r="CD63" i="5"/>
  <c r="CD61" i="5"/>
  <c r="CD60" i="5"/>
  <c r="CD59" i="5"/>
  <c r="CD58" i="5"/>
  <c r="CD57" i="5"/>
  <c r="CD56" i="5"/>
  <c r="CD55" i="5"/>
  <c r="CD54" i="5"/>
  <c r="CD53" i="5"/>
  <c r="CD52" i="5"/>
  <c r="CD50" i="5"/>
  <c r="CD49" i="5"/>
  <c r="CD48" i="5"/>
  <c r="CD47" i="5"/>
  <c r="CD46" i="5"/>
  <c r="CD44" i="5"/>
  <c r="CD43" i="5"/>
  <c r="CD41" i="5"/>
  <c r="CD40" i="5"/>
  <c r="CD39" i="5"/>
  <c r="CD38" i="5"/>
  <c r="CD37" i="5"/>
  <c r="CD36" i="5"/>
  <c r="CD35" i="5"/>
  <c r="CD34" i="5"/>
  <c r="CD32" i="5"/>
  <c r="CD31" i="5"/>
  <c r="CD30" i="5"/>
  <c r="CD29" i="5"/>
  <c r="CD28" i="5"/>
  <c r="CD27" i="5"/>
  <c r="CD26" i="5"/>
  <c r="CD25" i="5"/>
  <c r="CD24" i="5"/>
  <c r="CD23" i="5"/>
  <c r="CD22" i="5"/>
  <c r="CD21" i="5"/>
  <c r="CD20" i="5"/>
  <c r="CD18" i="5"/>
  <c r="CD17" i="5"/>
  <c r="CD16" i="5"/>
  <c r="CD14" i="5"/>
  <c r="CD13" i="5"/>
  <c r="CD11" i="5"/>
  <c r="CD10" i="5"/>
  <c r="CD9" i="5"/>
  <c r="CD8" i="5"/>
  <c r="CD7" i="5"/>
  <c r="CD6" i="5"/>
  <c r="CD5" i="5"/>
  <c r="CD4" i="5"/>
  <c r="CD3" i="5"/>
  <c r="CC120" i="5"/>
  <c r="CC119" i="5"/>
  <c r="CC118" i="5"/>
  <c r="CC117" i="5"/>
  <c r="CC116" i="5"/>
  <c r="CC115" i="5"/>
  <c r="CC114" i="5"/>
  <c r="CC113" i="5"/>
  <c r="CC112" i="5"/>
  <c r="CC111" i="5"/>
  <c r="CC110" i="5"/>
  <c r="CC109" i="5"/>
  <c r="CC107" i="5"/>
  <c r="CC106" i="5"/>
  <c r="CC105" i="5"/>
  <c r="CC104" i="5"/>
  <c r="CC103" i="5"/>
  <c r="CC102" i="5"/>
  <c r="CC101" i="5"/>
  <c r="CC100" i="5"/>
  <c r="CC99" i="5"/>
  <c r="CC98" i="5"/>
  <c r="CC97" i="5"/>
  <c r="CC95" i="5"/>
  <c r="CC94" i="5"/>
  <c r="CC93" i="5"/>
  <c r="CC92" i="5"/>
  <c r="CC91" i="5"/>
  <c r="CC90" i="5"/>
  <c r="CC89" i="5"/>
  <c r="CC88" i="5"/>
  <c r="CC87" i="5"/>
  <c r="CC86" i="5"/>
  <c r="CC85" i="5"/>
  <c r="CC84" i="5"/>
  <c r="CC83" i="5"/>
  <c r="CC81" i="5"/>
  <c r="CC80" i="5"/>
  <c r="CC79" i="5"/>
  <c r="CC78" i="5"/>
  <c r="CC77" i="5"/>
  <c r="CC76" i="5"/>
  <c r="CC75" i="5"/>
  <c r="CC74" i="5"/>
  <c r="CC73" i="5"/>
  <c r="CC72" i="5"/>
  <c r="CC71" i="5"/>
  <c r="CC70" i="5"/>
  <c r="CC69" i="5"/>
  <c r="CC68" i="5"/>
  <c r="CC66" i="5"/>
  <c r="CC65" i="5"/>
  <c r="CC64" i="5"/>
  <c r="CC63" i="5"/>
  <c r="CC61" i="5"/>
  <c r="CC60" i="5"/>
  <c r="CC59" i="5"/>
  <c r="CC58" i="5"/>
  <c r="CC57" i="5"/>
  <c r="CC56" i="5"/>
  <c r="CC55" i="5"/>
  <c r="CC54" i="5"/>
  <c r="CC53" i="5"/>
  <c r="CC52" i="5"/>
  <c r="CC50" i="5"/>
  <c r="CC49" i="5"/>
  <c r="CC48" i="5"/>
  <c r="CC47" i="5"/>
  <c r="CC46" i="5"/>
  <c r="CC44" i="5"/>
  <c r="CC43" i="5"/>
  <c r="CC41" i="5"/>
  <c r="CC40" i="5"/>
  <c r="CC39" i="5"/>
  <c r="CC38" i="5"/>
  <c r="CC37" i="5"/>
  <c r="CC36" i="5"/>
  <c r="CC35" i="5"/>
  <c r="CC34" i="5"/>
  <c r="CC32" i="5"/>
  <c r="CC31" i="5"/>
  <c r="CC30" i="5"/>
  <c r="CC29" i="5"/>
  <c r="CC28" i="5"/>
  <c r="CC27" i="5"/>
  <c r="CC26" i="5"/>
  <c r="CC25" i="5"/>
  <c r="CC24" i="5"/>
  <c r="CC23" i="5"/>
  <c r="CC22" i="5"/>
  <c r="CC21" i="5"/>
  <c r="CC20" i="5"/>
  <c r="CC18" i="5"/>
  <c r="CC17" i="5"/>
  <c r="CC16" i="5"/>
  <c r="CC14" i="5"/>
  <c r="CC13" i="5"/>
  <c r="CC11" i="5"/>
  <c r="CC10" i="5"/>
  <c r="CC9" i="5"/>
  <c r="CC8" i="5"/>
  <c r="CC7" i="5"/>
  <c r="CC6" i="5"/>
  <c r="CC5" i="5"/>
  <c r="CC4" i="5"/>
  <c r="CC3" i="5"/>
  <c r="CB120" i="5"/>
  <c r="CB119" i="5"/>
  <c r="CB118" i="5"/>
  <c r="CB117" i="5"/>
  <c r="CB116" i="5"/>
  <c r="CB115" i="5"/>
  <c r="CB114" i="5"/>
  <c r="CB113" i="5"/>
  <c r="CB112" i="5"/>
  <c r="CB111" i="5"/>
  <c r="CB110" i="5"/>
  <c r="CB109" i="5"/>
  <c r="CB107" i="5"/>
  <c r="CB106" i="5"/>
  <c r="CB105" i="5"/>
  <c r="CB104" i="5"/>
  <c r="CB103" i="5"/>
  <c r="CB102" i="5"/>
  <c r="CB101" i="5"/>
  <c r="CB100" i="5"/>
  <c r="CB99" i="5"/>
  <c r="CB98" i="5"/>
  <c r="CB97" i="5"/>
  <c r="CB95" i="5"/>
  <c r="CB94" i="5"/>
  <c r="CB93" i="5"/>
  <c r="CB92" i="5"/>
  <c r="CB91" i="5"/>
  <c r="CB90" i="5"/>
  <c r="CB89" i="5"/>
  <c r="CB88" i="5"/>
  <c r="CB87" i="5"/>
  <c r="CB86" i="5"/>
  <c r="CB85" i="5"/>
  <c r="CB84" i="5"/>
  <c r="CB83" i="5"/>
  <c r="CB81" i="5"/>
  <c r="CB80" i="5"/>
  <c r="CB79" i="5"/>
  <c r="CB78" i="5"/>
  <c r="CB77" i="5"/>
  <c r="CB76" i="5"/>
  <c r="CB75" i="5"/>
  <c r="CB74" i="5"/>
  <c r="CB73" i="5"/>
  <c r="CB72" i="5"/>
  <c r="CB71" i="5"/>
  <c r="CB70" i="5"/>
  <c r="CB69" i="5"/>
  <c r="CB68" i="5"/>
  <c r="CB66" i="5"/>
  <c r="CB65" i="5"/>
  <c r="CB64" i="5"/>
  <c r="CB63" i="5"/>
  <c r="CB61" i="5"/>
  <c r="CB60" i="5"/>
  <c r="CB59" i="5"/>
  <c r="CB58" i="5"/>
  <c r="CB57" i="5"/>
  <c r="CB56" i="5"/>
  <c r="CB55" i="5"/>
  <c r="CB54" i="5"/>
  <c r="CB53" i="5"/>
  <c r="CB52" i="5"/>
  <c r="CB50" i="5"/>
  <c r="CB49" i="5"/>
  <c r="CB48" i="5"/>
  <c r="CB47" i="5"/>
  <c r="CB46" i="5"/>
  <c r="CB44" i="5"/>
  <c r="CB43" i="5"/>
  <c r="CB41" i="5"/>
  <c r="CB40" i="5"/>
  <c r="CB39" i="5"/>
  <c r="CB38" i="5"/>
  <c r="CB37" i="5"/>
  <c r="CB36" i="5"/>
  <c r="CB35" i="5"/>
  <c r="CB34" i="5"/>
  <c r="CB32" i="5"/>
  <c r="CB31" i="5"/>
  <c r="CB30" i="5"/>
  <c r="CB29" i="5"/>
  <c r="CB28" i="5"/>
  <c r="CB27" i="5"/>
  <c r="CB26" i="5"/>
  <c r="CB25" i="5"/>
  <c r="CB24" i="5"/>
  <c r="CB23" i="5"/>
  <c r="CB22" i="5"/>
  <c r="CB21" i="5"/>
  <c r="CB20" i="5"/>
  <c r="CB18" i="5"/>
  <c r="CB17" i="5"/>
  <c r="CB16" i="5"/>
  <c r="CB14" i="5"/>
  <c r="CB13" i="5"/>
  <c r="CB11" i="5"/>
  <c r="CB10" i="5"/>
  <c r="CB9" i="5"/>
  <c r="CB8" i="5"/>
  <c r="CB7" i="5"/>
  <c r="CB6" i="5"/>
  <c r="CB5" i="5"/>
  <c r="CB4" i="5"/>
  <c r="CB3" i="5"/>
  <c r="CA120" i="5"/>
  <c r="CA119" i="5"/>
  <c r="CA118" i="5"/>
  <c r="CA117" i="5"/>
  <c r="CA116" i="5"/>
  <c r="CA115" i="5"/>
  <c r="CA114" i="5"/>
  <c r="CA113" i="5"/>
  <c r="CA112" i="5"/>
  <c r="CA111" i="5"/>
  <c r="CA110" i="5"/>
  <c r="CA109" i="5"/>
  <c r="CA107" i="5"/>
  <c r="CA106" i="5"/>
  <c r="CA105" i="5"/>
  <c r="CA104" i="5"/>
  <c r="CA103" i="5"/>
  <c r="CA102" i="5"/>
  <c r="CA101" i="5"/>
  <c r="CA100" i="5"/>
  <c r="CA99" i="5"/>
  <c r="CA98" i="5"/>
  <c r="CA97" i="5"/>
  <c r="CA95" i="5"/>
  <c r="CA94" i="5"/>
  <c r="CA93" i="5"/>
  <c r="CA92" i="5"/>
  <c r="CA91" i="5"/>
  <c r="CA90" i="5"/>
  <c r="CA89" i="5"/>
  <c r="CA88" i="5"/>
  <c r="CA87" i="5"/>
  <c r="CA86" i="5"/>
  <c r="CA85" i="5"/>
  <c r="CA84" i="5"/>
  <c r="CA83" i="5"/>
  <c r="CA81" i="5"/>
  <c r="CA80" i="5"/>
  <c r="CA79" i="5"/>
  <c r="CA78" i="5"/>
  <c r="CA77" i="5"/>
  <c r="CA76" i="5"/>
  <c r="CA75" i="5"/>
  <c r="CA74" i="5"/>
  <c r="CA73" i="5"/>
  <c r="CA72" i="5"/>
  <c r="CA71" i="5"/>
  <c r="CA70" i="5"/>
  <c r="CA69" i="5"/>
  <c r="CA68" i="5"/>
  <c r="CA66" i="5"/>
  <c r="CA65" i="5"/>
  <c r="CA64" i="5"/>
  <c r="CA63" i="5"/>
  <c r="CA61" i="5"/>
  <c r="CA60" i="5"/>
  <c r="CA59" i="5"/>
  <c r="CA58" i="5"/>
  <c r="CA57" i="5"/>
  <c r="CA56" i="5"/>
  <c r="CA55" i="5"/>
  <c r="CA54" i="5"/>
  <c r="CA53" i="5"/>
  <c r="CA52" i="5"/>
  <c r="CA50" i="5"/>
  <c r="CA49" i="5"/>
  <c r="CA48" i="5"/>
  <c r="CA47" i="5"/>
  <c r="CA46" i="5"/>
  <c r="CA44" i="5"/>
  <c r="CA43" i="5"/>
  <c r="CA41" i="5"/>
  <c r="CA40" i="5"/>
  <c r="CA39" i="5"/>
  <c r="CA38" i="5"/>
  <c r="CA37" i="5"/>
  <c r="CA36" i="5"/>
  <c r="CA35" i="5"/>
  <c r="CA34" i="5"/>
  <c r="CA32" i="5"/>
  <c r="CA31" i="5"/>
  <c r="CA30" i="5"/>
  <c r="CA29" i="5"/>
  <c r="CA28" i="5"/>
  <c r="CA27" i="5"/>
  <c r="CA26" i="5"/>
  <c r="CA25" i="5"/>
  <c r="CA24" i="5"/>
  <c r="CA23" i="5"/>
  <c r="CA22" i="5"/>
  <c r="CA21" i="5"/>
  <c r="CA20" i="5"/>
  <c r="CA18" i="5"/>
  <c r="CA17" i="5"/>
  <c r="CA16" i="5"/>
  <c r="CA14" i="5"/>
  <c r="CA13" i="5"/>
  <c r="CA11" i="5"/>
  <c r="CA10" i="5"/>
  <c r="CA9" i="5"/>
  <c r="CA8" i="5"/>
  <c r="CA7" i="5"/>
  <c r="CA6" i="5"/>
  <c r="CA5" i="5"/>
  <c r="CA4" i="5"/>
  <c r="CA3" i="5"/>
  <c r="BZ120" i="5"/>
  <c r="BZ119" i="5"/>
  <c r="BZ118" i="5"/>
  <c r="BZ117" i="5"/>
  <c r="BZ116" i="5"/>
  <c r="BZ115" i="5"/>
  <c r="BZ114" i="5"/>
  <c r="BZ113" i="5"/>
  <c r="BZ112" i="5"/>
  <c r="BZ111" i="5"/>
  <c r="BZ110" i="5"/>
  <c r="BZ109" i="5"/>
  <c r="BZ107" i="5"/>
  <c r="BZ106" i="5"/>
  <c r="BZ105" i="5"/>
  <c r="BZ104" i="5"/>
  <c r="BZ103" i="5"/>
  <c r="BZ102" i="5"/>
  <c r="BZ101" i="5"/>
  <c r="BZ100" i="5"/>
  <c r="BZ99" i="5"/>
  <c r="BZ98" i="5"/>
  <c r="BZ97" i="5"/>
  <c r="BZ95" i="5"/>
  <c r="BZ94" i="5"/>
  <c r="BZ93" i="5"/>
  <c r="BZ92" i="5"/>
  <c r="BZ91" i="5"/>
  <c r="BZ90" i="5"/>
  <c r="BZ89" i="5"/>
  <c r="BZ88" i="5"/>
  <c r="BZ87" i="5"/>
  <c r="BZ86" i="5"/>
  <c r="BZ85" i="5"/>
  <c r="BZ84" i="5"/>
  <c r="BZ83" i="5"/>
  <c r="BZ81" i="5"/>
  <c r="BZ80" i="5"/>
  <c r="BZ79" i="5"/>
  <c r="BZ78" i="5"/>
  <c r="BZ77" i="5"/>
  <c r="BZ76" i="5"/>
  <c r="BZ75" i="5"/>
  <c r="BZ74" i="5"/>
  <c r="BZ73" i="5"/>
  <c r="BZ72" i="5"/>
  <c r="BZ71" i="5"/>
  <c r="BZ70" i="5"/>
  <c r="BZ69" i="5"/>
  <c r="BZ68" i="5"/>
  <c r="BZ66" i="5"/>
  <c r="BZ65" i="5"/>
  <c r="BZ64" i="5"/>
  <c r="BZ63" i="5"/>
  <c r="BZ61" i="5"/>
  <c r="BZ60" i="5"/>
  <c r="BZ59" i="5"/>
  <c r="BZ58" i="5"/>
  <c r="BZ57" i="5"/>
  <c r="BZ56" i="5"/>
  <c r="BZ55" i="5"/>
  <c r="BZ54" i="5"/>
  <c r="BZ53" i="5"/>
  <c r="BZ52" i="5"/>
  <c r="BZ50" i="5"/>
  <c r="BZ49" i="5"/>
  <c r="BZ48" i="5"/>
  <c r="BZ47" i="5"/>
  <c r="BZ46" i="5"/>
  <c r="BZ44" i="5"/>
  <c r="BZ43" i="5"/>
  <c r="BZ41" i="5"/>
  <c r="BZ40" i="5"/>
  <c r="BZ39" i="5"/>
  <c r="BZ38" i="5"/>
  <c r="BZ37" i="5"/>
  <c r="BZ36" i="5"/>
  <c r="BZ35" i="5"/>
  <c r="BZ34" i="5"/>
  <c r="BZ32" i="5"/>
  <c r="BZ31" i="5"/>
  <c r="BZ30" i="5"/>
  <c r="BZ29" i="5"/>
  <c r="BZ28" i="5"/>
  <c r="BZ27" i="5"/>
  <c r="BZ26" i="5"/>
  <c r="BZ25" i="5"/>
  <c r="BZ24" i="5"/>
  <c r="BZ23" i="5"/>
  <c r="BZ22" i="5"/>
  <c r="BZ21" i="5"/>
  <c r="BZ20" i="5"/>
  <c r="BZ18" i="5"/>
  <c r="BZ17" i="5"/>
  <c r="BZ16" i="5"/>
  <c r="BZ14" i="5"/>
  <c r="BZ13" i="5"/>
  <c r="BZ11" i="5"/>
  <c r="BZ10" i="5"/>
  <c r="BZ9" i="5"/>
  <c r="BZ8" i="5"/>
  <c r="BZ7" i="5"/>
  <c r="BZ6" i="5"/>
  <c r="BZ5" i="5"/>
  <c r="BZ4" i="5"/>
  <c r="BZ3" i="5"/>
  <c r="BY120" i="5"/>
  <c r="BY119" i="5"/>
  <c r="BY118" i="5"/>
  <c r="BY117" i="5"/>
  <c r="BY116" i="5"/>
  <c r="BY115" i="5"/>
  <c r="BY114" i="5"/>
  <c r="BY113" i="5"/>
  <c r="BY112" i="5"/>
  <c r="BY111" i="5"/>
  <c r="BY110" i="5"/>
  <c r="BY109" i="5"/>
  <c r="BY107" i="5"/>
  <c r="BY106" i="5"/>
  <c r="BY105" i="5"/>
  <c r="BY104" i="5"/>
  <c r="BY103" i="5"/>
  <c r="BY102" i="5"/>
  <c r="BY101" i="5"/>
  <c r="BY100" i="5"/>
  <c r="BY99" i="5"/>
  <c r="BY98" i="5"/>
  <c r="BY97" i="5"/>
  <c r="BY95" i="5"/>
  <c r="BY94" i="5"/>
  <c r="BY93" i="5"/>
  <c r="BY92" i="5"/>
  <c r="BY91" i="5"/>
  <c r="BY90" i="5"/>
  <c r="BY89" i="5"/>
  <c r="BY88" i="5"/>
  <c r="BY87" i="5"/>
  <c r="BY86" i="5"/>
  <c r="BY85" i="5"/>
  <c r="BY84" i="5"/>
  <c r="BY83" i="5"/>
  <c r="BY81" i="5"/>
  <c r="BY80" i="5"/>
  <c r="BY79" i="5"/>
  <c r="BY78" i="5"/>
  <c r="BY77" i="5"/>
  <c r="BY76" i="5"/>
  <c r="BY75" i="5"/>
  <c r="BY74" i="5"/>
  <c r="BY73" i="5"/>
  <c r="BY72" i="5"/>
  <c r="BY71" i="5"/>
  <c r="BY70" i="5"/>
  <c r="BY69" i="5"/>
  <c r="BY68" i="5"/>
  <c r="BY66" i="5"/>
  <c r="BY65" i="5"/>
  <c r="BY64" i="5"/>
  <c r="BY63" i="5"/>
  <c r="BY61" i="5"/>
  <c r="BY60" i="5"/>
  <c r="BY59" i="5"/>
  <c r="BY58" i="5"/>
  <c r="BY57" i="5"/>
  <c r="BY56" i="5"/>
  <c r="BY55" i="5"/>
  <c r="BY54" i="5"/>
  <c r="BY53" i="5"/>
  <c r="BY52" i="5"/>
  <c r="BY50" i="5"/>
  <c r="BY49" i="5"/>
  <c r="BY48" i="5"/>
  <c r="BY47" i="5"/>
  <c r="BY46" i="5"/>
  <c r="BY44" i="5"/>
  <c r="BY43" i="5"/>
  <c r="BY41" i="5"/>
  <c r="BY40" i="5"/>
  <c r="BY39" i="5"/>
  <c r="BY38" i="5"/>
  <c r="BY37" i="5"/>
  <c r="BY36" i="5"/>
  <c r="BY35" i="5"/>
  <c r="BY34" i="5"/>
  <c r="BY32" i="5"/>
  <c r="BY31" i="5"/>
  <c r="BY30" i="5"/>
  <c r="BY29" i="5"/>
  <c r="BY28" i="5"/>
  <c r="BY27" i="5"/>
  <c r="BY26" i="5"/>
  <c r="BY25" i="5"/>
  <c r="BY24" i="5"/>
  <c r="BY23" i="5"/>
  <c r="BY22" i="5"/>
  <c r="BY21" i="5"/>
  <c r="BY20" i="5"/>
  <c r="BY18" i="5"/>
  <c r="BY17" i="5"/>
  <c r="BY16" i="5"/>
  <c r="BY14" i="5"/>
  <c r="BY13" i="5"/>
  <c r="BY11" i="5"/>
  <c r="BY10" i="5"/>
  <c r="BY9" i="5"/>
  <c r="BY8" i="5"/>
  <c r="BY7" i="5"/>
  <c r="BY6" i="5"/>
  <c r="BY5" i="5"/>
  <c r="BY4" i="5"/>
  <c r="BY3" i="5"/>
  <c r="BX120" i="5"/>
  <c r="BX119" i="5"/>
  <c r="BX118" i="5"/>
  <c r="BX117" i="5"/>
  <c r="BX116" i="5"/>
  <c r="BX115" i="5"/>
  <c r="BX114" i="5"/>
  <c r="BX113" i="5"/>
  <c r="BX112" i="5"/>
  <c r="BX111" i="5"/>
  <c r="BX110" i="5"/>
  <c r="BX109" i="5"/>
  <c r="BX107" i="5"/>
  <c r="BX106" i="5"/>
  <c r="BX105" i="5"/>
  <c r="BX104" i="5"/>
  <c r="BX103" i="5"/>
  <c r="BX102" i="5"/>
  <c r="BX101" i="5"/>
  <c r="BX100" i="5"/>
  <c r="BX99" i="5"/>
  <c r="BX98" i="5"/>
  <c r="BX97" i="5"/>
  <c r="BX95" i="5"/>
  <c r="BX94" i="5"/>
  <c r="BX93" i="5"/>
  <c r="BX92" i="5"/>
  <c r="BX91" i="5"/>
  <c r="BX90" i="5"/>
  <c r="BX89" i="5"/>
  <c r="BX88" i="5"/>
  <c r="BX87" i="5"/>
  <c r="BX86" i="5"/>
  <c r="BX85" i="5"/>
  <c r="BX84" i="5"/>
  <c r="BX83" i="5"/>
  <c r="BX81" i="5"/>
  <c r="BX80" i="5"/>
  <c r="BX79" i="5"/>
  <c r="BX78" i="5"/>
  <c r="BX77" i="5"/>
  <c r="BX76" i="5"/>
  <c r="BX75" i="5"/>
  <c r="BX74" i="5"/>
  <c r="BX73" i="5"/>
  <c r="BX72" i="5"/>
  <c r="BX71" i="5"/>
  <c r="BX70" i="5"/>
  <c r="BX69" i="5"/>
  <c r="BX68" i="5"/>
  <c r="BX66" i="5"/>
  <c r="BX65" i="5"/>
  <c r="BX64" i="5"/>
  <c r="BX63" i="5"/>
  <c r="BX61" i="5"/>
  <c r="BX60" i="5"/>
  <c r="BX59" i="5"/>
  <c r="BX58" i="5"/>
  <c r="BX57" i="5"/>
  <c r="BX56" i="5"/>
  <c r="BX55" i="5"/>
  <c r="BX54" i="5"/>
  <c r="BX53" i="5"/>
  <c r="BX52" i="5"/>
  <c r="BX50" i="5"/>
  <c r="BX49" i="5"/>
  <c r="BX48" i="5"/>
  <c r="BX47" i="5"/>
  <c r="BX46" i="5"/>
  <c r="BX44" i="5"/>
  <c r="BX43" i="5"/>
  <c r="BX41" i="5"/>
  <c r="BX40" i="5"/>
  <c r="BX39" i="5"/>
  <c r="BX38" i="5"/>
  <c r="BX37" i="5"/>
  <c r="BX36" i="5"/>
  <c r="BX35" i="5"/>
  <c r="BX34" i="5"/>
  <c r="BX32" i="5"/>
  <c r="BX31" i="5"/>
  <c r="BX30" i="5"/>
  <c r="BX29" i="5"/>
  <c r="BX28" i="5"/>
  <c r="BX27" i="5"/>
  <c r="BX26" i="5"/>
  <c r="BX25" i="5"/>
  <c r="BX24" i="5"/>
  <c r="BX23" i="5"/>
  <c r="BX22" i="5"/>
  <c r="BX21" i="5"/>
  <c r="BX20" i="5"/>
  <c r="BX18" i="5"/>
  <c r="BX17" i="5"/>
  <c r="BX16" i="5"/>
  <c r="BX14" i="5"/>
  <c r="BX13" i="5"/>
  <c r="BX11" i="5"/>
  <c r="BX10" i="5"/>
  <c r="BX9" i="5"/>
  <c r="BX8" i="5"/>
  <c r="BX7" i="5"/>
  <c r="BX6" i="5"/>
  <c r="BX5" i="5"/>
  <c r="BX4" i="5"/>
  <c r="BX3" i="5"/>
  <c r="BW120" i="5"/>
  <c r="BW119" i="5"/>
  <c r="BW118" i="5"/>
  <c r="BW117" i="5"/>
  <c r="BW116" i="5"/>
  <c r="BW115" i="5"/>
  <c r="BW114" i="5"/>
  <c r="BW113" i="5"/>
  <c r="BW112" i="5"/>
  <c r="BW111" i="5"/>
  <c r="BW110" i="5"/>
  <c r="BW109" i="5"/>
  <c r="BW107" i="5"/>
  <c r="BW106" i="5"/>
  <c r="BW105" i="5"/>
  <c r="BW104" i="5"/>
  <c r="BW103" i="5"/>
  <c r="BW102" i="5"/>
  <c r="BW101" i="5"/>
  <c r="BW100" i="5"/>
  <c r="BW99" i="5"/>
  <c r="BW98" i="5"/>
  <c r="BW97" i="5"/>
  <c r="BW95" i="5"/>
  <c r="BW94" i="5"/>
  <c r="BW93" i="5"/>
  <c r="BW92" i="5"/>
  <c r="BW91" i="5"/>
  <c r="BW90" i="5"/>
  <c r="BW89" i="5"/>
  <c r="BW88" i="5"/>
  <c r="BW87" i="5"/>
  <c r="BW86" i="5"/>
  <c r="BW85" i="5"/>
  <c r="BW84" i="5"/>
  <c r="BW83" i="5"/>
  <c r="BW81" i="5"/>
  <c r="BW80" i="5"/>
  <c r="BW79" i="5"/>
  <c r="BW78" i="5"/>
  <c r="BW77" i="5"/>
  <c r="BW76" i="5"/>
  <c r="BW75" i="5"/>
  <c r="BW74" i="5"/>
  <c r="BW73" i="5"/>
  <c r="BW72" i="5"/>
  <c r="BW71" i="5"/>
  <c r="BW70" i="5"/>
  <c r="BW69" i="5"/>
  <c r="BW68" i="5"/>
  <c r="BW66" i="5"/>
  <c r="BW65" i="5"/>
  <c r="BW64" i="5"/>
  <c r="BW63" i="5"/>
  <c r="BW61" i="5"/>
  <c r="BW60" i="5"/>
  <c r="BW59" i="5"/>
  <c r="BW58" i="5"/>
  <c r="BW57" i="5"/>
  <c r="BW56" i="5"/>
  <c r="BW55" i="5"/>
  <c r="BW54" i="5"/>
  <c r="BW53" i="5"/>
  <c r="BW52" i="5"/>
  <c r="BW50" i="5"/>
  <c r="BW49" i="5"/>
  <c r="BW48" i="5"/>
  <c r="BW47" i="5"/>
  <c r="BW46" i="5"/>
  <c r="BW44" i="5"/>
  <c r="BW43" i="5"/>
  <c r="BW41" i="5"/>
  <c r="BW40" i="5"/>
  <c r="BW39" i="5"/>
  <c r="BW38" i="5"/>
  <c r="BW37" i="5"/>
  <c r="BW36" i="5"/>
  <c r="BW35" i="5"/>
  <c r="BW34" i="5"/>
  <c r="BW32" i="5"/>
  <c r="BW31" i="5"/>
  <c r="BW30" i="5"/>
  <c r="BW29" i="5"/>
  <c r="BW28" i="5"/>
  <c r="BW27" i="5"/>
  <c r="BW26" i="5"/>
  <c r="BW25" i="5"/>
  <c r="BW24" i="5"/>
  <c r="BW23" i="5"/>
  <c r="BW22" i="5"/>
  <c r="BW21" i="5"/>
  <c r="BW20" i="5"/>
  <c r="BW18" i="5"/>
  <c r="BW17" i="5"/>
  <c r="BW16" i="5"/>
  <c r="BW14" i="5"/>
  <c r="BW13" i="5"/>
  <c r="BW11" i="5"/>
  <c r="BW10" i="5"/>
  <c r="BW9" i="5"/>
  <c r="BW8" i="5"/>
  <c r="BW7" i="5"/>
  <c r="BW6" i="5"/>
  <c r="BW5" i="5"/>
  <c r="BW4" i="5"/>
  <c r="BW3" i="5"/>
  <c r="BV120" i="5"/>
  <c r="BV119" i="5"/>
  <c r="BV118" i="5"/>
  <c r="BV117" i="5"/>
  <c r="BV116" i="5"/>
  <c r="BV115" i="5"/>
  <c r="BV114" i="5"/>
  <c r="BV113" i="5"/>
  <c r="BV112" i="5"/>
  <c r="BV111" i="5"/>
  <c r="BV110" i="5"/>
  <c r="BV109" i="5"/>
  <c r="BV107" i="5"/>
  <c r="BV106" i="5"/>
  <c r="BV105" i="5"/>
  <c r="BV104" i="5"/>
  <c r="BV103" i="5"/>
  <c r="BV102" i="5"/>
  <c r="BV101" i="5"/>
  <c r="BV100" i="5"/>
  <c r="BV99" i="5"/>
  <c r="BV98" i="5"/>
  <c r="BV97" i="5"/>
  <c r="BV95" i="5"/>
  <c r="BV94" i="5"/>
  <c r="BV93" i="5"/>
  <c r="BV92" i="5"/>
  <c r="BV91" i="5"/>
  <c r="BV90" i="5"/>
  <c r="BV89" i="5"/>
  <c r="BV88" i="5"/>
  <c r="BV87" i="5"/>
  <c r="BV86" i="5"/>
  <c r="BV85" i="5"/>
  <c r="BV84" i="5"/>
  <c r="BV83" i="5"/>
  <c r="BV81" i="5"/>
  <c r="BV80" i="5"/>
  <c r="BV79" i="5"/>
  <c r="BV78" i="5"/>
  <c r="BV77" i="5"/>
  <c r="BV76" i="5"/>
  <c r="BV75" i="5"/>
  <c r="BV74" i="5"/>
  <c r="BV73" i="5"/>
  <c r="BV72" i="5"/>
  <c r="BV71" i="5"/>
  <c r="BV70" i="5"/>
  <c r="BV69" i="5"/>
  <c r="BV68" i="5"/>
  <c r="BV66" i="5"/>
  <c r="BV65" i="5"/>
  <c r="BV64" i="5"/>
  <c r="BV63" i="5"/>
  <c r="BV61" i="5"/>
  <c r="BV60" i="5"/>
  <c r="BV59" i="5"/>
  <c r="BV58" i="5"/>
  <c r="BV57" i="5"/>
  <c r="BV56" i="5"/>
  <c r="BV55" i="5"/>
  <c r="BV54" i="5"/>
  <c r="BV53" i="5"/>
  <c r="BV52" i="5"/>
  <c r="BV50" i="5"/>
  <c r="BV49" i="5"/>
  <c r="BV48" i="5"/>
  <c r="BV47" i="5"/>
  <c r="BV46" i="5"/>
  <c r="BV44" i="5"/>
  <c r="BV43" i="5"/>
  <c r="BV41" i="5"/>
  <c r="BV40" i="5"/>
  <c r="BV39" i="5"/>
  <c r="BV38" i="5"/>
  <c r="BV37" i="5"/>
  <c r="BV36" i="5"/>
  <c r="BV35" i="5"/>
  <c r="BV34" i="5"/>
  <c r="BV32" i="5"/>
  <c r="BV31" i="5"/>
  <c r="BV30" i="5"/>
  <c r="BV29" i="5"/>
  <c r="BV28" i="5"/>
  <c r="BV27" i="5"/>
  <c r="BV26" i="5"/>
  <c r="BV25" i="5"/>
  <c r="BV24" i="5"/>
  <c r="BV23" i="5"/>
  <c r="BV22" i="5"/>
  <c r="BV21" i="5"/>
  <c r="BV20" i="5"/>
  <c r="BV18" i="5"/>
  <c r="BV17" i="5"/>
  <c r="BV16" i="5"/>
  <c r="BV14" i="5"/>
  <c r="BV13" i="5"/>
  <c r="BV11" i="5"/>
  <c r="BV10" i="5"/>
  <c r="BV9" i="5"/>
  <c r="BV8" i="5"/>
  <c r="BV7" i="5"/>
  <c r="BV6" i="5"/>
  <c r="BV5" i="5"/>
  <c r="BV4" i="5"/>
  <c r="BV3" i="5"/>
  <c r="BU120" i="5"/>
  <c r="BU119" i="5"/>
  <c r="BU118" i="5"/>
  <c r="BU117" i="5"/>
  <c r="BU116" i="5"/>
  <c r="BU115" i="5"/>
  <c r="BU114" i="5"/>
  <c r="BU113" i="5"/>
  <c r="BU112" i="5"/>
  <c r="BU111" i="5"/>
  <c r="BU110" i="5"/>
  <c r="BU109" i="5"/>
  <c r="BU107" i="5"/>
  <c r="BU106" i="5"/>
  <c r="BU105" i="5"/>
  <c r="BU104" i="5"/>
  <c r="BU103" i="5"/>
  <c r="BU102" i="5"/>
  <c r="BU101" i="5"/>
  <c r="BU100" i="5"/>
  <c r="BU99" i="5"/>
  <c r="BU98" i="5"/>
  <c r="BU97" i="5"/>
  <c r="BU95" i="5"/>
  <c r="BU94" i="5"/>
  <c r="BU93" i="5"/>
  <c r="BU92" i="5"/>
  <c r="BU91" i="5"/>
  <c r="BU90" i="5"/>
  <c r="BU89" i="5"/>
  <c r="BU88" i="5"/>
  <c r="BU87" i="5"/>
  <c r="BU86" i="5"/>
  <c r="BU85" i="5"/>
  <c r="BU84" i="5"/>
  <c r="BU83" i="5"/>
  <c r="BU81" i="5"/>
  <c r="BU80" i="5"/>
  <c r="BU79" i="5"/>
  <c r="BU78" i="5"/>
  <c r="BU77" i="5"/>
  <c r="BU76" i="5"/>
  <c r="BU75" i="5"/>
  <c r="BU74" i="5"/>
  <c r="BU73" i="5"/>
  <c r="BU72" i="5"/>
  <c r="BU71" i="5"/>
  <c r="BU70" i="5"/>
  <c r="BU69" i="5"/>
  <c r="BU68" i="5"/>
  <c r="BU66" i="5"/>
  <c r="BU65" i="5"/>
  <c r="BU64" i="5"/>
  <c r="BU63" i="5"/>
  <c r="BU61" i="5"/>
  <c r="BU60" i="5"/>
  <c r="BU59" i="5"/>
  <c r="BU58" i="5"/>
  <c r="BU57" i="5"/>
  <c r="BU56" i="5"/>
  <c r="BU55" i="5"/>
  <c r="BU54" i="5"/>
  <c r="BU53" i="5"/>
  <c r="BU52" i="5"/>
  <c r="BU50" i="5"/>
  <c r="BU49" i="5"/>
  <c r="BU48" i="5"/>
  <c r="BU47" i="5"/>
  <c r="BU46" i="5"/>
  <c r="BU44" i="5"/>
  <c r="BU43" i="5"/>
  <c r="BU41" i="5"/>
  <c r="BU40" i="5"/>
  <c r="BU39" i="5"/>
  <c r="BU38" i="5"/>
  <c r="BU37" i="5"/>
  <c r="BU36" i="5"/>
  <c r="BU35" i="5"/>
  <c r="BU34" i="5"/>
  <c r="BU32" i="5"/>
  <c r="BU31" i="5"/>
  <c r="BU30" i="5"/>
  <c r="BU29" i="5"/>
  <c r="BU28" i="5"/>
  <c r="BU27" i="5"/>
  <c r="BU26" i="5"/>
  <c r="BU25" i="5"/>
  <c r="BU24" i="5"/>
  <c r="BU23" i="5"/>
  <c r="BU22" i="5"/>
  <c r="BU21" i="5"/>
  <c r="BU20" i="5"/>
  <c r="BU18" i="5"/>
  <c r="BU17" i="5"/>
  <c r="BU16" i="5"/>
  <c r="BU14" i="5"/>
  <c r="BU13" i="5"/>
  <c r="BU11" i="5"/>
  <c r="BU10" i="5"/>
  <c r="BU9" i="5"/>
  <c r="BU8" i="5"/>
  <c r="BU7" i="5"/>
  <c r="BU6" i="5"/>
  <c r="BU5" i="5"/>
  <c r="BU4" i="5"/>
  <c r="BU3" i="5"/>
  <c r="AQ120" i="5"/>
  <c r="AQ119" i="5"/>
  <c r="AQ118" i="5"/>
  <c r="AQ117" i="5"/>
  <c r="AQ116" i="5"/>
  <c r="AQ115" i="5"/>
  <c r="AQ114" i="5"/>
  <c r="AQ113" i="5"/>
  <c r="AQ112" i="5"/>
  <c r="AQ111" i="5"/>
  <c r="AQ110" i="5"/>
  <c r="AQ109" i="5"/>
  <c r="AQ107" i="5"/>
  <c r="AQ106" i="5"/>
  <c r="AQ105" i="5"/>
  <c r="AQ104" i="5"/>
  <c r="AQ103" i="5"/>
  <c r="AQ102" i="5"/>
  <c r="AQ101" i="5"/>
  <c r="AQ100" i="5"/>
  <c r="AQ99" i="5"/>
  <c r="AQ98" i="5"/>
  <c r="AQ97" i="5"/>
  <c r="AQ95" i="5"/>
  <c r="AQ94" i="5"/>
  <c r="AQ93" i="5"/>
  <c r="AQ92" i="5"/>
  <c r="AQ91" i="5"/>
  <c r="AQ90" i="5"/>
  <c r="AQ89" i="5"/>
  <c r="AQ88" i="5"/>
  <c r="AQ87" i="5"/>
  <c r="AQ86" i="5"/>
  <c r="AQ85" i="5"/>
  <c r="AQ84" i="5"/>
  <c r="AQ83" i="5"/>
  <c r="AQ81" i="5"/>
  <c r="AQ80" i="5"/>
  <c r="AQ79" i="5"/>
  <c r="AQ78" i="5"/>
  <c r="AQ77" i="5"/>
  <c r="AQ76" i="5"/>
  <c r="AQ75" i="5"/>
  <c r="AQ74" i="5"/>
  <c r="AQ73" i="5"/>
  <c r="AQ72" i="5"/>
  <c r="AQ71" i="5"/>
  <c r="AQ70" i="5"/>
  <c r="AQ69" i="5"/>
  <c r="AQ68" i="5"/>
  <c r="AQ66" i="5"/>
  <c r="AQ65" i="5"/>
  <c r="AQ64" i="5"/>
  <c r="AQ63" i="5"/>
  <c r="AQ61" i="5"/>
  <c r="AQ60" i="5"/>
  <c r="AQ59" i="5"/>
  <c r="AQ58" i="5"/>
  <c r="AQ57" i="5"/>
  <c r="AQ56" i="5"/>
  <c r="AQ55" i="5"/>
  <c r="AQ54" i="5"/>
  <c r="AQ53" i="5"/>
  <c r="AQ52" i="5"/>
  <c r="AQ50" i="5"/>
  <c r="AQ49" i="5"/>
  <c r="AQ48" i="5"/>
  <c r="AQ47" i="5"/>
  <c r="AQ46" i="5"/>
  <c r="AQ44" i="5"/>
  <c r="AQ43" i="5"/>
  <c r="AQ41" i="5"/>
  <c r="AQ40" i="5"/>
  <c r="AQ39" i="5"/>
  <c r="AQ38" i="5"/>
  <c r="AQ37" i="5"/>
  <c r="AQ36" i="5"/>
  <c r="AQ35" i="5"/>
  <c r="AQ34" i="5"/>
  <c r="AQ32" i="5"/>
  <c r="AQ31" i="5"/>
  <c r="AQ30" i="5"/>
  <c r="AQ29" i="5"/>
  <c r="AQ28" i="5"/>
  <c r="AQ27" i="5"/>
  <c r="AQ26" i="5"/>
  <c r="AQ25" i="5"/>
  <c r="AQ24" i="5"/>
  <c r="AQ23" i="5"/>
  <c r="AQ22" i="5"/>
  <c r="AQ21" i="5"/>
  <c r="AQ20" i="5"/>
  <c r="AQ18" i="5"/>
  <c r="AQ17" i="5"/>
  <c r="AQ16" i="5"/>
  <c r="AQ14" i="5"/>
  <c r="AQ13" i="5"/>
  <c r="AQ11" i="5"/>
  <c r="AQ10" i="5"/>
  <c r="AQ9" i="5"/>
  <c r="AQ8" i="5"/>
  <c r="AQ7" i="5"/>
  <c r="AQ6" i="5"/>
  <c r="AQ5" i="5"/>
  <c r="AQ4" i="5"/>
  <c r="AQ3" i="5"/>
  <c r="AQ123" i="5" s="1"/>
  <c r="AP120" i="5"/>
  <c r="AP119" i="5"/>
  <c r="AP118" i="5"/>
  <c r="AP117" i="5"/>
  <c r="AP116" i="5"/>
  <c r="AP115" i="5"/>
  <c r="AP114" i="5"/>
  <c r="AP113" i="5"/>
  <c r="AP112" i="5"/>
  <c r="AP111" i="5"/>
  <c r="AP110" i="5"/>
  <c r="AP109" i="5"/>
  <c r="AP107" i="5"/>
  <c r="AP106" i="5"/>
  <c r="AP105" i="5"/>
  <c r="AP104" i="5"/>
  <c r="AP103" i="5"/>
  <c r="AP102" i="5"/>
  <c r="AP101" i="5"/>
  <c r="AP100" i="5"/>
  <c r="AP99" i="5"/>
  <c r="AP98" i="5"/>
  <c r="AP97" i="5"/>
  <c r="AP95" i="5"/>
  <c r="AP94" i="5"/>
  <c r="AP93" i="5"/>
  <c r="AP92" i="5"/>
  <c r="AP91" i="5"/>
  <c r="AP90" i="5"/>
  <c r="AP89" i="5"/>
  <c r="AP88" i="5"/>
  <c r="AP87" i="5"/>
  <c r="AP86" i="5"/>
  <c r="AP85" i="5"/>
  <c r="AP84" i="5"/>
  <c r="AP83" i="5"/>
  <c r="AP81" i="5"/>
  <c r="AP80" i="5"/>
  <c r="AP79" i="5"/>
  <c r="AP78" i="5"/>
  <c r="AP77" i="5"/>
  <c r="AP76" i="5"/>
  <c r="AP75" i="5"/>
  <c r="AP74" i="5"/>
  <c r="AP73" i="5"/>
  <c r="AP72" i="5"/>
  <c r="AP71" i="5"/>
  <c r="AP70" i="5"/>
  <c r="AP69" i="5"/>
  <c r="AP68" i="5"/>
  <c r="AP66" i="5"/>
  <c r="AP65" i="5"/>
  <c r="AP64" i="5"/>
  <c r="AP63" i="5"/>
  <c r="AP61" i="5"/>
  <c r="AP60" i="5"/>
  <c r="AP59" i="5"/>
  <c r="AP58" i="5"/>
  <c r="AP57" i="5"/>
  <c r="AP56" i="5"/>
  <c r="AP55" i="5"/>
  <c r="AP54" i="5"/>
  <c r="AP53" i="5"/>
  <c r="AP52" i="5"/>
  <c r="AP50" i="5"/>
  <c r="AP49" i="5"/>
  <c r="AP48" i="5"/>
  <c r="AP47" i="5"/>
  <c r="AP46" i="5"/>
  <c r="AP44" i="5"/>
  <c r="AP43" i="5"/>
  <c r="AP41" i="5"/>
  <c r="AP40" i="5"/>
  <c r="AP39" i="5"/>
  <c r="AP38" i="5"/>
  <c r="AP37" i="5"/>
  <c r="AP36" i="5"/>
  <c r="AP35" i="5"/>
  <c r="AP34" i="5"/>
  <c r="AP32" i="5"/>
  <c r="AP31" i="5"/>
  <c r="AP30" i="5"/>
  <c r="AP29" i="5"/>
  <c r="AP28" i="5"/>
  <c r="AP27" i="5"/>
  <c r="AP26" i="5"/>
  <c r="AP25" i="5"/>
  <c r="AP24" i="5"/>
  <c r="AP23" i="5"/>
  <c r="AP22" i="5"/>
  <c r="AP21" i="5"/>
  <c r="AP20" i="5"/>
  <c r="AP18" i="5"/>
  <c r="AP17" i="5"/>
  <c r="AP16" i="5"/>
  <c r="AP14" i="5"/>
  <c r="AP13" i="5"/>
  <c r="AP11" i="5"/>
  <c r="AP10" i="5"/>
  <c r="AP9" i="5"/>
  <c r="AP8" i="5"/>
  <c r="AP7" i="5"/>
  <c r="AP6" i="5"/>
  <c r="AP5" i="5"/>
  <c r="AP124" i="5" s="1"/>
  <c r="AP4" i="5"/>
  <c r="AP3" i="5"/>
  <c r="AO120" i="5"/>
  <c r="AO119" i="5"/>
  <c r="AO118" i="5"/>
  <c r="AO117" i="5"/>
  <c r="AO116" i="5"/>
  <c r="AO115" i="5"/>
  <c r="AO114" i="5"/>
  <c r="AO113" i="5"/>
  <c r="AO112" i="5"/>
  <c r="AO111" i="5"/>
  <c r="AO110" i="5"/>
  <c r="AO109" i="5"/>
  <c r="AO107" i="5"/>
  <c r="AO106" i="5"/>
  <c r="AO105" i="5"/>
  <c r="AO104" i="5"/>
  <c r="AO103" i="5"/>
  <c r="AO102" i="5"/>
  <c r="AO101" i="5"/>
  <c r="AO100" i="5"/>
  <c r="AO99" i="5"/>
  <c r="AO98" i="5"/>
  <c r="AO97" i="5"/>
  <c r="AO95" i="5"/>
  <c r="AO94" i="5"/>
  <c r="AO93" i="5"/>
  <c r="AO92" i="5"/>
  <c r="AO91" i="5"/>
  <c r="AO90" i="5"/>
  <c r="AO89" i="5"/>
  <c r="AO88" i="5"/>
  <c r="AO87" i="5"/>
  <c r="AO86" i="5"/>
  <c r="AO85" i="5"/>
  <c r="AO84" i="5"/>
  <c r="AO83" i="5"/>
  <c r="AO81" i="5"/>
  <c r="AO80" i="5"/>
  <c r="AO79" i="5"/>
  <c r="AO78" i="5"/>
  <c r="AO77" i="5"/>
  <c r="AO76" i="5"/>
  <c r="AO75" i="5"/>
  <c r="AO74" i="5"/>
  <c r="AO73" i="5"/>
  <c r="AO72" i="5"/>
  <c r="AO71" i="5"/>
  <c r="AO70" i="5"/>
  <c r="AO69" i="5"/>
  <c r="AO68" i="5"/>
  <c r="AO66" i="5"/>
  <c r="AO65" i="5"/>
  <c r="AO64" i="5"/>
  <c r="AO63" i="5"/>
  <c r="AO61" i="5"/>
  <c r="AO60" i="5"/>
  <c r="AO59" i="5"/>
  <c r="AO58" i="5"/>
  <c r="AO57" i="5"/>
  <c r="AO56" i="5"/>
  <c r="AO55" i="5"/>
  <c r="AO54" i="5"/>
  <c r="AO53" i="5"/>
  <c r="AO52" i="5"/>
  <c r="AO50" i="5"/>
  <c r="AO49" i="5"/>
  <c r="AO48" i="5"/>
  <c r="AO47" i="5"/>
  <c r="AO46" i="5"/>
  <c r="AO44" i="5"/>
  <c r="AO43" i="5"/>
  <c r="AO41" i="5"/>
  <c r="AO40" i="5"/>
  <c r="AO39" i="5"/>
  <c r="AO38" i="5"/>
  <c r="AO37" i="5"/>
  <c r="AO36" i="5"/>
  <c r="AO35" i="5"/>
  <c r="AO34" i="5"/>
  <c r="AO32" i="5"/>
  <c r="AO31" i="5"/>
  <c r="AO30" i="5"/>
  <c r="AO29" i="5"/>
  <c r="AO28" i="5"/>
  <c r="AO27" i="5"/>
  <c r="AO26" i="5"/>
  <c r="AO25" i="5"/>
  <c r="AO24" i="5"/>
  <c r="AO23" i="5"/>
  <c r="AO22" i="5"/>
  <c r="AO21" i="5"/>
  <c r="AO20" i="5"/>
  <c r="AO18" i="5"/>
  <c r="AO17" i="5"/>
  <c r="AO16" i="5"/>
  <c r="AO14" i="5"/>
  <c r="AO13" i="5"/>
  <c r="AO11" i="5"/>
  <c r="AO10" i="5"/>
  <c r="AO9" i="5"/>
  <c r="AO8" i="5"/>
  <c r="AO7" i="5"/>
  <c r="AO6" i="5"/>
  <c r="AO5" i="5"/>
  <c r="AO4" i="5"/>
  <c r="AO3" i="5"/>
  <c r="AN120" i="5"/>
  <c r="AN119" i="5"/>
  <c r="AN118" i="5"/>
  <c r="AN117" i="5"/>
  <c r="AN116" i="5"/>
  <c r="AN115" i="5"/>
  <c r="AN114" i="5"/>
  <c r="AN113" i="5"/>
  <c r="AN112" i="5"/>
  <c r="AN111" i="5"/>
  <c r="AN110" i="5"/>
  <c r="AN109" i="5"/>
  <c r="AN107" i="5"/>
  <c r="AN106" i="5"/>
  <c r="AN105" i="5"/>
  <c r="AN104" i="5"/>
  <c r="AN103" i="5"/>
  <c r="AN102" i="5"/>
  <c r="AN101" i="5"/>
  <c r="AN100" i="5"/>
  <c r="AN99" i="5"/>
  <c r="AN98" i="5"/>
  <c r="AN97" i="5"/>
  <c r="AN95" i="5"/>
  <c r="AN94" i="5"/>
  <c r="AN93" i="5"/>
  <c r="AN92" i="5"/>
  <c r="AN91" i="5"/>
  <c r="AN90" i="5"/>
  <c r="AN89" i="5"/>
  <c r="AN88" i="5"/>
  <c r="AN87" i="5"/>
  <c r="AN86" i="5"/>
  <c r="AN85" i="5"/>
  <c r="AN84" i="5"/>
  <c r="AN83" i="5"/>
  <c r="AN81" i="5"/>
  <c r="AN80" i="5"/>
  <c r="AN79" i="5"/>
  <c r="AN78" i="5"/>
  <c r="AN77" i="5"/>
  <c r="AN76" i="5"/>
  <c r="AN75" i="5"/>
  <c r="AN74" i="5"/>
  <c r="AN73" i="5"/>
  <c r="AN72" i="5"/>
  <c r="AN71" i="5"/>
  <c r="AN70" i="5"/>
  <c r="AN69" i="5"/>
  <c r="AN68" i="5"/>
  <c r="AN66" i="5"/>
  <c r="AN65" i="5"/>
  <c r="AN64" i="5"/>
  <c r="AN63" i="5"/>
  <c r="AN61" i="5"/>
  <c r="AN60" i="5"/>
  <c r="AN59" i="5"/>
  <c r="AN58" i="5"/>
  <c r="AN57" i="5"/>
  <c r="AN56" i="5"/>
  <c r="AN55" i="5"/>
  <c r="AN54" i="5"/>
  <c r="AN53" i="5"/>
  <c r="AN52" i="5"/>
  <c r="AN50" i="5"/>
  <c r="AN49" i="5"/>
  <c r="AN48" i="5"/>
  <c r="AN47" i="5"/>
  <c r="AN46" i="5"/>
  <c r="AN44" i="5"/>
  <c r="AN43" i="5"/>
  <c r="AN41" i="5"/>
  <c r="AN40" i="5"/>
  <c r="AN39" i="5"/>
  <c r="AN38" i="5"/>
  <c r="AN37" i="5"/>
  <c r="AN36" i="5"/>
  <c r="AN35" i="5"/>
  <c r="AN34" i="5"/>
  <c r="AN32" i="5"/>
  <c r="AN31" i="5"/>
  <c r="AN30" i="5"/>
  <c r="AN29" i="5"/>
  <c r="AN28" i="5"/>
  <c r="AN27" i="5"/>
  <c r="AN26" i="5"/>
  <c r="AN25" i="5"/>
  <c r="AN24" i="5"/>
  <c r="AN23" i="5"/>
  <c r="AN22" i="5"/>
  <c r="AN21" i="5"/>
  <c r="AN20" i="5"/>
  <c r="AN18" i="5"/>
  <c r="AN17" i="5"/>
  <c r="AN16" i="5"/>
  <c r="AN14" i="5"/>
  <c r="AN13" i="5"/>
  <c r="AN11" i="5"/>
  <c r="AN10" i="5"/>
  <c r="AN9" i="5"/>
  <c r="AN8" i="5"/>
  <c r="AN7" i="5"/>
  <c r="AN6" i="5"/>
  <c r="AN5" i="5"/>
  <c r="AN124" i="5" s="1"/>
  <c r="AN4" i="5"/>
  <c r="AN3" i="5"/>
  <c r="AM120" i="5"/>
  <c r="AM119" i="5"/>
  <c r="AM118" i="5"/>
  <c r="AM117" i="5"/>
  <c r="AM116" i="5"/>
  <c r="AM115" i="5"/>
  <c r="AM114" i="5"/>
  <c r="AM113" i="5"/>
  <c r="AM112" i="5"/>
  <c r="AM111" i="5"/>
  <c r="AM110" i="5"/>
  <c r="AM109" i="5"/>
  <c r="AM107" i="5"/>
  <c r="AM106" i="5"/>
  <c r="AM105" i="5"/>
  <c r="AM104" i="5"/>
  <c r="AM103" i="5"/>
  <c r="AM102" i="5"/>
  <c r="AM101" i="5"/>
  <c r="AM100" i="5"/>
  <c r="AM99" i="5"/>
  <c r="AM98" i="5"/>
  <c r="AM97" i="5"/>
  <c r="AM95" i="5"/>
  <c r="AM94" i="5"/>
  <c r="AM93" i="5"/>
  <c r="AM92" i="5"/>
  <c r="AM91" i="5"/>
  <c r="AM90" i="5"/>
  <c r="AM89" i="5"/>
  <c r="AM88" i="5"/>
  <c r="AM87" i="5"/>
  <c r="AM86" i="5"/>
  <c r="AM85" i="5"/>
  <c r="AM84" i="5"/>
  <c r="AM83" i="5"/>
  <c r="AM81" i="5"/>
  <c r="AM80" i="5"/>
  <c r="AM79" i="5"/>
  <c r="AM78" i="5"/>
  <c r="AM77" i="5"/>
  <c r="AM76" i="5"/>
  <c r="AM75" i="5"/>
  <c r="AM74" i="5"/>
  <c r="AM73" i="5"/>
  <c r="AM72" i="5"/>
  <c r="AM71" i="5"/>
  <c r="AM70" i="5"/>
  <c r="AM69" i="5"/>
  <c r="AM68" i="5"/>
  <c r="AM66" i="5"/>
  <c r="AM65" i="5"/>
  <c r="AM64" i="5"/>
  <c r="AM63" i="5"/>
  <c r="AM61" i="5"/>
  <c r="AM60" i="5"/>
  <c r="AM59" i="5"/>
  <c r="AM58" i="5"/>
  <c r="AM57" i="5"/>
  <c r="AM56" i="5"/>
  <c r="AM55" i="5"/>
  <c r="AM54" i="5"/>
  <c r="AM53" i="5"/>
  <c r="AM52" i="5"/>
  <c r="AM50" i="5"/>
  <c r="AM49" i="5"/>
  <c r="AM48" i="5"/>
  <c r="AM47" i="5"/>
  <c r="AM46" i="5"/>
  <c r="AM44" i="5"/>
  <c r="AM43" i="5"/>
  <c r="AM41" i="5"/>
  <c r="AM40" i="5"/>
  <c r="AM39" i="5"/>
  <c r="AM38" i="5"/>
  <c r="AM37" i="5"/>
  <c r="AM36" i="5"/>
  <c r="AM35" i="5"/>
  <c r="AM34" i="5"/>
  <c r="AM32" i="5"/>
  <c r="AM31" i="5"/>
  <c r="AM30" i="5"/>
  <c r="AM29" i="5"/>
  <c r="AM28" i="5"/>
  <c r="AM27" i="5"/>
  <c r="AM26" i="5"/>
  <c r="AM25" i="5"/>
  <c r="AM24" i="5"/>
  <c r="AM23" i="5"/>
  <c r="AM22" i="5"/>
  <c r="AM21" i="5"/>
  <c r="AM20" i="5"/>
  <c r="AM18" i="5"/>
  <c r="AM17" i="5"/>
  <c r="AM16" i="5"/>
  <c r="AM14" i="5"/>
  <c r="AM13" i="5"/>
  <c r="AM11" i="5"/>
  <c r="AM10" i="5"/>
  <c r="AM9" i="5"/>
  <c r="AM8" i="5"/>
  <c r="AM7" i="5"/>
  <c r="AM6" i="5"/>
  <c r="AM5" i="5"/>
  <c r="AM4" i="5"/>
  <c r="AM3" i="5"/>
  <c r="AL120" i="5"/>
  <c r="AL119" i="5"/>
  <c r="AL118" i="5"/>
  <c r="AL117" i="5"/>
  <c r="AL116" i="5"/>
  <c r="AL115" i="5"/>
  <c r="AL114" i="5"/>
  <c r="AL113" i="5"/>
  <c r="AL112" i="5"/>
  <c r="AL111" i="5"/>
  <c r="AL110" i="5"/>
  <c r="AL109" i="5"/>
  <c r="AL107" i="5"/>
  <c r="AL106" i="5"/>
  <c r="AL105" i="5"/>
  <c r="AL104" i="5"/>
  <c r="AL103" i="5"/>
  <c r="AL102" i="5"/>
  <c r="AL101" i="5"/>
  <c r="AL100" i="5"/>
  <c r="AL99" i="5"/>
  <c r="AL98" i="5"/>
  <c r="AL97" i="5"/>
  <c r="AL95" i="5"/>
  <c r="AL94" i="5"/>
  <c r="AL93" i="5"/>
  <c r="AL92" i="5"/>
  <c r="AL91" i="5"/>
  <c r="AL90" i="5"/>
  <c r="AL89" i="5"/>
  <c r="AL88" i="5"/>
  <c r="AL87" i="5"/>
  <c r="AL86" i="5"/>
  <c r="AL85" i="5"/>
  <c r="AL84" i="5"/>
  <c r="AL83" i="5"/>
  <c r="AL81" i="5"/>
  <c r="AL80" i="5"/>
  <c r="AL79" i="5"/>
  <c r="AL78" i="5"/>
  <c r="AL77" i="5"/>
  <c r="AL76" i="5"/>
  <c r="AL75" i="5"/>
  <c r="AL74" i="5"/>
  <c r="AL73" i="5"/>
  <c r="AL72" i="5"/>
  <c r="AL71" i="5"/>
  <c r="AL70" i="5"/>
  <c r="AL69" i="5"/>
  <c r="AL68" i="5"/>
  <c r="AL66" i="5"/>
  <c r="AL65" i="5"/>
  <c r="AL64" i="5"/>
  <c r="AL63" i="5"/>
  <c r="AL61" i="5"/>
  <c r="AL60" i="5"/>
  <c r="AL59" i="5"/>
  <c r="AL58" i="5"/>
  <c r="AL57" i="5"/>
  <c r="AL56" i="5"/>
  <c r="AL55" i="5"/>
  <c r="AL54" i="5"/>
  <c r="AL53" i="5"/>
  <c r="AL52" i="5"/>
  <c r="AL50" i="5"/>
  <c r="AL49" i="5"/>
  <c r="AL48" i="5"/>
  <c r="AL47" i="5"/>
  <c r="AL46" i="5"/>
  <c r="AL44" i="5"/>
  <c r="AL43" i="5"/>
  <c r="AL41" i="5"/>
  <c r="AL40" i="5"/>
  <c r="AL39" i="5"/>
  <c r="AL38" i="5"/>
  <c r="AL37" i="5"/>
  <c r="AL36" i="5"/>
  <c r="AL35" i="5"/>
  <c r="AL34" i="5"/>
  <c r="AL32" i="5"/>
  <c r="AL31" i="5"/>
  <c r="AL30" i="5"/>
  <c r="AL29" i="5"/>
  <c r="AL28" i="5"/>
  <c r="AL27" i="5"/>
  <c r="AL26" i="5"/>
  <c r="AL25" i="5"/>
  <c r="AL24" i="5"/>
  <c r="AL23" i="5"/>
  <c r="AL22" i="5"/>
  <c r="AL21" i="5"/>
  <c r="AL20" i="5"/>
  <c r="AL18" i="5"/>
  <c r="AL17" i="5"/>
  <c r="AL16" i="5"/>
  <c r="AL14" i="5"/>
  <c r="AL13" i="5"/>
  <c r="AL11" i="5"/>
  <c r="AL10" i="5"/>
  <c r="AL9" i="5"/>
  <c r="AL8" i="5"/>
  <c r="AL7" i="5"/>
  <c r="AL6" i="5"/>
  <c r="AL5" i="5"/>
  <c r="AL123" i="5" s="1"/>
  <c r="AL4" i="5"/>
  <c r="AL3" i="5"/>
  <c r="AK120" i="5"/>
  <c r="AK119" i="5"/>
  <c r="AK118" i="5"/>
  <c r="AK117" i="5"/>
  <c r="AK116" i="5"/>
  <c r="AK115" i="5"/>
  <c r="AK114" i="5"/>
  <c r="AK113" i="5"/>
  <c r="AK112" i="5"/>
  <c r="AK111" i="5"/>
  <c r="AK110" i="5"/>
  <c r="AK109" i="5"/>
  <c r="AK107" i="5"/>
  <c r="AK106" i="5"/>
  <c r="AK105" i="5"/>
  <c r="AK104" i="5"/>
  <c r="AK103" i="5"/>
  <c r="AK102" i="5"/>
  <c r="AK101" i="5"/>
  <c r="AK100" i="5"/>
  <c r="AK99" i="5"/>
  <c r="AK98" i="5"/>
  <c r="AK97" i="5"/>
  <c r="AK95" i="5"/>
  <c r="AK94" i="5"/>
  <c r="AK93" i="5"/>
  <c r="AK92" i="5"/>
  <c r="AK91" i="5"/>
  <c r="AK90" i="5"/>
  <c r="AK89" i="5"/>
  <c r="AK88" i="5"/>
  <c r="AK87" i="5"/>
  <c r="AK86" i="5"/>
  <c r="AK85" i="5"/>
  <c r="AK84" i="5"/>
  <c r="AK83" i="5"/>
  <c r="AK81" i="5"/>
  <c r="AK80" i="5"/>
  <c r="AK79" i="5"/>
  <c r="AK78" i="5"/>
  <c r="AK77" i="5"/>
  <c r="AK76" i="5"/>
  <c r="AK75" i="5"/>
  <c r="AK74" i="5"/>
  <c r="AK73" i="5"/>
  <c r="AK72" i="5"/>
  <c r="AK71" i="5"/>
  <c r="AK70" i="5"/>
  <c r="AK69" i="5"/>
  <c r="AK68" i="5"/>
  <c r="AK66" i="5"/>
  <c r="AK65" i="5"/>
  <c r="AK64" i="5"/>
  <c r="AK63" i="5"/>
  <c r="AK61" i="5"/>
  <c r="AK60" i="5"/>
  <c r="AK59" i="5"/>
  <c r="AK58" i="5"/>
  <c r="AK57" i="5"/>
  <c r="AK56" i="5"/>
  <c r="AK55" i="5"/>
  <c r="AK54" i="5"/>
  <c r="AK53" i="5"/>
  <c r="AK52" i="5"/>
  <c r="AK50" i="5"/>
  <c r="AK49" i="5"/>
  <c r="AK48" i="5"/>
  <c r="AK47" i="5"/>
  <c r="AK46" i="5"/>
  <c r="AK44" i="5"/>
  <c r="AK43" i="5"/>
  <c r="AK41" i="5"/>
  <c r="AK40" i="5"/>
  <c r="AK39" i="5"/>
  <c r="AK38" i="5"/>
  <c r="AK37" i="5"/>
  <c r="AK36" i="5"/>
  <c r="AK35" i="5"/>
  <c r="AK34" i="5"/>
  <c r="AK32" i="5"/>
  <c r="AK31" i="5"/>
  <c r="AK30" i="5"/>
  <c r="AK29" i="5"/>
  <c r="AK28" i="5"/>
  <c r="AK27" i="5"/>
  <c r="AK26" i="5"/>
  <c r="AK25" i="5"/>
  <c r="AK24" i="5"/>
  <c r="AK23" i="5"/>
  <c r="AK22" i="5"/>
  <c r="AK21" i="5"/>
  <c r="AK20" i="5"/>
  <c r="AK18" i="5"/>
  <c r="AK17" i="5"/>
  <c r="AK16" i="5"/>
  <c r="AK14" i="5"/>
  <c r="AK13" i="5"/>
  <c r="AK11" i="5"/>
  <c r="AK10" i="5"/>
  <c r="AK9" i="5"/>
  <c r="AK8" i="5"/>
  <c r="AK7" i="5"/>
  <c r="AK6" i="5"/>
  <c r="AK5" i="5"/>
  <c r="AK4" i="5"/>
  <c r="AK3" i="5"/>
  <c r="AJ120" i="5"/>
  <c r="AJ119" i="5"/>
  <c r="AJ118" i="5"/>
  <c r="AJ117" i="5"/>
  <c r="AJ116" i="5"/>
  <c r="AJ115" i="5"/>
  <c r="AJ114" i="5"/>
  <c r="AJ113" i="5"/>
  <c r="AJ112" i="5"/>
  <c r="AJ111" i="5"/>
  <c r="AJ110" i="5"/>
  <c r="AJ109" i="5"/>
  <c r="AJ107" i="5"/>
  <c r="AJ106" i="5"/>
  <c r="AJ105" i="5"/>
  <c r="AJ104" i="5"/>
  <c r="AJ103" i="5"/>
  <c r="AJ102" i="5"/>
  <c r="AJ101" i="5"/>
  <c r="AJ100" i="5"/>
  <c r="AJ99" i="5"/>
  <c r="AJ98" i="5"/>
  <c r="AJ97" i="5"/>
  <c r="AJ95" i="5"/>
  <c r="AJ94" i="5"/>
  <c r="AJ93" i="5"/>
  <c r="AJ92" i="5"/>
  <c r="AJ91" i="5"/>
  <c r="AJ90" i="5"/>
  <c r="AJ89" i="5"/>
  <c r="AJ88" i="5"/>
  <c r="AJ87" i="5"/>
  <c r="AJ86" i="5"/>
  <c r="AJ85" i="5"/>
  <c r="AJ84" i="5"/>
  <c r="AJ83" i="5"/>
  <c r="AJ81" i="5"/>
  <c r="AJ80" i="5"/>
  <c r="AJ79" i="5"/>
  <c r="AJ78" i="5"/>
  <c r="AJ77" i="5"/>
  <c r="AJ76" i="5"/>
  <c r="AJ75" i="5"/>
  <c r="AJ74" i="5"/>
  <c r="AJ73" i="5"/>
  <c r="AJ72" i="5"/>
  <c r="AJ71" i="5"/>
  <c r="AJ70" i="5"/>
  <c r="AJ69" i="5"/>
  <c r="AJ68" i="5"/>
  <c r="AJ66" i="5"/>
  <c r="AJ65" i="5"/>
  <c r="AJ64" i="5"/>
  <c r="AJ63" i="5"/>
  <c r="AJ61" i="5"/>
  <c r="AJ60" i="5"/>
  <c r="AJ59" i="5"/>
  <c r="AJ58" i="5"/>
  <c r="AJ57" i="5"/>
  <c r="AJ56" i="5"/>
  <c r="AJ55" i="5"/>
  <c r="AJ54" i="5"/>
  <c r="AJ53" i="5"/>
  <c r="AJ52" i="5"/>
  <c r="AJ50" i="5"/>
  <c r="AJ49" i="5"/>
  <c r="AJ48" i="5"/>
  <c r="AJ47" i="5"/>
  <c r="AJ46" i="5"/>
  <c r="AJ44" i="5"/>
  <c r="AJ43" i="5"/>
  <c r="AJ41" i="5"/>
  <c r="AJ40" i="5"/>
  <c r="AJ39" i="5"/>
  <c r="AJ38" i="5"/>
  <c r="AJ37" i="5"/>
  <c r="AJ36" i="5"/>
  <c r="AJ35" i="5"/>
  <c r="AJ34" i="5"/>
  <c r="AJ32" i="5"/>
  <c r="AJ31" i="5"/>
  <c r="AJ30" i="5"/>
  <c r="AJ29" i="5"/>
  <c r="AJ28" i="5"/>
  <c r="AJ27" i="5"/>
  <c r="AJ26" i="5"/>
  <c r="AJ25" i="5"/>
  <c r="AJ24" i="5"/>
  <c r="AJ23" i="5"/>
  <c r="AJ22" i="5"/>
  <c r="AJ21" i="5"/>
  <c r="AJ20" i="5"/>
  <c r="AJ18" i="5"/>
  <c r="AJ17" i="5"/>
  <c r="AJ16" i="5"/>
  <c r="AJ14" i="5"/>
  <c r="AJ13" i="5"/>
  <c r="AJ11" i="5"/>
  <c r="AJ10" i="5"/>
  <c r="AJ9" i="5"/>
  <c r="AJ8" i="5"/>
  <c r="AJ7" i="5"/>
  <c r="AJ6" i="5"/>
  <c r="AJ5" i="5"/>
  <c r="AJ123" i="5" s="1"/>
  <c r="AJ4" i="5"/>
  <c r="AJ3" i="5"/>
  <c r="AI120" i="5"/>
  <c r="AI119" i="5"/>
  <c r="AI118" i="5"/>
  <c r="AI117" i="5"/>
  <c r="AI116" i="5"/>
  <c r="AI115" i="5"/>
  <c r="AI114" i="5"/>
  <c r="AI113" i="5"/>
  <c r="AI112" i="5"/>
  <c r="AI111" i="5"/>
  <c r="AI110" i="5"/>
  <c r="AI109" i="5"/>
  <c r="AI107" i="5"/>
  <c r="AI106" i="5"/>
  <c r="AI105" i="5"/>
  <c r="AI104" i="5"/>
  <c r="AI103" i="5"/>
  <c r="AI102" i="5"/>
  <c r="AI101" i="5"/>
  <c r="AI100" i="5"/>
  <c r="AI99" i="5"/>
  <c r="AI98" i="5"/>
  <c r="AI97" i="5"/>
  <c r="AI95" i="5"/>
  <c r="AI94" i="5"/>
  <c r="AI93" i="5"/>
  <c r="AI92" i="5"/>
  <c r="AI91" i="5"/>
  <c r="AI90" i="5"/>
  <c r="AI89" i="5"/>
  <c r="AI88" i="5"/>
  <c r="AI87" i="5"/>
  <c r="AI86" i="5"/>
  <c r="AI85" i="5"/>
  <c r="AI84" i="5"/>
  <c r="AI83" i="5"/>
  <c r="AI81" i="5"/>
  <c r="AI80" i="5"/>
  <c r="AI79" i="5"/>
  <c r="AI78" i="5"/>
  <c r="AI77" i="5"/>
  <c r="AI76" i="5"/>
  <c r="AI75" i="5"/>
  <c r="AI74" i="5"/>
  <c r="AI73" i="5"/>
  <c r="AI72" i="5"/>
  <c r="AI71" i="5"/>
  <c r="AI70" i="5"/>
  <c r="AI69" i="5"/>
  <c r="AI68" i="5"/>
  <c r="AI66" i="5"/>
  <c r="AI65" i="5"/>
  <c r="AI64" i="5"/>
  <c r="AI63" i="5"/>
  <c r="AI61" i="5"/>
  <c r="AI60" i="5"/>
  <c r="AI59" i="5"/>
  <c r="AI58" i="5"/>
  <c r="AI57" i="5"/>
  <c r="AI56" i="5"/>
  <c r="AI55" i="5"/>
  <c r="AI54" i="5"/>
  <c r="AI53" i="5"/>
  <c r="AI52" i="5"/>
  <c r="AI50" i="5"/>
  <c r="AI49" i="5"/>
  <c r="AI48" i="5"/>
  <c r="AI47" i="5"/>
  <c r="AI46" i="5"/>
  <c r="AI44" i="5"/>
  <c r="AI43" i="5"/>
  <c r="AI41" i="5"/>
  <c r="AI40" i="5"/>
  <c r="AI39" i="5"/>
  <c r="AI38" i="5"/>
  <c r="AI37" i="5"/>
  <c r="AI36" i="5"/>
  <c r="AI35" i="5"/>
  <c r="AI34" i="5"/>
  <c r="AI32" i="5"/>
  <c r="AI31" i="5"/>
  <c r="AI30" i="5"/>
  <c r="AI29" i="5"/>
  <c r="AI28" i="5"/>
  <c r="AI27" i="5"/>
  <c r="AI26" i="5"/>
  <c r="AI25" i="5"/>
  <c r="AI24" i="5"/>
  <c r="AI23" i="5"/>
  <c r="AI22" i="5"/>
  <c r="AI21" i="5"/>
  <c r="AI20" i="5"/>
  <c r="AI18" i="5"/>
  <c r="AI17" i="5"/>
  <c r="AI16" i="5"/>
  <c r="AI14" i="5"/>
  <c r="AI13" i="5"/>
  <c r="AI11" i="5"/>
  <c r="AI10" i="5"/>
  <c r="AI9" i="5"/>
  <c r="AI8" i="5"/>
  <c r="AI7" i="5"/>
  <c r="AI6" i="5"/>
  <c r="AI5" i="5"/>
  <c r="AI4" i="5"/>
  <c r="AI3" i="5"/>
  <c r="AH120" i="5"/>
  <c r="AH119" i="5"/>
  <c r="AH118" i="5"/>
  <c r="AH117" i="5"/>
  <c r="AH116" i="5"/>
  <c r="AH115" i="5"/>
  <c r="AH114" i="5"/>
  <c r="AH113" i="5"/>
  <c r="AH112" i="5"/>
  <c r="AH111" i="5"/>
  <c r="AH110" i="5"/>
  <c r="AH109" i="5"/>
  <c r="AH107" i="5"/>
  <c r="AH106" i="5"/>
  <c r="AH105" i="5"/>
  <c r="AH104" i="5"/>
  <c r="AH103" i="5"/>
  <c r="AH102" i="5"/>
  <c r="AH101" i="5"/>
  <c r="AH100" i="5"/>
  <c r="AH99" i="5"/>
  <c r="AH98" i="5"/>
  <c r="AH97" i="5"/>
  <c r="AH95" i="5"/>
  <c r="AH94" i="5"/>
  <c r="AH93" i="5"/>
  <c r="AH92" i="5"/>
  <c r="AH91" i="5"/>
  <c r="AH90" i="5"/>
  <c r="AH89" i="5"/>
  <c r="AH88" i="5"/>
  <c r="AH87" i="5"/>
  <c r="AH86" i="5"/>
  <c r="AH85" i="5"/>
  <c r="AH84" i="5"/>
  <c r="AH83" i="5"/>
  <c r="AH81" i="5"/>
  <c r="AH80" i="5"/>
  <c r="AH79" i="5"/>
  <c r="AH78" i="5"/>
  <c r="AH77" i="5"/>
  <c r="AH76" i="5"/>
  <c r="AH75" i="5"/>
  <c r="AH74" i="5"/>
  <c r="AH73" i="5"/>
  <c r="AH72" i="5"/>
  <c r="AH71" i="5"/>
  <c r="AH70" i="5"/>
  <c r="AH69" i="5"/>
  <c r="AH68" i="5"/>
  <c r="AH66" i="5"/>
  <c r="AH65" i="5"/>
  <c r="AH64" i="5"/>
  <c r="AH63" i="5"/>
  <c r="AH61" i="5"/>
  <c r="AH60" i="5"/>
  <c r="AH59" i="5"/>
  <c r="AH58" i="5"/>
  <c r="AH57" i="5"/>
  <c r="AH56" i="5"/>
  <c r="AH55" i="5"/>
  <c r="AH54" i="5"/>
  <c r="AH53" i="5"/>
  <c r="AH52" i="5"/>
  <c r="AH50" i="5"/>
  <c r="AH49" i="5"/>
  <c r="AH48" i="5"/>
  <c r="AH47" i="5"/>
  <c r="AH46" i="5"/>
  <c r="AH44" i="5"/>
  <c r="AH43" i="5"/>
  <c r="AH41" i="5"/>
  <c r="AH40" i="5"/>
  <c r="AH39" i="5"/>
  <c r="AH38" i="5"/>
  <c r="AH37" i="5"/>
  <c r="AH36" i="5"/>
  <c r="AH35" i="5"/>
  <c r="AH34" i="5"/>
  <c r="AH32" i="5"/>
  <c r="AH31" i="5"/>
  <c r="AH30" i="5"/>
  <c r="AH29" i="5"/>
  <c r="AH28" i="5"/>
  <c r="AH27" i="5"/>
  <c r="AH26" i="5"/>
  <c r="AH25" i="5"/>
  <c r="AH24" i="5"/>
  <c r="AH23" i="5"/>
  <c r="AH22" i="5"/>
  <c r="AH21" i="5"/>
  <c r="AH20" i="5"/>
  <c r="AH18" i="5"/>
  <c r="AH17" i="5"/>
  <c r="AH16" i="5"/>
  <c r="AH14" i="5"/>
  <c r="AH13" i="5"/>
  <c r="AH11" i="5"/>
  <c r="AH10" i="5"/>
  <c r="AH9" i="5"/>
  <c r="AH8" i="5"/>
  <c r="AH7" i="5"/>
  <c r="AH6" i="5"/>
  <c r="AH5" i="5"/>
  <c r="AH123" i="5" s="1"/>
  <c r="AH4" i="5"/>
  <c r="AH3" i="5"/>
  <c r="AG120" i="5"/>
  <c r="AG119" i="5"/>
  <c r="AG118" i="5"/>
  <c r="AG117" i="5"/>
  <c r="AG116" i="5"/>
  <c r="AG115" i="5"/>
  <c r="AG114" i="5"/>
  <c r="AG113" i="5"/>
  <c r="AG112" i="5"/>
  <c r="AG111" i="5"/>
  <c r="AG110" i="5"/>
  <c r="AG109" i="5"/>
  <c r="AG107" i="5"/>
  <c r="AG106" i="5"/>
  <c r="AG105" i="5"/>
  <c r="AG104" i="5"/>
  <c r="AG103" i="5"/>
  <c r="AG102" i="5"/>
  <c r="AG101" i="5"/>
  <c r="AG100" i="5"/>
  <c r="AG99" i="5"/>
  <c r="AG98" i="5"/>
  <c r="AG97" i="5"/>
  <c r="AG95" i="5"/>
  <c r="AG94" i="5"/>
  <c r="AG93" i="5"/>
  <c r="AG92" i="5"/>
  <c r="AG91" i="5"/>
  <c r="AG90" i="5"/>
  <c r="AG89" i="5"/>
  <c r="AG88" i="5"/>
  <c r="AG87" i="5"/>
  <c r="AG86" i="5"/>
  <c r="AG85" i="5"/>
  <c r="AG84" i="5"/>
  <c r="AG83" i="5"/>
  <c r="AG81" i="5"/>
  <c r="AG80" i="5"/>
  <c r="AG79" i="5"/>
  <c r="AG78" i="5"/>
  <c r="AG77" i="5"/>
  <c r="AG76" i="5"/>
  <c r="AG75" i="5"/>
  <c r="AG74" i="5"/>
  <c r="AG73" i="5"/>
  <c r="AG72" i="5"/>
  <c r="AG71" i="5"/>
  <c r="AG70" i="5"/>
  <c r="AG69" i="5"/>
  <c r="AG68" i="5"/>
  <c r="AG66" i="5"/>
  <c r="AG65" i="5"/>
  <c r="AG64" i="5"/>
  <c r="AG63" i="5"/>
  <c r="AG61" i="5"/>
  <c r="AG60" i="5"/>
  <c r="AG59" i="5"/>
  <c r="AG58" i="5"/>
  <c r="AG57" i="5"/>
  <c r="AG56" i="5"/>
  <c r="AG55" i="5"/>
  <c r="AG54" i="5"/>
  <c r="AG53" i="5"/>
  <c r="AG52" i="5"/>
  <c r="AG50" i="5"/>
  <c r="AG49" i="5"/>
  <c r="AG48" i="5"/>
  <c r="AG47" i="5"/>
  <c r="AG46" i="5"/>
  <c r="AG44" i="5"/>
  <c r="AG43" i="5"/>
  <c r="AG41" i="5"/>
  <c r="AG40" i="5"/>
  <c r="AG39" i="5"/>
  <c r="AG38" i="5"/>
  <c r="AG37" i="5"/>
  <c r="AG36" i="5"/>
  <c r="AG35" i="5"/>
  <c r="AG34" i="5"/>
  <c r="AG32" i="5"/>
  <c r="AG31" i="5"/>
  <c r="AG30" i="5"/>
  <c r="AG29" i="5"/>
  <c r="AG28" i="5"/>
  <c r="AG27" i="5"/>
  <c r="AG26" i="5"/>
  <c r="AG25" i="5"/>
  <c r="AG24" i="5"/>
  <c r="AG23" i="5"/>
  <c r="AG22" i="5"/>
  <c r="AG21" i="5"/>
  <c r="AG20" i="5"/>
  <c r="AG18" i="5"/>
  <c r="AG17" i="5"/>
  <c r="AG16" i="5"/>
  <c r="AG14" i="5"/>
  <c r="AG13" i="5"/>
  <c r="AG11" i="5"/>
  <c r="AG10" i="5"/>
  <c r="AG9" i="5"/>
  <c r="AG8" i="5"/>
  <c r="AG7" i="5"/>
  <c r="AG6" i="5"/>
  <c r="AG5" i="5"/>
  <c r="AG4" i="5"/>
  <c r="AG3" i="5"/>
  <c r="AF120" i="5"/>
  <c r="AF119" i="5"/>
  <c r="AF118" i="5"/>
  <c r="AF117" i="5"/>
  <c r="AF116" i="5"/>
  <c r="AF115" i="5"/>
  <c r="AF114" i="5"/>
  <c r="AF113" i="5"/>
  <c r="AF112" i="5"/>
  <c r="AF111" i="5"/>
  <c r="AF110" i="5"/>
  <c r="AF109" i="5"/>
  <c r="AF107" i="5"/>
  <c r="AF106" i="5"/>
  <c r="AF105" i="5"/>
  <c r="AF104" i="5"/>
  <c r="AF103" i="5"/>
  <c r="AF102" i="5"/>
  <c r="AF101" i="5"/>
  <c r="AF100" i="5"/>
  <c r="AF99" i="5"/>
  <c r="AF98" i="5"/>
  <c r="AF97" i="5"/>
  <c r="AF95" i="5"/>
  <c r="AF94" i="5"/>
  <c r="AF93" i="5"/>
  <c r="AF92" i="5"/>
  <c r="AF91" i="5"/>
  <c r="AF90" i="5"/>
  <c r="AF89" i="5"/>
  <c r="AF88" i="5"/>
  <c r="AF87" i="5"/>
  <c r="AF86" i="5"/>
  <c r="AF85" i="5"/>
  <c r="AF84" i="5"/>
  <c r="AF83" i="5"/>
  <c r="AF81" i="5"/>
  <c r="AF80" i="5"/>
  <c r="AF79" i="5"/>
  <c r="AF78" i="5"/>
  <c r="AF77" i="5"/>
  <c r="AF76" i="5"/>
  <c r="AF75" i="5"/>
  <c r="AF74" i="5"/>
  <c r="AF73" i="5"/>
  <c r="AF72" i="5"/>
  <c r="AF71" i="5"/>
  <c r="AF70" i="5"/>
  <c r="AF69" i="5"/>
  <c r="AF68" i="5"/>
  <c r="AF66" i="5"/>
  <c r="AF65" i="5"/>
  <c r="AF64" i="5"/>
  <c r="AF63" i="5"/>
  <c r="AF61" i="5"/>
  <c r="AF60" i="5"/>
  <c r="AF59" i="5"/>
  <c r="AF58" i="5"/>
  <c r="AF57" i="5"/>
  <c r="AF56" i="5"/>
  <c r="AF55" i="5"/>
  <c r="AF54" i="5"/>
  <c r="AF53" i="5"/>
  <c r="AF52" i="5"/>
  <c r="AF50" i="5"/>
  <c r="AF49" i="5"/>
  <c r="AF48" i="5"/>
  <c r="AF47" i="5"/>
  <c r="AF46" i="5"/>
  <c r="AF44" i="5"/>
  <c r="AF43" i="5"/>
  <c r="AF41" i="5"/>
  <c r="AF40" i="5"/>
  <c r="AF39" i="5"/>
  <c r="AF38" i="5"/>
  <c r="AF37" i="5"/>
  <c r="AF36" i="5"/>
  <c r="AF35" i="5"/>
  <c r="AF34" i="5"/>
  <c r="AF32" i="5"/>
  <c r="AF31" i="5"/>
  <c r="AF30" i="5"/>
  <c r="AF29" i="5"/>
  <c r="AF28" i="5"/>
  <c r="AF27" i="5"/>
  <c r="AF26" i="5"/>
  <c r="AF25" i="5"/>
  <c r="AF24" i="5"/>
  <c r="AF23" i="5"/>
  <c r="AF22" i="5"/>
  <c r="AF21" i="5"/>
  <c r="AF20" i="5"/>
  <c r="AF18" i="5"/>
  <c r="AF17" i="5"/>
  <c r="AF16" i="5"/>
  <c r="AF14" i="5"/>
  <c r="AF13" i="5"/>
  <c r="AF11" i="5"/>
  <c r="AF10" i="5"/>
  <c r="AF9" i="5"/>
  <c r="AF8" i="5"/>
  <c r="AF7" i="5"/>
  <c r="AF6" i="5"/>
  <c r="AF5" i="5"/>
  <c r="AF123" i="5" s="1"/>
  <c r="AF4" i="5"/>
  <c r="AF3" i="5"/>
  <c r="AE120" i="5"/>
  <c r="AE119" i="5"/>
  <c r="AE118" i="5"/>
  <c r="AE117" i="5"/>
  <c r="AE116" i="5"/>
  <c r="AE115" i="5"/>
  <c r="AE114" i="5"/>
  <c r="AE113" i="5"/>
  <c r="AE112" i="5"/>
  <c r="AE111" i="5"/>
  <c r="AE110" i="5"/>
  <c r="AE109" i="5"/>
  <c r="AE107" i="5"/>
  <c r="AE106" i="5"/>
  <c r="AE105" i="5"/>
  <c r="AE104" i="5"/>
  <c r="AE103" i="5"/>
  <c r="AE102" i="5"/>
  <c r="AE101" i="5"/>
  <c r="AE100" i="5"/>
  <c r="AE99" i="5"/>
  <c r="AE98" i="5"/>
  <c r="AE97" i="5"/>
  <c r="AE95" i="5"/>
  <c r="AE94" i="5"/>
  <c r="AE93" i="5"/>
  <c r="AE92" i="5"/>
  <c r="AE91" i="5"/>
  <c r="AE90" i="5"/>
  <c r="AE89" i="5"/>
  <c r="AE88" i="5"/>
  <c r="AE87" i="5"/>
  <c r="AE86" i="5"/>
  <c r="AE85" i="5"/>
  <c r="AE84" i="5"/>
  <c r="AE83" i="5"/>
  <c r="AE81" i="5"/>
  <c r="AE80" i="5"/>
  <c r="AE79" i="5"/>
  <c r="AE78" i="5"/>
  <c r="AE77" i="5"/>
  <c r="AE76" i="5"/>
  <c r="AE75" i="5"/>
  <c r="AE74" i="5"/>
  <c r="AE73" i="5"/>
  <c r="AE72" i="5"/>
  <c r="AE71" i="5"/>
  <c r="AE70" i="5"/>
  <c r="AE69" i="5"/>
  <c r="AE68" i="5"/>
  <c r="AE66" i="5"/>
  <c r="AE65" i="5"/>
  <c r="AE64" i="5"/>
  <c r="AE63" i="5"/>
  <c r="AE61" i="5"/>
  <c r="AE60" i="5"/>
  <c r="AE59" i="5"/>
  <c r="AE58" i="5"/>
  <c r="AE57" i="5"/>
  <c r="AE56" i="5"/>
  <c r="AE55" i="5"/>
  <c r="AE54" i="5"/>
  <c r="AE53" i="5"/>
  <c r="AE52" i="5"/>
  <c r="AE50" i="5"/>
  <c r="AE49" i="5"/>
  <c r="AE48" i="5"/>
  <c r="AE47" i="5"/>
  <c r="AE46" i="5"/>
  <c r="AE44" i="5"/>
  <c r="AE43" i="5"/>
  <c r="AE41" i="5"/>
  <c r="AE40" i="5"/>
  <c r="AE39" i="5"/>
  <c r="AE38" i="5"/>
  <c r="AE37" i="5"/>
  <c r="AE36" i="5"/>
  <c r="AE35" i="5"/>
  <c r="AE34" i="5"/>
  <c r="AE32" i="5"/>
  <c r="AE31" i="5"/>
  <c r="AE30" i="5"/>
  <c r="AE29" i="5"/>
  <c r="AE28" i="5"/>
  <c r="AE27" i="5"/>
  <c r="AE26" i="5"/>
  <c r="AE25" i="5"/>
  <c r="AE24" i="5"/>
  <c r="AE23" i="5"/>
  <c r="AE22" i="5"/>
  <c r="AE21" i="5"/>
  <c r="AE20" i="5"/>
  <c r="AE18" i="5"/>
  <c r="AE17" i="5"/>
  <c r="AE16" i="5"/>
  <c r="AE14" i="5"/>
  <c r="AE13" i="5"/>
  <c r="AE11" i="5"/>
  <c r="AE10" i="5"/>
  <c r="AE9" i="5"/>
  <c r="AE8" i="5"/>
  <c r="AE7" i="5"/>
  <c r="AE6" i="5"/>
  <c r="AE5" i="5"/>
  <c r="AE4" i="5"/>
  <c r="AE3" i="5"/>
  <c r="AD120" i="5"/>
  <c r="AD119" i="5"/>
  <c r="AD118" i="5"/>
  <c r="AD117" i="5"/>
  <c r="AD116" i="5"/>
  <c r="AD115" i="5"/>
  <c r="AD114" i="5"/>
  <c r="AD113" i="5"/>
  <c r="AD112" i="5"/>
  <c r="AD111" i="5"/>
  <c r="AD110" i="5"/>
  <c r="AD109" i="5"/>
  <c r="AD107" i="5"/>
  <c r="AD106" i="5"/>
  <c r="AD105" i="5"/>
  <c r="AD104" i="5"/>
  <c r="AD103" i="5"/>
  <c r="AD102" i="5"/>
  <c r="AD101" i="5"/>
  <c r="AD100" i="5"/>
  <c r="AD99" i="5"/>
  <c r="AD98" i="5"/>
  <c r="AD97" i="5"/>
  <c r="AD95" i="5"/>
  <c r="AD94" i="5"/>
  <c r="AD93" i="5"/>
  <c r="AD92" i="5"/>
  <c r="AD91" i="5"/>
  <c r="AD90" i="5"/>
  <c r="AD89" i="5"/>
  <c r="AD88" i="5"/>
  <c r="AD87" i="5"/>
  <c r="AD86" i="5"/>
  <c r="AD85" i="5"/>
  <c r="AD84" i="5"/>
  <c r="AD83" i="5"/>
  <c r="AD81" i="5"/>
  <c r="AD80" i="5"/>
  <c r="AD79" i="5"/>
  <c r="AD78" i="5"/>
  <c r="AD77" i="5"/>
  <c r="AD76" i="5"/>
  <c r="AD75" i="5"/>
  <c r="AD74" i="5"/>
  <c r="AD73" i="5"/>
  <c r="AD72" i="5"/>
  <c r="AD71" i="5"/>
  <c r="AD70" i="5"/>
  <c r="AD69" i="5"/>
  <c r="AD68" i="5"/>
  <c r="AD66" i="5"/>
  <c r="AD65" i="5"/>
  <c r="AD64" i="5"/>
  <c r="AD63" i="5"/>
  <c r="AD61" i="5"/>
  <c r="AD60" i="5"/>
  <c r="AD59" i="5"/>
  <c r="AD58" i="5"/>
  <c r="AD57" i="5"/>
  <c r="AD56" i="5"/>
  <c r="AD55" i="5"/>
  <c r="AD54" i="5"/>
  <c r="AD53" i="5"/>
  <c r="AD52" i="5"/>
  <c r="AD50" i="5"/>
  <c r="AD49" i="5"/>
  <c r="AD48" i="5"/>
  <c r="AD47" i="5"/>
  <c r="AD46" i="5"/>
  <c r="AD44" i="5"/>
  <c r="AD43" i="5"/>
  <c r="AD41" i="5"/>
  <c r="AD40" i="5"/>
  <c r="AD39" i="5"/>
  <c r="AD38" i="5"/>
  <c r="AD37" i="5"/>
  <c r="AD36" i="5"/>
  <c r="AD35" i="5"/>
  <c r="AD34" i="5"/>
  <c r="AD32" i="5"/>
  <c r="AD31" i="5"/>
  <c r="AD30" i="5"/>
  <c r="AD29" i="5"/>
  <c r="AD28" i="5"/>
  <c r="AD27" i="5"/>
  <c r="AD26" i="5"/>
  <c r="AD25" i="5"/>
  <c r="AD24" i="5"/>
  <c r="AD23" i="5"/>
  <c r="AD22" i="5"/>
  <c r="AD21" i="5"/>
  <c r="AD20" i="5"/>
  <c r="AD18" i="5"/>
  <c r="AD17" i="5"/>
  <c r="AD16" i="5"/>
  <c r="AD14" i="5"/>
  <c r="AD13" i="5"/>
  <c r="AD11" i="5"/>
  <c r="AD10" i="5"/>
  <c r="AD9" i="5"/>
  <c r="AD8" i="5"/>
  <c r="AD7" i="5"/>
  <c r="AD6" i="5"/>
  <c r="AD5" i="5"/>
  <c r="AD124" i="5" s="1"/>
  <c r="AD4" i="5"/>
  <c r="AD3" i="5"/>
  <c r="AC120" i="5"/>
  <c r="AC119" i="5"/>
  <c r="AC118" i="5"/>
  <c r="AC117" i="5"/>
  <c r="AC116" i="5"/>
  <c r="AC115" i="5"/>
  <c r="AC114" i="5"/>
  <c r="AC113" i="5"/>
  <c r="AC112" i="5"/>
  <c r="AC111" i="5"/>
  <c r="AC110" i="5"/>
  <c r="AC109" i="5"/>
  <c r="AC107" i="5"/>
  <c r="AC106" i="5"/>
  <c r="AC105" i="5"/>
  <c r="AC104" i="5"/>
  <c r="AC103" i="5"/>
  <c r="AC102" i="5"/>
  <c r="AC101" i="5"/>
  <c r="AC100" i="5"/>
  <c r="AC99" i="5"/>
  <c r="AC98" i="5"/>
  <c r="AC97" i="5"/>
  <c r="AC95" i="5"/>
  <c r="AC94" i="5"/>
  <c r="AC93" i="5"/>
  <c r="AC92" i="5"/>
  <c r="AC91" i="5"/>
  <c r="AC90" i="5"/>
  <c r="AC89" i="5"/>
  <c r="AC88" i="5"/>
  <c r="AC87" i="5"/>
  <c r="AC86" i="5"/>
  <c r="AC85" i="5"/>
  <c r="AC84" i="5"/>
  <c r="AC83" i="5"/>
  <c r="AC81" i="5"/>
  <c r="AC80" i="5"/>
  <c r="AC79" i="5"/>
  <c r="AC78" i="5"/>
  <c r="AC77" i="5"/>
  <c r="AC76" i="5"/>
  <c r="AC75" i="5"/>
  <c r="AC74" i="5"/>
  <c r="AC73" i="5"/>
  <c r="AC72" i="5"/>
  <c r="AC71" i="5"/>
  <c r="AC70" i="5"/>
  <c r="AC69" i="5"/>
  <c r="AC68" i="5"/>
  <c r="AC66" i="5"/>
  <c r="AC65" i="5"/>
  <c r="AC64" i="5"/>
  <c r="AC63" i="5"/>
  <c r="AC61" i="5"/>
  <c r="AC60" i="5"/>
  <c r="AC59" i="5"/>
  <c r="AC58" i="5"/>
  <c r="AC57" i="5"/>
  <c r="AC56" i="5"/>
  <c r="AC55" i="5"/>
  <c r="AC54" i="5"/>
  <c r="AC53" i="5"/>
  <c r="AC52" i="5"/>
  <c r="AC50" i="5"/>
  <c r="AC49" i="5"/>
  <c r="AC48" i="5"/>
  <c r="AC47" i="5"/>
  <c r="AC46" i="5"/>
  <c r="AC44" i="5"/>
  <c r="AC43" i="5"/>
  <c r="AC41" i="5"/>
  <c r="AC40" i="5"/>
  <c r="AC39" i="5"/>
  <c r="AC38" i="5"/>
  <c r="AC37" i="5"/>
  <c r="AC36" i="5"/>
  <c r="AC35" i="5"/>
  <c r="AC34" i="5"/>
  <c r="AC32" i="5"/>
  <c r="AC31" i="5"/>
  <c r="AC30" i="5"/>
  <c r="AC29" i="5"/>
  <c r="AC28" i="5"/>
  <c r="AC27" i="5"/>
  <c r="AC26" i="5"/>
  <c r="AC25" i="5"/>
  <c r="AC24" i="5"/>
  <c r="AC23" i="5"/>
  <c r="AC22" i="5"/>
  <c r="AC21" i="5"/>
  <c r="AC20" i="5"/>
  <c r="AC18" i="5"/>
  <c r="AC17" i="5"/>
  <c r="AC16" i="5"/>
  <c r="AC14" i="5"/>
  <c r="AC13" i="5"/>
  <c r="AC11" i="5"/>
  <c r="AC10" i="5"/>
  <c r="AC9" i="5"/>
  <c r="AC8" i="5"/>
  <c r="AC7" i="5"/>
  <c r="AC6" i="5"/>
  <c r="AC5" i="5"/>
  <c r="AC4" i="5"/>
  <c r="AC3" i="5"/>
  <c r="AB120" i="5"/>
  <c r="AB119" i="5"/>
  <c r="AB118" i="5"/>
  <c r="AB117" i="5"/>
  <c r="AB116" i="5"/>
  <c r="AB115" i="5"/>
  <c r="AB114" i="5"/>
  <c r="AB113" i="5"/>
  <c r="AB112" i="5"/>
  <c r="AB111" i="5"/>
  <c r="AB110" i="5"/>
  <c r="AB109" i="5"/>
  <c r="AB107" i="5"/>
  <c r="AB106" i="5"/>
  <c r="AB105" i="5"/>
  <c r="AB104" i="5"/>
  <c r="AB103" i="5"/>
  <c r="AB102" i="5"/>
  <c r="AB101" i="5"/>
  <c r="AB100" i="5"/>
  <c r="AB99" i="5"/>
  <c r="AB98" i="5"/>
  <c r="AB97" i="5"/>
  <c r="AB95" i="5"/>
  <c r="AB94" i="5"/>
  <c r="AB93" i="5"/>
  <c r="AB92" i="5"/>
  <c r="AB91" i="5"/>
  <c r="AB90" i="5"/>
  <c r="AB89" i="5"/>
  <c r="AB88" i="5"/>
  <c r="AB87" i="5"/>
  <c r="AB86" i="5"/>
  <c r="AB85" i="5"/>
  <c r="AB84" i="5"/>
  <c r="AB83" i="5"/>
  <c r="AB81" i="5"/>
  <c r="AB80" i="5"/>
  <c r="AB79" i="5"/>
  <c r="AB78" i="5"/>
  <c r="AB77" i="5"/>
  <c r="AB76" i="5"/>
  <c r="AB75" i="5"/>
  <c r="AB74" i="5"/>
  <c r="AB73" i="5"/>
  <c r="AB72" i="5"/>
  <c r="AB71" i="5"/>
  <c r="AB70" i="5"/>
  <c r="AB69" i="5"/>
  <c r="AB68" i="5"/>
  <c r="AB66" i="5"/>
  <c r="AB65" i="5"/>
  <c r="AB64" i="5"/>
  <c r="AB63" i="5"/>
  <c r="AB61" i="5"/>
  <c r="AB60" i="5"/>
  <c r="AB59" i="5"/>
  <c r="AB58" i="5"/>
  <c r="AB57" i="5"/>
  <c r="AB56" i="5"/>
  <c r="AB55" i="5"/>
  <c r="AB54" i="5"/>
  <c r="AB53" i="5"/>
  <c r="AB52" i="5"/>
  <c r="AB50" i="5"/>
  <c r="AB49" i="5"/>
  <c r="AB48" i="5"/>
  <c r="AB47" i="5"/>
  <c r="AB46" i="5"/>
  <c r="AB44" i="5"/>
  <c r="AB43" i="5"/>
  <c r="AB41" i="5"/>
  <c r="AB40" i="5"/>
  <c r="AB39" i="5"/>
  <c r="AB38" i="5"/>
  <c r="AB37" i="5"/>
  <c r="AB36" i="5"/>
  <c r="AB35" i="5"/>
  <c r="AB34" i="5"/>
  <c r="AB32" i="5"/>
  <c r="AB31" i="5"/>
  <c r="AB30" i="5"/>
  <c r="AB29" i="5"/>
  <c r="AB28" i="5"/>
  <c r="AB27" i="5"/>
  <c r="AB26" i="5"/>
  <c r="AB25" i="5"/>
  <c r="AB24" i="5"/>
  <c r="AB23" i="5"/>
  <c r="AB22" i="5"/>
  <c r="AB21" i="5"/>
  <c r="AB20" i="5"/>
  <c r="AB18" i="5"/>
  <c r="AB17" i="5"/>
  <c r="AB16" i="5"/>
  <c r="AB14" i="5"/>
  <c r="AB13" i="5"/>
  <c r="AB11" i="5"/>
  <c r="AB10" i="5"/>
  <c r="AB9" i="5"/>
  <c r="AB8" i="5"/>
  <c r="AB7" i="5"/>
  <c r="AB6" i="5"/>
  <c r="AB5" i="5"/>
  <c r="AB123" i="5" s="1"/>
  <c r="AB4" i="5"/>
  <c r="AB3" i="5"/>
  <c r="Y120" i="5"/>
  <c r="Y119" i="5"/>
  <c r="Y118" i="5"/>
  <c r="Y117" i="5"/>
  <c r="Y116" i="5"/>
  <c r="Y115" i="5"/>
  <c r="Y114" i="5"/>
  <c r="Y113" i="5"/>
  <c r="Y112" i="5"/>
  <c r="Y111" i="5"/>
  <c r="Y110" i="5"/>
  <c r="Y109" i="5"/>
  <c r="Y107" i="5"/>
  <c r="Y106" i="5"/>
  <c r="Y105" i="5"/>
  <c r="Y104" i="5"/>
  <c r="Y103" i="5"/>
  <c r="Y102" i="5"/>
  <c r="Y101" i="5"/>
  <c r="Y100" i="5"/>
  <c r="Y99" i="5"/>
  <c r="Y98" i="5"/>
  <c r="Y97" i="5"/>
  <c r="Y95" i="5"/>
  <c r="Y94" i="5"/>
  <c r="Y93" i="5"/>
  <c r="Y92" i="5"/>
  <c r="Y91" i="5"/>
  <c r="Y90" i="5"/>
  <c r="Y89" i="5"/>
  <c r="Y88" i="5"/>
  <c r="Y87" i="5"/>
  <c r="Y86" i="5"/>
  <c r="Y85" i="5"/>
  <c r="Y84" i="5"/>
  <c r="Y83" i="5"/>
  <c r="Y81" i="5"/>
  <c r="Y80" i="5"/>
  <c r="Y79" i="5"/>
  <c r="Y78" i="5"/>
  <c r="Y77" i="5"/>
  <c r="Y76" i="5"/>
  <c r="Y75" i="5"/>
  <c r="Y74" i="5"/>
  <c r="Y73" i="5"/>
  <c r="Y72" i="5"/>
  <c r="Y71" i="5"/>
  <c r="Y70" i="5"/>
  <c r="Y69" i="5"/>
  <c r="Y68" i="5"/>
  <c r="Y66" i="5"/>
  <c r="Y65" i="5"/>
  <c r="Y64" i="5"/>
  <c r="Y63" i="5"/>
  <c r="Y61" i="5"/>
  <c r="Y60" i="5"/>
  <c r="Y59" i="5"/>
  <c r="Y58" i="5"/>
  <c r="Y57" i="5"/>
  <c r="Y56" i="5"/>
  <c r="Y55" i="5"/>
  <c r="Y54" i="5"/>
  <c r="Y53" i="5"/>
  <c r="Y52" i="5"/>
  <c r="Y50" i="5"/>
  <c r="Y49" i="5"/>
  <c r="Y48" i="5"/>
  <c r="Y47" i="5"/>
  <c r="Y46" i="5"/>
  <c r="Y44" i="5"/>
  <c r="Y43" i="5"/>
  <c r="Y41" i="5"/>
  <c r="Y40" i="5"/>
  <c r="Y39" i="5"/>
  <c r="Y38" i="5"/>
  <c r="Y37" i="5"/>
  <c r="Y36" i="5"/>
  <c r="Y35" i="5"/>
  <c r="Y34" i="5"/>
  <c r="Y32" i="5"/>
  <c r="Y31" i="5"/>
  <c r="Y30" i="5"/>
  <c r="Y29" i="5"/>
  <c r="Y28" i="5"/>
  <c r="Y27" i="5"/>
  <c r="Y26" i="5"/>
  <c r="Y25" i="5"/>
  <c r="Y24" i="5"/>
  <c r="Y23" i="5"/>
  <c r="Y22" i="5"/>
  <c r="Y21" i="5"/>
  <c r="Y20" i="5"/>
  <c r="Y18" i="5"/>
  <c r="Y17" i="5"/>
  <c r="Y16" i="5"/>
  <c r="Y14" i="5"/>
  <c r="Y13" i="5"/>
  <c r="Y11" i="5"/>
  <c r="Y10" i="5"/>
  <c r="Y9" i="5"/>
  <c r="Y8" i="5"/>
  <c r="Y7" i="5"/>
  <c r="Y6" i="5"/>
  <c r="AE123" i="5"/>
  <c r="Y5" i="5"/>
  <c r="Y4" i="5"/>
  <c r="Y123" i="5" s="1"/>
  <c r="Y3" i="5"/>
  <c r="AA120" i="5"/>
  <c r="AA119" i="5"/>
  <c r="AA118" i="5"/>
  <c r="AA117" i="5"/>
  <c r="AA116" i="5"/>
  <c r="AA115" i="5"/>
  <c r="AA114" i="5"/>
  <c r="AA113" i="5"/>
  <c r="AA112" i="5"/>
  <c r="AA111" i="5"/>
  <c r="AA110" i="5"/>
  <c r="AA109" i="5"/>
  <c r="AA107" i="5"/>
  <c r="AA106" i="5"/>
  <c r="AA105" i="5"/>
  <c r="AA104" i="5"/>
  <c r="AA103" i="5"/>
  <c r="AA102" i="5"/>
  <c r="AA101" i="5"/>
  <c r="AA100" i="5"/>
  <c r="AA99" i="5"/>
  <c r="AA98" i="5"/>
  <c r="AA97" i="5"/>
  <c r="AA95" i="5"/>
  <c r="AA94" i="5"/>
  <c r="AA93" i="5"/>
  <c r="AA92" i="5"/>
  <c r="AA91" i="5"/>
  <c r="AA90" i="5"/>
  <c r="AA89" i="5"/>
  <c r="AA88" i="5"/>
  <c r="AA87" i="5"/>
  <c r="AA86" i="5"/>
  <c r="AA85" i="5"/>
  <c r="AA84" i="5"/>
  <c r="AA83" i="5"/>
  <c r="AA81" i="5"/>
  <c r="AA80" i="5"/>
  <c r="AA79" i="5"/>
  <c r="AA78" i="5"/>
  <c r="AA77" i="5"/>
  <c r="AA76" i="5"/>
  <c r="AA75" i="5"/>
  <c r="AA74" i="5"/>
  <c r="AA73" i="5"/>
  <c r="AA72" i="5"/>
  <c r="AA71" i="5"/>
  <c r="AA70" i="5"/>
  <c r="AA69" i="5"/>
  <c r="AA68" i="5"/>
  <c r="AA66" i="5"/>
  <c r="AA65" i="5"/>
  <c r="AA64" i="5"/>
  <c r="AA63" i="5"/>
  <c r="AA61" i="5"/>
  <c r="AA60" i="5"/>
  <c r="AA59" i="5"/>
  <c r="AA58" i="5"/>
  <c r="AA57" i="5"/>
  <c r="AA56" i="5"/>
  <c r="AA55" i="5"/>
  <c r="AA54" i="5"/>
  <c r="AA53" i="5"/>
  <c r="AA52" i="5"/>
  <c r="AA50" i="5"/>
  <c r="AA49" i="5"/>
  <c r="AA48" i="5"/>
  <c r="AA47" i="5"/>
  <c r="AA46" i="5"/>
  <c r="AA44" i="5"/>
  <c r="AA43" i="5"/>
  <c r="AA41" i="5"/>
  <c r="AA40" i="5"/>
  <c r="AA39" i="5"/>
  <c r="AA38" i="5"/>
  <c r="AA37" i="5"/>
  <c r="AA36" i="5"/>
  <c r="AA35" i="5"/>
  <c r="AA34" i="5"/>
  <c r="AA32" i="5"/>
  <c r="AA31" i="5"/>
  <c r="AA30" i="5"/>
  <c r="AA29" i="5"/>
  <c r="AA28" i="5"/>
  <c r="AA27" i="5"/>
  <c r="AA26" i="5"/>
  <c r="AA25" i="5"/>
  <c r="AA24" i="5"/>
  <c r="AA23" i="5"/>
  <c r="AA22" i="5"/>
  <c r="AA21" i="5"/>
  <c r="AA20" i="5"/>
  <c r="AA18" i="5"/>
  <c r="AA17" i="5"/>
  <c r="AA16" i="5"/>
  <c r="AA14" i="5"/>
  <c r="AA13" i="5"/>
  <c r="AA11" i="5"/>
  <c r="AA10" i="5"/>
  <c r="AA9" i="5"/>
  <c r="AA8" i="5"/>
  <c r="AA7" i="5"/>
  <c r="AA6" i="5"/>
  <c r="AA5" i="5"/>
  <c r="AA4" i="5"/>
  <c r="AA3" i="5"/>
  <c r="Z120" i="5"/>
  <c r="Z119" i="5"/>
  <c r="Z118" i="5"/>
  <c r="Z117" i="5"/>
  <c r="Z116" i="5"/>
  <c r="Z115" i="5"/>
  <c r="Z114" i="5"/>
  <c r="Z113" i="5"/>
  <c r="Z112" i="5"/>
  <c r="Z111" i="5"/>
  <c r="Z110" i="5"/>
  <c r="Z109" i="5"/>
  <c r="Z107" i="5"/>
  <c r="Z106" i="5"/>
  <c r="Z105" i="5"/>
  <c r="Z104" i="5"/>
  <c r="Z103" i="5"/>
  <c r="Z102" i="5"/>
  <c r="Z101" i="5"/>
  <c r="Z100" i="5"/>
  <c r="Z99" i="5"/>
  <c r="Z98" i="5"/>
  <c r="Z97" i="5"/>
  <c r="Z95" i="5"/>
  <c r="Z94" i="5"/>
  <c r="Z93" i="5"/>
  <c r="Z92" i="5"/>
  <c r="Z91" i="5"/>
  <c r="Z90" i="5"/>
  <c r="Z89" i="5"/>
  <c r="Z88" i="5"/>
  <c r="Z87" i="5"/>
  <c r="Z86" i="5"/>
  <c r="Z85" i="5"/>
  <c r="Z84" i="5"/>
  <c r="Z83" i="5"/>
  <c r="Z81" i="5"/>
  <c r="Z80" i="5"/>
  <c r="Z79" i="5"/>
  <c r="Z78" i="5"/>
  <c r="Z77" i="5"/>
  <c r="Z76" i="5"/>
  <c r="Z75" i="5"/>
  <c r="Z74" i="5"/>
  <c r="Z73" i="5"/>
  <c r="Z72" i="5"/>
  <c r="Z71" i="5"/>
  <c r="Z70" i="5"/>
  <c r="Z69" i="5"/>
  <c r="Z68" i="5"/>
  <c r="Z66" i="5"/>
  <c r="Z65" i="5"/>
  <c r="Z64" i="5"/>
  <c r="Z63" i="5"/>
  <c r="Z61" i="5"/>
  <c r="Z60" i="5"/>
  <c r="Z59" i="5"/>
  <c r="Z58" i="5"/>
  <c r="Z57" i="5"/>
  <c r="Z56" i="5"/>
  <c r="Z55" i="5"/>
  <c r="Z54" i="5"/>
  <c r="Z53" i="5"/>
  <c r="Z52" i="5"/>
  <c r="Z50" i="5"/>
  <c r="Z49" i="5"/>
  <c r="Z48" i="5"/>
  <c r="Z47" i="5"/>
  <c r="Z46" i="5"/>
  <c r="Z44" i="5"/>
  <c r="Z43" i="5"/>
  <c r="Z41" i="5"/>
  <c r="Z40" i="5"/>
  <c r="Z39" i="5"/>
  <c r="Z38" i="5"/>
  <c r="Z37" i="5"/>
  <c r="Z36" i="5"/>
  <c r="Z35" i="5"/>
  <c r="Z34" i="5"/>
  <c r="Z32" i="5"/>
  <c r="Z31" i="5"/>
  <c r="Z30" i="5"/>
  <c r="Z29" i="5"/>
  <c r="Z28" i="5"/>
  <c r="Z27" i="5"/>
  <c r="Z26" i="5"/>
  <c r="Z25" i="5"/>
  <c r="Z24" i="5"/>
  <c r="Z23" i="5"/>
  <c r="Z22" i="5"/>
  <c r="Z21" i="5"/>
  <c r="Z20" i="5"/>
  <c r="Z18" i="5"/>
  <c r="Z17" i="5"/>
  <c r="Z16" i="5"/>
  <c r="Z14" i="5"/>
  <c r="Z13" i="5"/>
  <c r="Z11" i="5"/>
  <c r="Z10" i="5"/>
  <c r="Z9" i="5"/>
  <c r="Z8" i="5"/>
  <c r="Z7" i="5"/>
  <c r="Z6" i="5"/>
  <c r="Z5" i="5"/>
  <c r="Z122" i="5" s="1"/>
  <c r="Z4" i="5"/>
  <c r="Z3" i="5"/>
  <c r="X122" i="5"/>
  <c r="X120" i="5"/>
  <c r="BT120" i="5"/>
  <c r="C109" i="64"/>
  <c r="B109" i="64"/>
  <c r="C108" i="64"/>
  <c r="B108" i="64"/>
  <c r="C107" i="64"/>
  <c r="B107" i="64"/>
  <c r="C106" i="64"/>
  <c r="B106" i="64"/>
  <c r="C105" i="64"/>
  <c r="B105" i="64"/>
  <c r="C104" i="64"/>
  <c r="B104" i="64"/>
  <c r="C103" i="64"/>
  <c r="B103" i="64"/>
  <c r="C102" i="64"/>
  <c r="B102" i="64"/>
  <c r="C101" i="64"/>
  <c r="B101" i="64"/>
  <c r="C100" i="64"/>
  <c r="B100" i="64"/>
  <c r="C99" i="64"/>
  <c r="B99" i="64"/>
  <c r="C98" i="64"/>
  <c r="B98" i="64"/>
  <c r="A98" i="64"/>
  <c r="C97" i="64"/>
  <c r="B97" i="64"/>
  <c r="C96" i="64"/>
  <c r="B96" i="64"/>
  <c r="C95" i="64"/>
  <c r="B95" i="64"/>
  <c r="C94" i="64"/>
  <c r="B94" i="64"/>
  <c r="C93" i="64"/>
  <c r="B93" i="64"/>
  <c r="C92" i="64"/>
  <c r="B92" i="64"/>
  <c r="C91" i="64"/>
  <c r="B91" i="64"/>
  <c r="C90" i="64"/>
  <c r="B90" i="64"/>
  <c r="C89" i="64"/>
  <c r="B89" i="64"/>
  <c r="C88" i="64"/>
  <c r="B88" i="64"/>
  <c r="C87" i="64"/>
  <c r="B87" i="64"/>
  <c r="A87" i="64"/>
  <c r="C86" i="64"/>
  <c r="B86" i="64"/>
  <c r="C85" i="64"/>
  <c r="B85" i="64"/>
  <c r="C84" i="64"/>
  <c r="B84" i="64"/>
  <c r="C83" i="64"/>
  <c r="B83" i="64"/>
  <c r="C82" i="64"/>
  <c r="B82" i="64"/>
  <c r="C81" i="64"/>
  <c r="B81" i="64"/>
  <c r="C80" i="64"/>
  <c r="B80" i="64"/>
  <c r="C79" i="64"/>
  <c r="B79" i="64"/>
  <c r="C78" i="64"/>
  <c r="B78" i="64"/>
  <c r="C77" i="64"/>
  <c r="B77" i="64"/>
  <c r="C76" i="64"/>
  <c r="B76" i="64"/>
  <c r="C75" i="64"/>
  <c r="B75" i="64"/>
  <c r="C74" i="64"/>
  <c r="B74" i="64"/>
  <c r="A74" i="64"/>
  <c r="C73" i="64"/>
  <c r="B73" i="64"/>
  <c r="C72" i="64"/>
  <c r="B72" i="64"/>
  <c r="C71" i="64"/>
  <c r="B71" i="64"/>
  <c r="C70" i="64"/>
  <c r="B70" i="64"/>
  <c r="C69" i="64"/>
  <c r="B69" i="64"/>
  <c r="C68" i="64"/>
  <c r="B68" i="64"/>
  <c r="C67" i="64"/>
  <c r="B67" i="64"/>
  <c r="C66" i="64"/>
  <c r="B66" i="64"/>
  <c r="C65" i="64"/>
  <c r="B65" i="64"/>
  <c r="C64" i="64"/>
  <c r="B64" i="64"/>
  <c r="C63" i="64"/>
  <c r="B63" i="64"/>
  <c r="C62" i="64"/>
  <c r="B62" i="64"/>
  <c r="C61" i="64"/>
  <c r="B61" i="64"/>
  <c r="C60" i="64"/>
  <c r="B60" i="64"/>
  <c r="A60" i="64"/>
  <c r="C59" i="64"/>
  <c r="B59" i="64"/>
  <c r="C58" i="64"/>
  <c r="B58" i="64"/>
  <c r="C57" i="64"/>
  <c r="B57" i="64"/>
  <c r="C56" i="64"/>
  <c r="B56" i="64"/>
  <c r="A56" i="64"/>
  <c r="C55" i="64"/>
  <c r="B55" i="64"/>
  <c r="C54" i="64"/>
  <c r="B54" i="64"/>
  <c r="C53" i="64"/>
  <c r="B53" i="64"/>
  <c r="C52" i="64"/>
  <c r="B52" i="64"/>
  <c r="C51" i="64"/>
  <c r="B51" i="64"/>
  <c r="C50" i="64"/>
  <c r="B50" i="64"/>
  <c r="C49" i="64"/>
  <c r="B49" i="64"/>
  <c r="C48" i="64"/>
  <c r="B48" i="64"/>
  <c r="C47" i="64"/>
  <c r="B47" i="64"/>
  <c r="C46" i="64"/>
  <c r="B46" i="64"/>
  <c r="A46" i="64"/>
  <c r="C45" i="64"/>
  <c r="B45" i="64"/>
  <c r="C44" i="64"/>
  <c r="B44" i="64"/>
  <c r="C43" i="64"/>
  <c r="B43" i="64"/>
  <c r="C42" i="64"/>
  <c r="B42" i="64"/>
  <c r="C41" i="64"/>
  <c r="B41" i="64"/>
  <c r="A41" i="64"/>
  <c r="C40" i="64"/>
  <c r="B40" i="64"/>
  <c r="C39" i="64"/>
  <c r="B39" i="64"/>
  <c r="A39" i="64"/>
  <c r="C38" i="64"/>
  <c r="B38" i="64"/>
  <c r="C37" i="64"/>
  <c r="B37" i="64"/>
  <c r="C36" i="64"/>
  <c r="B36" i="64"/>
  <c r="C35" i="64"/>
  <c r="B35" i="64"/>
  <c r="C34" i="64"/>
  <c r="B34" i="64"/>
  <c r="C33" i="64"/>
  <c r="B33" i="64"/>
  <c r="C32" i="64"/>
  <c r="B32" i="64"/>
  <c r="C31" i="64"/>
  <c r="B31" i="64"/>
  <c r="A31" i="64"/>
  <c r="C30" i="64"/>
  <c r="B30" i="64"/>
  <c r="C29" i="64"/>
  <c r="B29" i="64"/>
  <c r="C28" i="64"/>
  <c r="B28" i="64"/>
  <c r="C27" i="64"/>
  <c r="B27" i="64"/>
  <c r="C26" i="64"/>
  <c r="B26" i="64"/>
  <c r="C25" i="64"/>
  <c r="B25" i="64"/>
  <c r="C24" i="64"/>
  <c r="B24" i="64"/>
  <c r="C23" i="64"/>
  <c r="B23" i="64"/>
  <c r="C22" i="64"/>
  <c r="B22" i="64"/>
  <c r="C21" i="64"/>
  <c r="B21" i="64"/>
  <c r="C20" i="64"/>
  <c r="B20" i="64"/>
  <c r="C19" i="64"/>
  <c r="B19" i="64"/>
  <c r="C18" i="64"/>
  <c r="B18" i="64"/>
  <c r="A18" i="64"/>
  <c r="C17" i="64"/>
  <c r="B17" i="64"/>
  <c r="C16" i="64"/>
  <c r="B16" i="64"/>
  <c r="C15" i="64"/>
  <c r="B15" i="64"/>
  <c r="A15" i="64"/>
  <c r="C14" i="64"/>
  <c r="B14" i="64"/>
  <c r="C13" i="64"/>
  <c r="B13" i="64"/>
  <c r="A13" i="64"/>
  <c r="C12" i="64"/>
  <c r="B12" i="64"/>
  <c r="C11" i="64"/>
  <c r="B11" i="64"/>
  <c r="C10" i="64"/>
  <c r="B10" i="64"/>
  <c r="C9" i="64"/>
  <c r="B9" i="64"/>
  <c r="C8" i="64"/>
  <c r="B8" i="64"/>
  <c r="C7" i="64"/>
  <c r="B7" i="64"/>
  <c r="C6" i="64"/>
  <c r="B6" i="64"/>
  <c r="C5" i="64"/>
  <c r="B5" i="64"/>
  <c r="C4" i="64"/>
  <c r="B4" i="64"/>
  <c r="A4" i="64"/>
  <c r="A1" i="64"/>
  <c r="C109" i="63"/>
  <c r="B109" i="63"/>
  <c r="C108" i="63"/>
  <c r="B108" i="63"/>
  <c r="C107" i="63"/>
  <c r="B107" i="63"/>
  <c r="C106" i="63"/>
  <c r="B106" i="63"/>
  <c r="C105" i="63"/>
  <c r="B105" i="63"/>
  <c r="C104" i="63"/>
  <c r="B104" i="63"/>
  <c r="C103" i="63"/>
  <c r="B103" i="63"/>
  <c r="C102" i="63"/>
  <c r="B102" i="63"/>
  <c r="C101" i="63"/>
  <c r="B101" i="63"/>
  <c r="C100" i="63"/>
  <c r="B100" i="63"/>
  <c r="C99" i="63"/>
  <c r="B99" i="63"/>
  <c r="C98" i="63"/>
  <c r="B98" i="63"/>
  <c r="A98" i="63"/>
  <c r="C97" i="63"/>
  <c r="B97" i="63"/>
  <c r="C96" i="63"/>
  <c r="B96" i="63"/>
  <c r="C95" i="63"/>
  <c r="B95" i="63"/>
  <c r="C94" i="63"/>
  <c r="B94" i="63"/>
  <c r="C93" i="63"/>
  <c r="B93" i="63"/>
  <c r="C92" i="63"/>
  <c r="B92" i="63"/>
  <c r="C91" i="63"/>
  <c r="B91" i="63"/>
  <c r="C90" i="63"/>
  <c r="B90" i="63"/>
  <c r="C89" i="63"/>
  <c r="B89" i="63"/>
  <c r="C88" i="63"/>
  <c r="B88" i="63"/>
  <c r="C87" i="63"/>
  <c r="B87" i="63"/>
  <c r="A87" i="63"/>
  <c r="C86" i="63"/>
  <c r="B86" i="63"/>
  <c r="C85" i="63"/>
  <c r="B85" i="63"/>
  <c r="C84" i="63"/>
  <c r="B84" i="63"/>
  <c r="C83" i="63"/>
  <c r="B83" i="63"/>
  <c r="C82" i="63"/>
  <c r="B82" i="63"/>
  <c r="C81" i="63"/>
  <c r="B81" i="63"/>
  <c r="C80" i="63"/>
  <c r="B80" i="63"/>
  <c r="C79" i="63"/>
  <c r="B79" i="63"/>
  <c r="C78" i="63"/>
  <c r="B78" i="63"/>
  <c r="C77" i="63"/>
  <c r="B77" i="63"/>
  <c r="C76" i="63"/>
  <c r="B76" i="63"/>
  <c r="C75" i="63"/>
  <c r="B75" i="63"/>
  <c r="C74" i="63"/>
  <c r="B74" i="63"/>
  <c r="A74" i="63"/>
  <c r="C73" i="63"/>
  <c r="B73" i="63"/>
  <c r="C72" i="63"/>
  <c r="B72" i="63"/>
  <c r="C71" i="63"/>
  <c r="B71" i="63"/>
  <c r="C70" i="63"/>
  <c r="B70" i="63"/>
  <c r="C69" i="63"/>
  <c r="B69" i="63"/>
  <c r="C68" i="63"/>
  <c r="B68" i="63"/>
  <c r="C67" i="63"/>
  <c r="B67" i="63"/>
  <c r="C66" i="63"/>
  <c r="B66" i="63"/>
  <c r="C65" i="63"/>
  <c r="B65" i="63"/>
  <c r="C64" i="63"/>
  <c r="B64" i="63"/>
  <c r="C63" i="63"/>
  <c r="B63" i="63"/>
  <c r="C62" i="63"/>
  <c r="B62" i="63"/>
  <c r="C61" i="63"/>
  <c r="B61" i="63"/>
  <c r="C60" i="63"/>
  <c r="B60" i="63"/>
  <c r="A60" i="63"/>
  <c r="C59" i="63"/>
  <c r="B59" i="63"/>
  <c r="C58" i="63"/>
  <c r="B58" i="63"/>
  <c r="C57" i="63"/>
  <c r="B57" i="63"/>
  <c r="C56" i="63"/>
  <c r="B56" i="63"/>
  <c r="A56" i="63"/>
  <c r="C55" i="63"/>
  <c r="B55" i="63"/>
  <c r="C54" i="63"/>
  <c r="B54" i="63"/>
  <c r="C53" i="63"/>
  <c r="B53" i="63"/>
  <c r="C52" i="63"/>
  <c r="B52" i="63"/>
  <c r="C51" i="63"/>
  <c r="B51" i="63"/>
  <c r="C50" i="63"/>
  <c r="B50" i="63"/>
  <c r="C49" i="63"/>
  <c r="B49" i="63"/>
  <c r="C48" i="63"/>
  <c r="B48" i="63"/>
  <c r="C47" i="63"/>
  <c r="B47" i="63"/>
  <c r="C46" i="63"/>
  <c r="B46" i="63"/>
  <c r="A46" i="63"/>
  <c r="C45" i="63"/>
  <c r="B45" i="63"/>
  <c r="C44" i="63"/>
  <c r="B44" i="63"/>
  <c r="C43" i="63"/>
  <c r="B43" i="63"/>
  <c r="C42" i="63"/>
  <c r="B42" i="63"/>
  <c r="C41" i="63"/>
  <c r="B41" i="63"/>
  <c r="A41" i="63"/>
  <c r="C40" i="63"/>
  <c r="B40" i="63"/>
  <c r="C39" i="63"/>
  <c r="B39" i="63"/>
  <c r="A39" i="63"/>
  <c r="C38" i="63"/>
  <c r="B38" i="63"/>
  <c r="C37" i="63"/>
  <c r="B37" i="63"/>
  <c r="C36" i="63"/>
  <c r="B36" i="63"/>
  <c r="C35" i="63"/>
  <c r="B35" i="63"/>
  <c r="C34" i="63"/>
  <c r="B34" i="63"/>
  <c r="C33" i="63"/>
  <c r="B33" i="63"/>
  <c r="C32" i="63"/>
  <c r="B32" i="63"/>
  <c r="C31" i="63"/>
  <c r="B31" i="63"/>
  <c r="A31" i="63"/>
  <c r="C30" i="63"/>
  <c r="B30" i="63"/>
  <c r="C29" i="63"/>
  <c r="B29" i="63"/>
  <c r="C28" i="63"/>
  <c r="B28" i="63"/>
  <c r="C27" i="63"/>
  <c r="B27" i="63"/>
  <c r="C26" i="63"/>
  <c r="B26" i="63"/>
  <c r="C25" i="63"/>
  <c r="B25" i="63"/>
  <c r="C24" i="63"/>
  <c r="B24" i="63"/>
  <c r="C23" i="63"/>
  <c r="B23" i="63"/>
  <c r="C22" i="63"/>
  <c r="B22" i="63"/>
  <c r="C21" i="63"/>
  <c r="B21" i="63"/>
  <c r="C20" i="63"/>
  <c r="B20" i="63"/>
  <c r="C19" i="63"/>
  <c r="B19" i="63"/>
  <c r="C18" i="63"/>
  <c r="B18" i="63"/>
  <c r="A18" i="63"/>
  <c r="C17" i="63"/>
  <c r="B17" i="63"/>
  <c r="C16" i="63"/>
  <c r="B16" i="63"/>
  <c r="C15" i="63"/>
  <c r="B15" i="63"/>
  <c r="A15" i="63"/>
  <c r="C14" i="63"/>
  <c r="B14" i="63"/>
  <c r="C13" i="63"/>
  <c r="B13" i="63"/>
  <c r="A13" i="63"/>
  <c r="C12" i="63"/>
  <c r="B12" i="63"/>
  <c r="C11" i="63"/>
  <c r="B11" i="63"/>
  <c r="C10" i="63"/>
  <c r="B10" i="63"/>
  <c r="C9" i="63"/>
  <c r="B9" i="63"/>
  <c r="C8" i="63"/>
  <c r="B8" i="63"/>
  <c r="C7" i="63"/>
  <c r="B7" i="63"/>
  <c r="C6" i="63"/>
  <c r="B6" i="63"/>
  <c r="C5" i="63"/>
  <c r="B5" i="63"/>
  <c r="C4" i="63"/>
  <c r="B4" i="63"/>
  <c r="A4" i="63"/>
  <c r="A1" i="63"/>
  <c r="C109" i="62"/>
  <c r="B109" i="62"/>
  <c r="C108" i="62"/>
  <c r="B108" i="62"/>
  <c r="C107" i="62"/>
  <c r="B107" i="62"/>
  <c r="C106" i="62"/>
  <c r="B106" i="62"/>
  <c r="C105" i="62"/>
  <c r="B105" i="62"/>
  <c r="C104" i="62"/>
  <c r="B104" i="62"/>
  <c r="C103" i="62"/>
  <c r="B103" i="62"/>
  <c r="C102" i="62"/>
  <c r="B102" i="62"/>
  <c r="C101" i="62"/>
  <c r="B101" i="62"/>
  <c r="C100" i="62"/>
  <c r="B100" i="62"/>
  <c r="C99" i="62"/>
  <c r="B99" i="62"/>
  <c r="C98" i="62"/>
  <c r="B98" i="62"/>
  <c r="A98" i="62"/>
  <c r="C97" i="62"/>
  <c r="B97" i="62"/>
  <c r="C96" i="62"/>
  <c r="B96" i="62"/>
  <c r="C95" i="62"/>
  <c r="B95" i="62"/>
  <c r="C94" i="62"/>
  <c r="B94" i="62"/>
  <c r="C93" i="62"/>
  <c r="B93" i="62"/>
  <c r="C92" i="62"/>
  <c r="B92" i="62"/>
  <c r="C91" i="62"/>
  <c r="B91" i="62"/>
  <c r="C90" i="62"/>
  <c r="B90" i="62"/>
  <c r="C89" i="62"/>
  <c r="B89" i="62"/>
  <c r="C88" i="62"/>
  <c r="B88" i="62"/>
  <c r="C87" i="62"/>
  <c r="B87" i="62"/>
  <c r="A87" i="62"/>
  <c r="C86" i="62"/>
  <c r="B86" i="62"/>
  <c r="C85" i="62"/>
  <c r="B85" i="62"/>
  <c r="C84" i="62"/>
  <c r="B84" i="62"/>
  <c r="C83" i="62"/>
  <c r="B83" i="62"/>
  <c r="C82" i="62"/>
  <c r="B82" i="62"/>
  <c r="C81" i="62"/>
  <c r="B81" i="62"/>
  <c r="C80" i="62"/>
  <c r="B80" i="62"/>
  <c r="C79" i="62"/>
  <c r="B79" i="62"/>
  <c r="C78" i="62"/>
  <c r="B78" i="62"/>
  <c r="C77" i="62"/>
  <c r="B77" i="62"/>
  <c r="C76" i="62"/>
  <c r="B76" i="62"/>
  <c r="C75" i="62"/>
  <c r="B75" i="62"/>
  <c r="C74" i="62"/>
  <c r="B74" i="62"/>
  <c r="A74" i="62"/>
  <c r="C73" i="62"/>
  <c r="B73" i="62"/>
  <c r="C72" i="62"/>
  <c r="B72" i="62"/>
  <c r="C71" i="62"/>
  <c r="B71" i="62"/>
  <c r="C70" i="62"/>
  <c r="B70" i="62"/>
  <c r="C69" i="62"/>
  <c r="B69" i="62"/>
  <c r="C68" i="62"/>
  <c r="B68" i="62"/>
  <c r="C67" i="62"/>
  <c r="B67" i="62"/>
  <c r="C66" i="62"/>
  <c r="B66" i="62"/>
  <c r="C65" i="62"/>
  <c r="B65" i="62"/>
  <c r="C64" i="62"/>
  <c r="B64" i="62"/>
  <c r="C63" i="62"/>
  <c r="B63" i="62"/>
  <c r="C62" i="62"/>
  <c r="B62" i="62"/>
  <c r="C61" i="62"/>
  <c r="B61" i="62"/>
  <c r="C60" i="62"/>
  <c r="B60" i="62"/>
  <c r="A60" i="62"/>
  <c r="C59" i="62"/>
  <c r="B59" i="62"/>
  <c r="C58" i="62"/>
  <c r="B58" i="62"/>
  <c r="C57" i="62"/>
  <c r="B57" i="62"/>
  <c r="C56" i="62"/>
  <c r="B56" i="62"/>
  <c r="A56" i="62"/>
  <c r="C55" i="62"/>
  <c r="B55" i="62"/>
  <c r="C54" i="62"/>
  <c r="B54" i="62"/>
  <c r="C53" i="62"/>
  <c r="B53" i="62"/>
  <c r="C52" i="62"/>
  <c r="B52" i="62"/>
  <c r="C51" i="62"/>
  <c r="B51" i="62"/>
  <c r="C50" i="62"/>
  <c r="B50" i="62"/>
  <c r="C49" i="62"/>
  <c r="B49" i="62"/>
  <c r="C48" i="62"/>
  <c r="B48" i="62"/>
  <c r="C47" i="62"/>
  <c r="B47" i="62"/>
  <c r="C46" i="62"/>
  <c r="B46" i="62"/>
  <c r="A46" i="62"/>
  <c r="C45" i="62"/>
  <c r="B45" i="62"/>
  <c r="C44" i="62"/>
  <c r="B44" i="62"/>
  <c r="C43" i="62"/>
  <c r="B43" i="62"/>
  <c r="C42" i="62"/>
  <c r="B42" i="62"/>
  <c r="C41" i="62"/>
  <c r="B41" i="62"/>
  <c r="A41" i="62"/>
  <c r="C40" i="62"/>
  <c r="B40" i="62"/>
  <c r="C39" i="62"/>
  <c r="B39" i="62"/>
  <c r="A39" i="62"/>
  <c r="C38" i="62"/>
  <c r="B38" i="62"/>
  <c r="C37" i="62"/>
  <c r="B37" i="62"/>
  <c r="C36" i="62"/>
  <c r="B36" i="62"/>
  <c r="C35" i="62"/>
  <c r="B35" i="62"/>
  <c r="C34" i="62"/>
  <c r="B34" i="62"/>
  <c r="C33" i="62"/>
  <c r="B33" i="62"/>
  <c r="C32" i="62"/>
  <c r="B32" i="62"/>
  <c r="C31" i="62"/>
  <c r="B31" i="62"/>
  <c r="A31" i="62"/>
  <c r="C30" i="62"/>
  <c r="B30" i="62"/>
  <c r="C29" i="62"/>
  <c r="B29" i="62"/>
  <c r="C28" i="62"/>
  <c r="B28" i="62"/>
  <c r="C27" i="62"/>
  <c r="B27" i="62"/>
  <c r="C26" i="62"/>
  <c r="B26" i="62"/>
  <c r="C25" i="62"/>
  <c r="B25" i="62"/>
  <c r="C24" i="62"/>
  <c r="B24" i="62"/>
  <c r="C23" i="62"/>
  <c r="B23" i="62"/>
  <c r="C22" i="62"/>
  <c r="B22" i="62"/>
  <c r="C21" i="62"/>
  <c r="B21" i="62"/>
  <c r="C20" i="62"/>
  <c r="B20" i="62"/>
  <c r="C19" i="62"/>
  <c r="B19" i="62"/>
  <c r="C18" i="62"/>
  <c r="B18" i="62"/>
  <c r="A18" i="62"/>
  <c r="C17" i="62"/>
  <c r="B17" i="62"/>
  <c r="C16" i="62"/>
  <c r="B16" i="62"/>
  <c r="C15" i="62"/>
  <c r="B15" i="62"/>
  <c r="A15" i="62"/>
  <c r="C14" i="62"/>
  <c r="B14" i="62"/>
  <c r="C13" i="62"/>
  <c r="B13" i="62"/>
  <c r="A13" i="62"/>
  <c r="C12" i="62"/>
  <c r="B12" i="62"/>
  <c r="C11" i="62"/>
  <c r="B11" i="62"/>
  <c r="C10" i="62"/>
  <c r="B10" i="62"/>
  <c r="C9" i="62"/>
  <c r="B9" i="62"/>
  <c r="C8" i="62"/>
  <c r="B8" i="62"/>
  <c r="C7" i="62"/>
  <c r="B7" i="62"/>
  <c r="C6" i="62"/>
  <c r="B6" i="62"/>
  <c r="C5" i="62"/>
  <c r="B5" i="62"/>
  <c r="C4" i="62"/>
  <c r="B4" i="62"/>
  <c r="A4" i="62"/>
  <c r="A1" i="62"/>
  <c r="C109" i="61"/>
  <c r="B109" i="61"/>
  <c r="C108" i="61"/>
  <c r="B108" i="61"/>
  <c r="C107" i="61"/>
  <c r="B107" i="61"/>
  <c r="C106" i="61"/>
  <c r="B106" i="61"/>
  <c r="C105" i="61"/>
  <c r="B105" i="61"/>
  <c r="C104" i="61"/>
  <c r="B104" i="61"/>
  <c r="C103" i="61"/>
  <c r="B103" i="61"/>
  <c r="C102" i="61"/>
  <c r="B102" i="61"/>
  <c r="C101" i="61"/>
  <c r="B101" i="61"/>
  <c r="C100" i="61"/>
  <c r="B100" i="61"/>
  <c r="C99" i="61"/>
  <c r="B99" i="61"/>
  <c r="C98" i="61"/>
  <c r="B98" i="61"/>
  <c r="A98" i="61"/>
  <c r="C97" i="61"/>
  <c r="B97" i="61"/>
  <c r="C96" i="61"/>
  <c r="B96" i="61"/>
  <c r="C95" i="61"/>
  <c r="B95" i="61"/>
  <c r="C94" i="61"/>
  <c r="B94" i="61"/>
  <c r="C93" i="61"/>
  <c r="B93" i="61"/>
  <c r="C92" i="61"/>
  <c r="B92" i="61"/>
  <c r="C91" i="61"/>
  <c r="B91" i="61"/>
  <c r="C90" i="61"/>
  <c r="B90" i="61"/>
  <c r="C89" i="61"/>
  <c r="B89" i="61"/>
  <c r="C88" i="61"/>
  <c r="B88" i="61"/>
  <c r="C87" i="61"/>
  <c r="B87" i="61"/>
  <c r="A87" i="61"/>
  <c r="C86" i="61"/>
  <c r="B86" i="61"/>
  <c r="C85" i="61"/>
  <c r="B85" i="61"/>
  <c r="C84" i="61"/>
  <c r="B84" i="61"/>
  <c r="C83" i="61"/>
  <c r="B83" i="61"/>
  <c r="C82" i="61"/>
  <c r="B82" i="61"/>
  <c r="C81" i="61"/>
  <c r="B81" i="61"/>
  <c r="C80" i="61"/>
  <c r="B80" i="61"/>
  <c r="C79" i="61"/>
  <c r="B79" i="61"/>
  <c r="C78" i="61"/>
  <c r="B78" i="61"/>
  <c r="C77" i="61"/>
  <c r="B77" i="61"/>
  <c r="C76" i="61"/>
  <c r="B76" i="61"/>
  <c r="C75" i="61"/>
  <c r="B75" i="61"/>
  <c r="C74" i="61"/>
  <c r="B74" i="61"/>
  <c r="A74" i="61"/>
  <c r="C73" i="61"/>
  <c r="B73" i="61"/>
  <c r="C72" i="61"/>
  <c r="B72" i="61"/>
  <c r="C71" i="61"/>
  <c r="B71" i="61"/>
  <c r="C70" i="61"/>
  <c r="B70" i="61"/>
  <c r="C69" i="61"/>
  <c r="B69" i="61"/>
  <c r="C68" i="61"/>
  <c r="B68" i="61"/>
  <c r="C67" i="61"/>
  <c r="B67" i="61"/>
  <c r="C66" i="61"/>
  <c r="B66" i="61"/>
  <c r="C65" i="61"/>
  <c r="B65" i="61"/>
  <c r="C64" i="61"/>
  <c r="B64" i="61"/>
  <c r="C63" i="61"/>
  <c r="B63" i="61"/>
  <c r="C62" i="61"/>
  <c r="B62" i="61"/>
  <c r="C61" i="61"/>
  <c r="B61" i="61"/>
  <c r="C60" i="61"/>
  <c r="B60" i="61"/>
  <c r="A60" i="61"/>
  <c r="C59" i="61"/>
  <c r="B59" i="61"/>
  <c r="C58" i="61"/>
  <c r="B58" i="61"/>
  <c r="C57" i="61"/>
  <c r="B57" i="61"/>
  <c r="C56" i="61"/>
  <c r="B56" i="61"/>
  <c r="A56" i="61"/>
  <c r="C55" i="61"/>
  <c r="B55" i="61"/>
  <c r="C54" i="61"/>
  <c r="B54" i="61"/>
  <c r="C53" i="61"/>
  <c r="B53" i="61"/>
  <c r="C52" i="61"/>
  <c r="B52" i="61"/>
  <c r="C51" i="61"/>
  <c r="B51" i="61"/>
  <c r="C50" i="61"/>
  <c r="B50" i="61"/>
  <c r="C49" i="61"/>
  <c r="B49" i="61"/>
  <c r="C48" i="61"/>
  <c r="B48" i="61"/>
  <c r="C47" i="61"/>
  <c r="B47" i="61"/>
  <c r="C46" i="61"/>
  <c r="B46" i="61"/>
  <c r="A46" i="61"/>
  <c r="C45" i="61"/>
  <c r="B45" i="61"/>
  <c r="C44" i="61"/>
  <c r="B44" i="61"/>
  <c r="C43" i="61"/>
  <c r="B43" i="61"/>
  <c r="C42" i="61"/>
  <c r="B42" i="61"/>
  <c r="C41" i="61"/>
  <c r="B41" i="61"/>
  <c r="A41" i="61"/>
  <c r="C40" i="61"/>
  <c r="B40" i="61"/>
  <c r="C39" i="61"/>
  <c r="B39" i="61"/>
  <c r="A39" i="61"/>
  <c r="C38" i="61"/>
  <c r="B38" i="61"/>
  <c r="C37" i="61"/>
  <c r="B37" i="61"/>
  <c r="C36" i="61"/>
  <c r="B36" i="61"/>
  <c r="C35" i="61"/>
  <c r="B35" i="61"/>
  <c r="C34" i="61"/>
  <c r="B34" i="61"/>
  <c r="C33" i="61"/>
  <c r="B33" i="61"/>
  <c r="C32" i="61"/>
  <c r="B32" i="61"/>
  <c r="C31" i="61"/>
  <c r="B31" i="61"/>
  <c r="A31" i="61"/>
  <c r="C30" i="61"/>
  <c r="B30" i="61"/>
  <c r="C29" i="61"/>
  <c r="B29" i="61"/>
  <c r="C28" i="61"/>
  <c r="B28" i="61"/>
  <c r="C27" i="61"/>
  <c r="B27" i="61"/>
  <c r="C26" i="61"/>
  <c r="B26" i="61"/>
  <c r="C25" i="61"/>
  <c r="B25" i="61"/>
  <c r="C24" i="61"/>
  <c r="B24" i="61"/>
  <c r="C23" i="61"/>
  <c r="B23" i="61"/>
  <c r="C22" i="61"/>
  <c r="B22" i="61"/>
  <c r="C21" i="61"/>
  <c r="B21" i="61"/>
  <c r="C20" i="61"/>
  <c r="B20" i="61"/>
  <c r="C19" i="61"/>
  <c r="B19" i="61"/>
  <c r="C18" i="61"/>
  <c r="B18" i="61"/>
  <c r="A18" i="61"/>
  <c r="C17" i="61"/>
  <c r="B17" i="61"/>
  <c r="C16" i="61"/>
  <c r="B16" i="61"/>
  <c r="C15" i="61"/>
  <c r="B15" i="61"/>
  <c r="A15" i="61"/>
  <c r="C14" i="61"/>
  <c r="B14" i="61"/>
  <c r="C13" i="61"/>
  <c r="B13" i="61"/>
  <c r="A13" i="61"/>
  <c r="C12" i="61"/>
  <c r="B12" i="61"/>
  <c r="C11" i="61"/>
  <c r="B11" i="61"/>
  <c r="C10" i="61"/>
  <c r="B10" i="61"/>
  <c r="C9" i="61"/>
  <c r="B9" i="61"/>
  <c r="C8" i="61"/>
  <c r="B8" i="61"/>
  <c r="C7" i="61"/>
  <c r="B7" i="61"/>
  <c r="C6" i="61"/>
  <c r="B6" i="61"/>
  <c r="C5" i="61"/>
  <c r="B5" i="61"/>
  <c r="C4" i="61"/>
  <c r="B4" i="61"/>
  <c r="A4" i="61"/>
  <c r="A1" i="61"/>
  <c r="C109" i="60"/>
  <c r="B109" i="60"/>
  <c r="C108" i="60"/>
  <c r="B108" i="60"/>
  <c r="C107" i="60"/>
  <c r="B107" i="60"/>
  <c r="C106" i="60"/>
  <c r="B106" i="60"/>
  <c r="C105" i="60"/>
  <c r="B105" i="60"/>
  <c r="C104" i="60"/>
  <c r="B104" i="60"/>
  <c r="C103" i="60"/>
  <c r="B103" i="60"/>
  <c r="C102" i="60"/>
  <c r="B102" i="60"/>
  <c r="C101" i="60"/>
  <c r="B101" i="60"/>
  <c r="C100" i="60"/>
  <c r="B100" i="60"/>
  <c r="C99" i="60"/>
  <c r="B99" i="60"/>
  <c r="C98" i="60"/>
  <c r="B98" i="60"/>
  <c r="A98" i="60"/>
  <c r="C97" i="60"/>
  <c r="B97" i="60"/>
  <c r="C96" i="60"/>
  <c r="B96" i="60"/>
  <c r="C95" i="60"/>
  <c r="B95" i="60"/>
  <c r="C94" i="60"/>
  <c r="B94" i="60"/>
  <c r="C93" i="60"/>
  <c r="B93" i="60"/>
  <c r="C92" i="60"/>
  <c r="B92" i="60"/>
  <c r="C91" i="60"/>
  <c r="B91" i="60"/>
  <c r="C90" i="60"/>
  <c r="B90" i="60"/>
  <c r="C89" i="60"/>
  <c r="B89" i="60"/>
  <c r="C88" i="60"/>
  <c r="B88" i="60"/>
  <c r="C87" i="60"/>
  <c r="B87" i="60"/>
  <c r="A87" i="60"/>
  <c r="C86" i="60"/>
  <c r="B86" i="60"/>
  <c r="C85" i="60"/>
  <c r="B85" i="60"/>
  <c r="C84" i="60"/>
  <c r="B84" i="60"/>
  <c r="C83" i="60"/>
  <c r="B83" i="60"/>
  <c r="C82" i="60"/>
  <c r="B82" i="60"/>
  <c r="C81" i="60"/>
  <c r="B81" i="60"/>
  <c r="C80" i="60"/>
  <c r="B80" i="60"/>
  <c r="C79" i="60"/>
  <c r="B79" i="60"/>
  <c r="C78" i="60"/>
  <c r="B78" i="60"/>
  <c r="C77" i="60"/>
  <c r="B77" i="60"/>
  <c r="C76" i="60"/>
  <c r="B76" i="60"/>
  <c r="C75" i="60"/>
  <c r="B75" i="60"/>
  <c r="C74" i="60"/>
  <c r="B74" i="60"/>
  <c r="A74" i="60"/>
  <c r="C73" i="60"/>
  <c r="B73" i="60"/>
  <c r="C72" i="60"/>
  <c r="B72" i="60"/>
  <c r="C71" i="60"/>
  <c r="B71" i="60"/>
  <c r="C70" i="60"/>
  <c r="B70" i="60"/>
  <c r="C69" i="60"/>
  <c r="B69" i="60"/>
  <c r="C68" i="60"/>
  <c r="B68" i="60"/>
  <c r="C67" i="60"/>
  <c r="B67" i="60"/>
  <c r="C66" i="60"/>
  <c r="B66" i="60"/>
  <c r="C65" i="60"/>
  <c r="B65" i="60"/>
  <c r="C64" i="60"/>
  <c r="B64" i="60"/>
  <c r="C63" i="60"/>
  <c r="B63" i="60"/>
  <c r="C62" i="60"/>
  <c r="B62" i="60"/>
  <c r="C61" i="60"/>
  <c r="B61" i="60"/>
  <c r="C60" i="60"/>
  <c r="B60" i="60"/>
  <c r="A60" i="60"/>
  <c r="C59" i="60"/>
  <c r="B59" i="60"/>
  <c r="C58" i="60"/>
  <c r="B58" i="60"/>
  <c r="C57" i="60"/>
  <c r="B57" i="60"/>
  <c r="C56" i="60"/>
  <c r="B56" i="60"/>
  <c r="A56" i="60"/>
  <c r="C55" i="60"/>
  <c r="B55" i="60"/>
  <c r="C54" i="60"/>
  <c r="B54" i="60"/>
  <c r="C53" i="60"/>
  <c r="B53" i="60"/>
  <c r="C52" i="60"/>
  <c r="B52" i="60"/>
  <c r="C51" i="60"/>
  <c r="B51" i="60"/>
  <c r="C50" i="60"/>
  <c r="B50" i="60"/>
  <c r="C49" i="60"/>
  <c r="B49" i="60"/>
  <c r="C48" i="60"/>
  <c r="B48" i="60"/>
  <c r="C47" i="60"/>
  <c r="B47" i="60"/>
  <c r="C46" i="60"/>
  <c r="B46" i="60"/>
  <c r="A46" i="60"/>
  <c r="C45" i="60"/>
  <c r="B45" i="60"/>
  <c r="C44" i="60"/>
  <c r="B44" i="60"/>
  <c r="C43" i="60"/>
  <c r="B43" i="60"/>
  <c r="C42" i="60"/>
  <c r="B42" i="60"/>
  <c r="C41" i="60"/>
  <c r="B41" i="60"/>
  <c r="A41" i="60"/>
  <c r="C40" i="60"/>
  <c r="B40" i="60"/>
  <c r="C39" i="60"/>
  <c r="B39" i="60"/>
  <c r="A39" i="60"/>
  <c r="C38" i="60"/>
  <c r="B38" i="60"/>
  <c r="C37" i="60"/>
  <c r="B37" i="60"/>
  <c r="C36" i="60"/>
  <c r="B36" i="60"/>
  <c r="C35" i="60"/>
  <c r="B35" i="60"/>
  <c r="C34" i="60"/>
  <c r="B34" i="60"/>
  <c r="C33" i="60"/>
  <c r="B33" i="60"/>
  <c r="C32" i="60"/>
  <c r="B32" i="60"/>
  <c r="C31" i="60"/>
  <c r="B31" i="60"/>
  <c r="A31" i="60"/>
  <c r="C30" i="60"/>
  <c r="B30" i="60"/>
  <c r="C29" i="60"/>
  <c r="B29" i="60"/>
  <c r="C28" i="60"/>
  <c r="B28" i="60"/>
  <c r="C27" i="60"/>
  <c r="B27" i="60"/>
  <c r="C26" i="60"/>
  <c r="B26" i="60"/>
  <c r="C25" i="60"/>
  <c r="B25" i="60"/>
  <c r="C24" i="60"/>
  <c r="B24" i="60"/>
  <c r="C23" i="60"/>
  <c r="B23" i="60"/>
  <c r="C22" i="60"/>
  <c r="B22" i="60"/>
  <c r="C21" i="60"/>
  <c r="B21" i="60"/>
  <c r="C20" i="60"/>
  <c r="B20" i="60"/>
  <c r="C19" i="60"/>
  <c r="B19" i="60"/>
  <c r="C18" i="60"/>
  <c r="B18" i="60"/>
  <c r="A18" i="60"/>
  <c r="C17" i="60"/>
  <c r="B17" i="60"/>
  <c r="C16" i="60"/>
  <c r="B16" i="60"/>
  <c r="C15" i="60"/>
  <c r="B15" i="60"/>
  <c r="A15" i="60"/>
  <c r="C14" i="60"/>
  <c r="B14" i="60"/>
  <c r="C13" i="60"/>
  <c r="B13" i="60"/>
  <c r="A13" i="60"/>
  <c r="C12" i="60"/>
  <c r="B12" i="60"/>
  <c r="C11" i="60"/>
  <c r="B11" i="60"/>
  <c r="C10" i="60"/>
  <c r="B10" i="60"/>
  <c r="C9" i="60"/>
  <c r="B9" i="60"/>
  <c r="C8" i="60"/>
  <c r="B8" i="60"/>
  <c r="C7" i="60"/>
  <c r="B7" i="60"/>
  <c r="C6" i="60"/>
  <c r="B6" i="60"/>
  <c r="C5" i="60"/>
  <c r="B5" i="60"/>
  <c r="C4" i="60"/>
  <c r="B4" i="60"/>
  <c r="A4" i="60"/>
  <c r="A1" i="60"/>
  <c r="C109" i="59"/>
  <c r="B109" i="59"/>
  <c r="C108" i="59"/>
  <c r="B108" i="59"/>
  <c r="C107" i="59"/>
  <c r="B107" i="59"/>
  <c r="C106" i="59"/>
  <c r="B106" i="59"/>
  <c r="C105" i="59"/>
  <c r="B105" i="59"/>
  <c r="C104" i="59"/>
  <c r="B104" i="59"/>
  <c r="C103" i="59"/>
  <c r="B103" i="59"/>
  <c r="C102" i="59"/>
  <c r="B102" i="59"/>
  <c r="C101" i="59"/>
  <c r="B101" i="59"/>
  <c r="C100" i="59"/>
  <c r="B100" i="59"/>
  <c r="C99" i="59"/>
  <c r="B99" i="59"/>
  <c r="C98" i="59"/>
  <c r="B98" i="59"/>
  <c r="A98" i="59"/>
  <c r="C97" i="59"/>
  <c r="B97" i="59"/>
  <c r="C96" i="59"/>
  <c r="B96" i="59"/>
  <c r="C95" i="59"/>
  <c r="B95" i="59"/>
  <c r="C94" i="59"/>
  <c r="B94" i="59"/>
  <c r="C93" i="59"/>
  <c r="B93" i="59"/>
  <c r="C92" i="59"/>
  <c r="B92" i="59"/>
  <c r="C91" i="59"/>
  <c r="B91" i="59"/>
  <c r="C90" i="59"/>
  <c r="B90" i="59"/>
  <c r="C89" i="59"/>
  <c r="B89" i="59"/>
  <c r="C88" i="59"/>
  <c r="B88" i="59"/>
  <c r="C87" i="59"/>
  <c r="B87" i="59"/>
  <c r="A87" i="59"/>
  <c r="C86" i="59"/>
  <c r="B86" i="59"/>
  <c r="C85" i="59"/>
  <c r="B85" i="59"/>
  <c r="C84" i="59"/>
  <c r="B84" i="59"/>
  <c r="C83" i="59"/>
  <c r="B83" i="59"/>
  <c r="C82" i="59"/>
  <c r="B82" i="59"/>
  <c r="C81" i="59"/>
  <c r="B81" i="59"/>
  <c r="C80" i="59"/>
  <c r="B80" i="59"/>
  <c r="C79" i="59"/>
  <c r="B79" i="59"/>
  <c r="C78" i="59"/>
  <c r="B78" i="59"/>
  <c r="C77" i="59"/>
  <c r="B77" i="59"/>
  <c r="C76" i="59"/>
  <c r="B76" i="59"/>
  <c r="C75" i="59"/>
  <c r="B75" i="59"/>
  <c r="C74" i="59"/>
  <c r="B74" i="59"/>
  <c r="A74" i="59"/>
  <c r="C73" i="59"/>
  <c r="B73" i="59"/>
  <c r="C72" i="59"/>
  <c r="B72" i="59"/>
  <c r="C71" i="59"/>
  <c r="B71" i="59"/>
  <c r="C70" i="59"/>
  <c r="B70" i="59"/>
  <c r="C69" i="59"/>
  <c r="B69" i="59"/>
  <c r="C68" i="59"/>
  <c r="B68" i="59"/>
  <c r="C67" i="59"/>
  <c r="B67" i="59"/>
  <c r="C66" i="59"/>
  <c r="B66" i="59"/>
  <c r="C65" i="59"/>
  <c r="B65" i="59"/>
  <c r="C64" i="59"/>
  <c r="B64" i="59"/>
  <c r="C63" i="59"/>
  <c r="B63" i="59"/>
  <c r="C62" i="59"/>
  <c r="B62" i="59"/>
  <c r="C61" i="59"/>
  <c r="B61" i="59"/>
  <c r="C60" i="59"/>
  <c r="B60" i="59"/>
  <c r="A60" i="59"/>
  <c r="C59" i="59"/>
  <c r="B59" i="59"/>
  <c r="C58" i="59"/>
  <c r="B58" i="59"/>
  <c r="C57" i="59"/>
  <c r="B57" i="59"/>
  <c r="C56" i="59"/>
  <c r="B56" i="59"/>
  <c r="A56" i="59"/>
  <c r="C55" i="59"/>
  <c r="B55" i="59"/>
  <c r="C54" i="59"/>
  <c r="B54" i="59"/>
  <c r="C53" i="59"/>
  <c r="B53" i="59"/>
  <c r="C52" i="59"/>
  <c r="B52" i="59"/>
  <c r="C51" i="59"/>
  <c r="B51" i="59"/>
  <c r="C50" i="59"/>
  <c r="B50" i="59"/>
  <c r="C49" i="59"/>
  <c r="B49" i="59"/>
  <c r="C48" i="59"/>
  <c r="B48" i="59"/>
  <c r="C47" i="59"/>
  <c r="B47" i="59"/>
  <c r="C46" i="59"/>
  <c r="B46" i="59"/>
  <c r="A46" i="59"/>
  <c r="C45" i="59"/>
  <c r="B45" i="59"/>
  <c r="C44" i="59"/>
  <c r="B44" i="59"/>
  <c r="C43" i="59"/>
  <c r="B43" i="59"/>
  <c r="C42" i="59"/>
  <c r="B42" i="59"/>
  <c r="C41" i="59"/>
  <c r="B41" i="59"/>
  <c r="A41" i="59"/>
  <c r="C40" i="59"/>
  <c r="B40" i="59"/>
  <c r="C39" i="59"/>
  <c r="B39" i="59"/>
  <c r="A39" i="59"/>
  <c r="C38" i="59"/>
  <c r="B38" i="59"/>
  <c r="C37" i="59"/>
  <c r="B37" i="59"/>
  <c r="C36" i="59"/>
  <c r="B36" i="59"/>
  <c r="C35" i="59"/>
  <c r="B35" i="59"/>
  <c r="C34" i="59"/>
  <c r="B34" i="59"/>
  <c r="C33" i="59"/>
  <c r="B33" i="59"/>
  <c r="C32" i="59"/>
  <c r="B32" i="59"/>
  <c r="C31" i="59"/>
  <c r="B31" i="59"/>
  <c r="A31" i="59"/>
  <c r="C30" i="59"/>
  <c r="B30" i="59"/>
  <c r="C29" i="59"/>
  <c r="B29" i="59"/>
  <c r="C28" i="59"/>
  <c r="B28" i="59"/>
  <c r="C27" i="59"/>
  <c r="B27" i="59"/>
  <c r="C26" i="59"/>
  <c r="B26" i="59"/>
  <c r="C25" i="59"/>
  <c r="B25" i="59"/>
  <c r="C24" i="59"/>
  <c r="B24" i="59"/>
  <c r="C23" i="59"/>
  <c r="B23" i="59"/>
  <c r="C22" i="59"/>
  <c r="B22" i="59"/>
  <c r="C21" i="59"/>
  <c r="B21" i="59"/>
  <c r="C20" i="59"/>
  <c r="B20" i="59"/>
  <c r="C19" i="59"/>
  <c r="B19" i="59"/>
  <c r="C18" i="59"/>
  <c r="B18" i="59"/>
  <c r="A18" i="59"/>
  <c r="C17" i="59"/>
  <c r="B17" i="59"/>
  <c r="C16" i="59"/>
  <c r="B16" i="59"/>
  <c r="C15" i="59"/>
  <c r="B15" i="59"/>
  <c r="A15" i="59"/>
  <c r="C14" i="59"/>
  <c r="B14" i="59"/>
  <c r="C13" i="59"/>
  <c r="B13" i="59"/>
  <c r="A13" i="59"/>
  <c r="C12" i="59"/>
  <c r="B12" i="59"/>
  <c r="C11" i="59"/>
  <c r="B11" i="59"/>
  <c r="C10" i="59"/>
  <c r="B10" i="59"/>
  <c r="C9" i="59"/>
  <c r="B9" i="59"/>
  <c r="C8" i="59"/>
  <c r="B8" i="59"/>
  <c r="C7" i="59"/>
  <c r="B7" i="59"/>
  <c r="C6" i="59"/>
  <c r="B6" i="59"/>
  <c r="C5" i="59"/>
  <c r="B5" i="59"/>
  <c r="C4" i="59"/>
  <c r="B4" i="59"/>
  <c r="A4" i="59"/>
  <c r="A1" i="59"/>
  <c r="C109" i="58"/>
  <c r="B109" i="58"/>
  <c r="C108" i="58"/>
  <c r="B108" i="58"/>
  <c r="C107" i="58"/>
  <c r="B107" i="58"/>
  <c r="C106" i="58"/>
  <c r="B106" i="58"/>
  <c r="C105" i="58"/>
  <c r="B105" i="58"/>
  <c r="C104" i="58"/>
  <c r="B104" i="58"/>
  <c r="C103" i="58"/>
  <c r="B103" i="58"/>
  <c r="C102" i="58"/>
  <c r="B102" i="58"/>
  <c r="C101" i="58"/>
  <c r="B101" i="58"/>
  <c r="C100" i="58"/>
  <c r="B100" i="58"/>
  <c r="C99" i="58"/>
  <c r="B99" i="58"/>
  <c r="C98" i="58"/>
  <c r="B98" i="58"/>
  <c r="A98" i="58"/>
  <c r="C97" i="58"/>
  <c r="B97" i="58"/>
  <c r="C96" i="58"/>
  <c r="B96" i="58"/>
  <c r="C95" i="58"/>
  <c r="B95" i="58"/>
  <c r="C94" i="58"/>
  <c r="B94" i="58"/>
  <c r="C93" i="58"/>
  <c r="B93" i="58"/>
  <c r="C92" i="58"/>
  <c r="B92" i="58"/>
  <c r="C91" i="58"/>
  <c r="B91" i="58"/>
  <c r="C90" i="58"/>
  <c r="B90" i="58"/>
  <c r="C89" i="58"/>
  <c r="B89" i="58"/>
  <c r="C88" i="58"/>
  <c r="B88" i="58"/>
  <c r="C87" i="58"/>
  <c r="B87" i="58"/>
  <c r="A87" i="58"/>
  <c r="C86" i="58"/>
  <c r="B86" i="58"/>
  <c r="C85" i="58"/>
  <c r="B85" i="58"/>
  <c r="C84" i="58"/>
  <c r="B84" i="58"/>
  <c r="C83" i="58"/>
  <c r="B83" i="58"/>
  <c r="C82" i="58"/>
  <c r="B82" i="58"/>
  <c r="C81" i="58"/>
  <c r="B81" i="58"/>
  <c r="C80" i="58"/>
  <c r="B80" i="58"/>
  <c r="C79" i="58"/>
  <c r="B79" i="58"/>
  <c r="C78" i="58"/>
  <c r="B78" i="58"/>
  <c r="C77" i="58"/>
  <c r="B77" i="58"/>
  <c r="C76" i="58"/>
  <c r="B76" i="58"/>
  <c r="C75" i="58"/>
  <c r="B75" i="58"/>
  <c r="C74" i="58"/>
  <c r="B74" i="58"/>
  <c r="A74" i="58"/>
  <c r="C73" i="58"/>
  <c r="B73" i="58"/>
  <c r="C72" i="58"/>
  <c r="B72" i="58"/>
  <c r="C71" i="58"/>
  <c r="B71" i="58"/>
  <c r="C70" i="58"/>
  <c r="B70" i="58"/>
  <c r="C69" i="58"/>
  <c r="B69" i="58"/>
  <c r="C68" i="58"/>
  <c r="B68" i="58"/>
  <c r="C67" i="58"/>
  <c r="B67" i="58"/>
  <c r="C66" i="58"/>
  <c r="B66" i="58"/>
  <c r="C65" i="58"/>
  <c r="B65" i="58"/>
  <c r="C64" i="58"/>
  <c r="B64" i="58"/>
  <c r="C63" i="58"/>
  <c r="B63" i="58"/>
  <c r="C62" i="58"/>
  <c r="B62" i="58"/>
  <c r="C61" i="58"/>
  <c r="B61" i="58"/>
  <c r="C60" i="58"/>
  <c r="B60" i="58"/>
  <c r="A60" i="58"/>
  <c r="C59" i="58"/>
  <c r="B59" i="58"/>
  <c r="C58" i="58"/>
  <c r="B58" i="58"/>
  <c r="C57" i="58"/>
  <c r="B57" i="58"/>
  <c r="C56" i="58"/>
  <c r="B56" i="58"/>
  <c r="A56" i="58"/>
  <c r="C55" i="58"/>
  <c r="B55" i="58"/>
  <c r="C54" i="58"/>
  <c r="B54" i="58"/>
  <c r="C53" i="58"/>
  <c r="B53" i="58"/>
  <c r="C52" i="58"/>
  <c r="B52" i="58"/>
  <c r="C51" i="58"/>
  <c r="B51" i="58"/>
  <c r="C50" i="58"/>
  <c r="B50" i="58"/>
  <c r="C49" i="58"/>
  <c r="B49" i="58"/>
  <c r="C48" i="58"/>
  <c r="B48" i="58"/>
  <c r="C47" i="58"/>
  <c r="B47" i="58"/>
  <c r="C46" i="58"/>
  <c r="B46" i="58"/>
  <c r="A46" i="58"/>
  <c r="C45" i="58"/>
  <c r="B45" i="58"/>
  <c r="C44" i="58"/>
  <c r="B44" i="58"/>
  <c r="C43" i="58"/>
  <c r="B43" i="58"/>
  <c r="C42" i="58"/>
  <c r="B42" i="58"/>
  <c r="C41" i="58"/>
  <c r="B41" i="58"/>
  <c r="A41" i="58"/>
  <c r="C40" i="58"/>
  <c r="B40" i="58"/>
  <c r="C39" i="58"/>
  <c r="B39" i="58"/>
  <c r="A39" i="58"/>
  <c r="C38" i="58"/>
  <c r="B38" i="58"/>
  <c r="C37" i="58"/>
  <c r="B37" i="58"/>
  <c r="C36" i="58"/>
  <c r="B36" i="58"/>
  <c r="C35" i="58"/>
  <c r="B35" i="58"/>
  <c r="C34" i="58"/>
  <c r="B34" i="58"/>
  <c r="C33" i="58"/>
  <c r="B33" i="58"/>
  <c r="C32" i="58"/>
  <c r="B32" i="58"/>
  <c r="C31" i="58"/>
  <c r="B31" i="58"/>
  <c r="A31" i="58"/>
  <c r="C30" i="58"/>
  <c r="B30" i="58"/>
  <c r="C29" i="58"/>
  <c r="B29" i="58"/>
  <c r="C28" i="58"/>
  <c r="B28" i="58"/>
  <c r="C27" i="58"/>
  <c r="B27" i="58"/>
  <c r="C26" i="58"/>
  <c r="B26" i="58"/>
  <c r="C25" i="58"/>
  <c r="B25" i="58"/>
  <c r="C24" i="58"/>
  <c r="B24" i="58"/>
  <c r="C23" i="58"/>
  <c r="B23" i="58"/>
  <c r="C22" i="58"/>
  <c r="B22" i="58"/>
  <c r="C21" i="58"/>
  <c r="B21" i="58"/>
  <c r="C20" i="58"/>
  <c r="B20" i="58"/>
  <c r="C19" i="58"/>
  <c r="B19" i="58"/>
  <c r="C18" i="58"/>
  <c r="B18" i="58"/>
  <c r="A18" i="58"/>
  <c r="C17" i="58"/>
  <c r="B17" i="58"/>
  <c r="C16" i="58"/>
  <c r="B16" i="58"/>
  <c r="C15" i="58"/>
  <c r="B15" i="58"/>
  <c r="A15" i="58"/>
  <c r="C14" i="58"/>
  <c r="B14" i="58"/>
  <c r="C13" i="58"/>
  <c r="B13" i="58"/>
  <c r="A13" i="58"/>
  <c r="C12" i="58"/>
  <c r="B12" i="58"/>
  <c r="C11" i="58"/>
  <c r="B11" i="58"/>
  <c r="C10" i="58"/>
  <c r="B10" i="58"/>
  <c r="C9" i="58"/>
  <c r="B9" i="58"/>
  <c r="C8" i="58"/>
  <c r="B8" i="58"/>
  <c r="C7" i="58"/>
  <c r="B7" i="58"/>
  <c r="C6" i="58"/>
  <c r="B6" i="58"/>
  <c r="C5" i="58"/>
  <c r="B5" i="58"/>
  <c r="C4" i="58"/>
  <c r="B4" i="58"/>
  <c r="A4" i="58"/>
  <c r="A1" i="58"/>
  <c r="C109" i="57"/>
  <c r="B109" i="57"/>
  <c r="C108" i="57"/>
  <c r="B108" i="57"/>
  <c r="C107" i="57"/>
  <c r="B107" i="57"/>
  <c r="C106" i="57"/>
  <c r="B106" i="57"/>
  <c r="C105" i="57"/>
  <c r="B105" i="57"/>
  <c r="C104" i="57"/>
  <c r="B104" i="57"/>
  <c r="C103" i="57"/>
  <c r="B103" i="57"/>
  <c r="C102" i="57"/>
  <c r="B102" i="57"/>
  <c r="C101" i="57"/>
  <c r="B101" i="57"/>
  <c r="C100" i="57"/>
  <c r="B100" i="57"/>
  <c r="C99" i="57"/>
  <c r="B99" i="57"/>
  <c r="C98" i="57"/>
  <c r="B98" i="57"/>
  <c r="A98" i="57"/>
  <c r="C97" i="57"/>
  <c r="B97" i="57"/>
  <c r="C96" i="57"/>
  <c r="B96" i="57"/>
  <c r="C95" i="57"/>
  <c r="B95" i="57"/>
  <c r="C94" i="57"/>
  <c r="B94" i="57"/>
  <c r="C93" i="57"/>
  <c r="B93" i="57"/>
  <c r="C92" i="57"/>
  <c r="B92" i="57"/>
  <c r="C91" i="57"/>
  <c r="B91" i="57"/>
  <c r="C90" i="57"/>
  <c r="B90" i="57"/>
  <c r="C89" i="57"/>
  <c r="B89" i="57"/>
  <c r="C88" i="57"/>
  <c r="B88" i="57"/>
  <c r="C87" i="57"/>
  <c r="B87" i="57"/>
  <c r="A87" i="57"/>
  <c r="C86" i="57"/>
  <c r="B86" i="57"/>
  <c r="C85" i="57"/>
  <c r="B85" i="57"/>
  <c r="C84" i="57"/>
  <c r="B84" i="57"/>
  <c r="C83" i="57"/>
  <c r="B83" i="57"/>
  <c r="C82" i="57"/>
  <c r="B82" i="57"/>
  <c r="C81" i="57"/>
  <c r="B81" i="57"/>
  <c r="C80" i="57"/>
  <c r="B80" i="57"/>
  <c r="C79" i="57"/>
  <c r="B79" i="57"/>
  <c r="C78" i="57"/>
  <c r="B78" i="57"/>
  <c r="C77" i="57"/>
  <c r="B77" i="57"/>
  <c r="C76" i="57"/>
  <c r="B76" i="57"/>
  <c r="C75" i="57"/>
  <c r="B75" i="57"/>
  <c r="C74" i="57"/>
  <c r="B74" i="57"/>
  <c r="A74" i="57"/>
  <c r="C73" i="57"/>
  <c r="B73" i="57"/>
  <c r="C72" i="57"/>
  <c r="B72" i="57"/>
  <c r="C71" i="57"/>
  <c r="B71" i="57"/>
  <c r="C70" i="57"/>
  <c r="B70" i="57"/>
  <c r="C69" i="57"/>
  <c r="B69" i="57"/>
  <c r="C68" i="57"/>
  <c r="B68" i="57"/>
  <c r="C67" i="57"/>
  <c r="B67" i="57"/>
  <c r="C66" i="57"/>
  <c r="B66" i="57"/>
  <c r="C65" i="57"/>
  <c r="B65" i="57"/>
  <c r="C64" i="57"/>
  <c r="B64" i="57"/>
  <c r="C63" i="57"/>
  <c r="B63" i="57"/>
  <c r="C62" i="57"/>
  <c r="B62" i="57"/>
  <c r="C61" i="57"/>
  <c r="B61" i="57"/>
  <c r="C60" i="57"/>
  <c r="B60" i="57"/>
  <c r="A60" i="57"/>
  <c r="C59" i="57"/>
  <c r="B59" i="57"/>
  <c r="C58" i="57"/>
  <c r="B58" i="57"/>
  <c r="C57" i="57"/>
  <c r="B57" i="57"/>
  <c r="C56" i="57"/>
  <c r="B56" i="57"/>
  <c r="A56" i="57"/>
  <c r="C55" i="57"/>
  <c r="B55" i="57"/>
  <c r="C54" i="57"/>
  <c r="B54" i="57"/>
  <c r="C53" i="57"/>
  <c r="B53" i="57"/>
  <c r="C52" i="57"/>
  <c r="B52" i="57"/>
  <c r="C51" i="57"/>
  <c r="B51" i="57"/>
  <c r="C50" i="57"/>
  <c r="B50" i="57"/>
  <c r="C49" i="57"/>
  <c r="B49" i="57"/>
  <c r="C48" i="57"/>
  <c r="B48" i="57"/>
  <c r="C47" i="57"/>
  <c r="B47" i="57"/>
  <c r="C46" i="57"/>
  <c r="B46" i="57"/>
  <c r="A46" i="57"/>
  <c r="C45" i="57"/>
  <c r="B45" i="57"/>
  <c r="C44" i="57"/>
  <c r="B44" i="57"/>
  <c r="C43" i="57"/>
  <c r="B43" i="57"/>
  <c r="C42" i="57"/>
  <c r="B42" i="57"/>
  <c r="C41" i="57"/>
  <c r="B41" i="57"/>
  <c r="A41" i="57"/>
  <c r="C40" i="57"/>
  <c r="B40" i="57"/>
  <c r="C39" i="57"/>
  <c r="B39" i="57"/>
  <c r="A39" i="57"/>
  <c r="C38" i="57"/>
  <c r="B38" i="57"/>
  <c r="C37" i="57"/>
  <c r="B37" i="57"/>
  <c r="C36" i="57"/>
  <c r="B36" i="57"/>
  <c r="C35" i="57"/>
  <c r="B35" i="57"/>
  <c r="C34" i="57"/>
  <c r="B34" i="57"/>
  <c r="C33" i="57"/>
  <c r="B33" i="57"/>
  <c r="C32" i="57"/>
  <c r="B32" i="57"/>
  <c r="C31" i="57"/>
  <c r="B31" i="57"/>
  <c r="A31" i="57"/>
  <c r="C30" i="57"/>
  <c r="B30" i="57"/>
  <c r="C29" i="57"/>
  <c r="B29" i="57"/>
  <c r="C28" i="57"/>
  <c r="B28" i="57"/>
  <c r="C27" i="57"/>
  <c r="B27" i="57"/>
  <c r="C26" i="57"/>
  <c r="B26" i="57"/>
  <c r="C25" i="57"/>
  <c r="B25" i="57"/>
  <c r="C24" i="57"/>
  <c r="B24" i="57"/>
  <c r="C23" i="57"/>
  <c r="B23" i="57"/>
  <c r="C22" i="57"/>
  <c r="B22" i="57"/>
  <c r="C21" i="57"/>
  <c r="B21" i="57"/>
  <c r="C20" i="57"/>
  <c r="B20" i="57"/>
  <c r="C19" i="57"/>
  <c r="B19" i="57"/>
  <c r="C18" i="57"/>
  <c r="B18" i="57"/>
  <c r="A18" i="57"/>
  <c r="C17" i="57"/>
  <c r="B17" i="57"/>
  <c r="C16" i="57"/>
  <c r="B16" i="57"/>
  <c r="C15" i="57"/>
  <c r="B15" i="57"/>
  <c r="A15" i="57"/>
  <c r="C14" i="57"/>
  <c r="B14" i="57"/>
  <c r="C13" i="57"/>
  <c r="B13" i="57"/>
  <c r="A13" i="57"/>
  <c r="C12" i="57"/>
  <c r="B12" i="57"/>
  <c r="C11" i="57"/>
  <c r="B11" i="57"/>
  <c r="C10" i="57"/>
  <c r="B10" i="57"/>
  <c r="C9" i="57"/>
  <c r="B9" i="57"/>
  <c r="C8" i="57"/>
  <c r="B8" i="57"/>
  <c r="C7" i="57"/>
  <c r="B7" i="57"/>
  <c r="C6" i="57"/>
  <c r="B6" i="57"/>
  <c r="C5" i="57"/>
  <c r="B5" i="57"/>
  <c r="C4" i="57"/>
  <c r="B4" i="57"/>
  <c r="A4" i="57"/>
  <c r="A1" i="57"/>
  <c r="C109" i="56"/>
  <c r="B109" i="56"/>
  <c r="C108" i="56"/>
  <c r="B108" i="56"/>
  <c r="C107" i="56"/>
  <c r="B107" i="56"/>
  <c r="C106" i="56"/>
  <c r="B106" i="56"/>
  <c r="C105" i="56"/>
  <c r="B105" i="56"/>
  <c r="C104" i="56"/>
  <c r="B104" i="56"/>
  <c r="C103" i="56"/>
  <c r="B103" i="56"/>
  <c r="C102" i="56"/>
  <c r="B102" i="56"/>
  <c r="C101" i="56"/>
  <c r="B101" i="56"/>
  <c r="C100" i="56"/>
  <c r="B100" i="56"/>
  <c r="C99" i="56"/>
  <c r="B99" i="56"/>
  <c r="C98" i="56"/>
  <c r="B98" i="56"/>
  <c r="A98" i="56"/>
  <c r="C97" i="56"/>
  <c r="B97" i="56"/>
  <c r="C96" i="56"/>
  <c r="B96" i="56"/>
  <c r="C95" i="56"/>
  <c r="B95" i="56"/>
  <c r="C94" i="56"/>
  <c r="B94" i="56"/>
  <c r="C93" i="56"/>
  <c r="B93" i="56"/>
  <c r="C92" i="56"/>
  <c r="B92" i="56"/>
  <c r="C91" i="56"/>
  <c r="B91" i="56"/>
  <c r="C90" i="56"/>
  <c r="B90" i="56"/>
  <c r="C89" i="56"/>
  <c r="B89" i="56"/>
  <c r="C88" i="56"/>
  <c r="B88" i="56"/>
  <c r="C87" i="56"/>
  <c r="B87" i="56"/>
  <c r="A87" i="56"/>
  <c r="C86" i="56"/>
  <c r="B86" i="56"/>
  <c r="C85" i="56"/>
  <c r="B85" i="56"/>
  <c r="C84" i="56"/>
  <c r="B84" i="56"/>
  <c r="C83" i="56"/>
  <c r="B83" i="56"/>
  <c r="C82" i="56"/>
  <c r="B82" i="56"/>
  <c r="C81" i="56"/>
  <c r="B81" i="56"/>
  <c r="C80" i="56"/>
  <c r="B80" i="56"/>
  <c r="C79" i="56"/>
  <c r="B79" i="56"/>
  <c r="C78" i="56"/>
  <c r="B78" i="56"/>
  <c r="C77" i="56"/>
  <c r="B77" i="56"/>
  <c r="C76" i="56"/>
  <c r="B76" i="56"/>
  <c r="C75" i="56"/>
  <c r="B75" i="56"/>
  <c r="C74" i="56"/>
  <c r="B74" i="56"/>
  <c r="A74" i="56"/>
  <c r="C73" i="56"/>
  <c r="B73" i="56"/>
  <c r="C72" i="56"/>
  <c r="B72" i="56"/>
  <c r="C71" i="56"/>
  <c r="B71" i="56"/>
  <c r="C70" i="56"/>
  <c r="B70" i="56"/>
  <c r="C69" i="56"/>
  <c r="B69" i="56"/>
  <c r="C68" i="56"/>
  <c r="B68" i="56"/>
  <c r="C67" i="56"/>
  <c r="B67" i="56"/>
  <c r="C66" i="56"/>
  <c r="B66" i="56"/>
  <c r="C65" i="56"/>
  <c r="B65" i="56"/>
  <c r="C64" i="56"/>
  <c r="B64" i="56"/>
  <c r="C63" i="56"/>
  <c r="B63" i="56"/>
  <c r="C62" i="56"/>
  <c r="B62" i="56"/>
  <c r="C61" i="56"/>
  <c r="B61" i="56"/>
  <c r="C60" i="56"/>
  <c r="B60" i="56"/>
  <c r="A60" i="56"/>
  <c r="C59" i="56"/>
  <c r="B59" i="56"/>
  <c r="C58" i="56"/>
  <c r="B58" i="56"/>
  <c r="C57" i="56"/>
  <c r="B57" i="56"/>
  <c r="C56" i="56"/>
  <c r="B56" i="56"/>
  <c r="A56" i="56"/>
  <c r="C55" i="56"/>
  <c r="B55" i="56"/>
  <c r="C54" i="56"/>
  <c r="B54" i="56"/>
  <c r="C53" i="56"/>
  <c r="B53" i="56"/>
  <c r="C52" i="56"/>
  <c r="B52" i="56"/>
  <c r="C51" i="56"/>
  <c r="B51" i="56"/>
  <c r="C50" i="56"/>
  <c r="B50" i="56"/>
  <c r="C49" i="56"/>
  <c r="B49" i="56"/>
  <c r="C48" i="56"/>
  <c r="B48" i="56"/>
  <c r="C47" i="56"/>
  <c r="B47" i="56"/>
  <c r="C46" i="56"/>
  <c r="B46" i="56"/>
  <c r="A46" i="56"/>
  <c r="C45" i="56"/>
  <c r="B45" i="56"/>
  <c r="C44" i="56"/>
  <c r="B44" i="56"/>
  <c r="C43" i="56"/>
  <c r="B43" i="56"/>
  <c r="C42" i="56"/>
  <c r="B42" i="56"/>
  <c r="C41" i="56"/>
  <c r="B41" i="56"/>
  <c r="A41" i="56"/>
  <c r="C40" i="56"/>
  <c r="B40" i="56"/>
  <c r="C39" i="56"/>
  <c r="B39" i="56"/>
  <c r="A39" i="56"/>
  <c r="C38" i="56"/>
  <c r="B38" i="56"/>
  <c r="C37" i="56"/>
  <c r="B37" i="56"/>
  <c r="C36" i="56"/>
  <c r="B36" i="56"/>
  <c r="C35" i="56"/>
  <c r="B35" i="56"/>
  <c r="C34" i="56"/>
  <c r="B34" i="56"/>
  <c r="C33" i="56"/>
  <c r="B33" i="56"/>
  <c r="C32" i="56"/>
  <c r="B32" i="56"/>
  <c r="C31" i="56"/>
  <c r="B31" i="56"/>
  <c r="A31" i="56"/>
  <c r="C30" i="56"/>
  <c r="B30" i="56"/>
  <c r="C29" i="56"/>
  <c r="B29" i="56"/>
  <c r="C28" i="56"/>
  <c r="B28" i="56"/>
  <c r="C27" i="56"/>
  <c r="B27" i="56"/>
  <c r="C26" i="56"/>
  <c r="B26" i="56"/>
  <c r="C25" i="56"/>
  <c r="B25" i="56"/>
  <c r="C24" i="56"/>
  <c r="B24" i="56"/>
  <c r="C23" i="56"/>
  <c r="B23" i="56"/>
  <c r="C22" i="56"/>
  <c r="B22" i="56"/>
  <c r="C21" i="56"/>
  <c r="B21" i="56"/>
  <c r="C20" i="56"/>
  <c r="B20" i="56"/>
  <c r="C19" i="56"/>
  <c r="B19" i="56"/>
  <c r="C18" i="56"/>
  <c r="B18" i="56"/>
  <c r="A18" i="56"/>
  <c r="C17" i="56"/>
  <c r="B17" i="56"/>
  <c r="C16" i="56"/>
  <c r="B16" i="56"/>
  <c r="C15" i="56"/>
  <c r="B15" i="56"/>
  <c r="A15" i="56"/>
  <c r="C14" i="56"/>
  <c r="B14" i="56"/>
  <c r="C13" i="56"/>
  <c r="B13" i="56"/>
  <c r="A13" i="56"/>
  <c r="C12" i="56"/>
  <c r="B12" i="56"/>
  <c r="C11" i="56"/>
  <c r="B11" i="56"/>
  <c r="C10" i="56"/>
  <c r="B10" i="56"/>
  <c r="C9" i="56"/>
  <c r="B9" i="56"/>
  <c r="C8" i="56"/>
  <c r="B8" i="56"/>
  <c r="C7" i="56"/>
  <c r="B7" i="56"/>
  <c r="C6" i="56"/>
  <c r="B6" i="56"/>
  <c r="C5" i="56"/>
  <c r="B5" i="56"/>
  <c r="C4" i="56"/>
  <c r="B4" i="56"/>
  <c r="A4" i="56"/>
  <c r="A1" i="56"/>
  <c r="C109" i="55"/>
  <c r="B109" i="55"/>
  <c r="C108" i="55"/>
  <c r="B108" i="55"/>
  <c r="C107" i="55"/>
  <c r="B107" i="55"/>
  <c r="C106" i="55"/>
  <c r="B106" i="55"/>
  <c r="C105" i="55"/>
  <c r="B105" i="55"/>
  <c r="C104" i="55"/>
  <c r="B104" i="55"/>
  <c r="C103" i="55"/>
  <c r="B103" i="55"/>
  <c r="C102" i="55"/>
  <c r="B102" i="55"/>
  <c r="C101" i="55"/>
  <c r="B101" i="55"/>
  <c r="C100" i="55"/>
  <c r="B100" i="55"/>
  <c r="C99" i="55"/>
  <c r="B99" i="55"/>
  <c r="C98" i="55"/>
  <c r="B98" i="55"/>
  <c r="A98" i="55"/>
  <c r="C97" i="55"/>
  <c r="B97" i="55"/>
  <c r="C96" i="55"/>
  <c r="B96" i="55"/>
  <c r="C95" i="55"/>
  <c r="B95" i="55"/>
  <c r="C94" i="55"/>
  <c r="B94" i="55"/>
  <c r="C93" i="55"/>
  <c r="B93" i="55"/>
  <c r="C92" i="55"/>
  <c r="B92" i="55"/>
  <c r="C91" i="55"/>
  <c r="B91" i="55"/>
  <c r="C90" i="55"/>
  <c r="B90" i="55"/>
  <c r="C89" i="55"/>
  <c r="B89" i="55"/>
  <c r="C88" i="55"/>
  <c r="B88" i="55"/>
  <c r="C87" i="55"/>
  <c r="B87" i="55"/>
  <c r="A87" i="55"/>
  <c r="C86" i="55"/>
  <c r="B86" i="55"/>
  <c r="C85" i="55"/>
  <c r="B85" i="55"/>
  <c r="C84" i="55"/>
  <c r="B84" i="55"/>
  <c r="C83" i="55"/>
  <c r="B83" i="55"/>
  <c r="C82" i="55"/>
  <c r="B82" i="55"/>
  <c r="C81" i="55"/>
  <c r="B81" i="55"/>
  <c r="C80" i="55"/>
  <c r="B80" i="55"/>
  <c r="C79" i="55"/>
  <c r="B79" i="55"/>
  <c r="C78" i="55"/>
  <c r="B78" i="55"/>
  <c r="C77" i="55"/>
  <c r="B77" i="55"/>
  <c r="C76" i="55"/>
  <c r="B76" i="55"/>
  <c r="C75" i="55"/>
  <c r="B75" i="55"/>
  <c r="C74" i="55"/>
  <c r="B74" i="55"/>
  <c r="A74" i="55"/>
  <c r="C73" i="55"/>
  <c r="B73" i="55"/>
  <c r="C72" i="55"/>
  <c r="B72" i="55"/>
  <c r="C71" i="55"/>
  <c r="B71" i="55"/>
  <c r="C70" i="55"/>
  <c r="B70" i="55"/>
  <c r="C69" i="55"/>
  <c r="B69" i="55"/>
  <c r="C68" i="55"/>
  <c r="B68" i="55"/>
  <c r="C67" i="55"/>
  <c r="B67" i="55"/>
  <c r="C66" i="55"/>
  <c r="B66" i="55"/>
  <c r="C65" i="55"/>
  <c r="B65" i="55"/>
  <c r="C64" i="55"/>
  <c r="B64" i="55"/>
  <c r="C63" i="55"/>
  <c r="B63" i="55"/>
  <c r="C62" i="55"/>
  <c r="B62" i="55"/>
  <c r="C61" i="55"/>
  <c r="B61" i="55"/>
  <c r="C60" i="55"/>
  <c r="B60" i="55"/>
  <c r="A60" i="55"/>
  <c r="C59" i="55"/>
  <c r="B59" i="55"/>
  <c r="C58" i="55"/>
  <c r="B58" i="55"/>
  <c r="C57" i="55"/>
  <c r="B57" i="55"/>
  <c r="C56" i="55"/>
  <c r="B56" i="55"/>
  <c r="A56" i="55"/>
  <c r="C55" i="55"/>
  <c r="B55" i="55"/>
  <c r="C54" i="55"/>
  <c r="B54" i="55"/>
  <c r="C53" i="55"/>
  <c r="B53" i="55"/>
  <c r="C52" i="55"/>
  <c r="B52" i="55"/>
  <c r="C51" i="55"/>
  <c r="B51" i="55"/>
  <c r="C50" i="55"/>
  <c r="B50" i="55"/>
  <c r="C49" i="55"/>
  <c r="B49" i="55"/>
  <c r="C48" i="55"/>
  <c r="B48" i="55"/>
  <c r="C47" i="55"/>
  <c r="B47" i="55"/>
  <c r="C46" i="55"/>
  <c r="B46" i="55"/>
  <c r="A46" i="55"/>
  <c r="C45" i="55"/>
  <c r="B45" i="55"/>
  <c r="C44" i="55"/>
  <c r="B44" i="55"/>
  <c r="C43" i="55"/>
  <c r="B43" i="55"/>
  <c r="C42" i="55"/>
  <c r="B42" i="55"/>
  <c r="C41" i="55"/>
  <c r="B41" i="55"/>
  <c r="A41" i="55"/>
  <c r="C40" i="55"/>
  <c r="B40" i="55"/>
  <c r="C39" i="55"/>
  <c r="B39" i="55"/>
  <c r="A39" i="55"/>
  <c r="C38" i="55"/>
  <c r="B38" i="55"/>
  <c r="C37" i="55"/>
  <c r="B37" i="55"/>
  <c r="C36" i="55"/>
  <c r="B36" i="55"/>
  <c r="C35" i="55"/>
  <c r="B35" i="55"/>
  <c r="C34" i="55"/>
  <c r="B34" i="55"/>
  <c r="C33" i="55"/>
  <c r="B33" i="55"/>
  <c r="C32" i="55"/>
  <c r="B32" i="55"/>
  <c r="C31" i="55"/>
  <c r="B31" i="55"/>
  <c r="A31" i="55"/>
  <c r="C30" i="55"/>
  <c r="B30" i="55"/>
  <c r="C29" i="55"/>
  <c r="B29" i="55"/>
  <c r="C28" i="55"/>
  <c r="B28" i="55"/>
  <c r="C27" i="55"/>
  <c r="B27" i="55"/>
  <c r="C26" i="55"/>
  <c r="B26" i="55"/>
  <c r="C25" i="55"/>
  <c r="B25" i="55"/>
  <c r="C24" i="55"/>
  <c r="B24" i="55"/>
  <c r="C23" i="55"/>
  <c r="B23" i="55"/>
  <c r="C22" i="55"/>
  <c r="B22" i="55"/>
  <c r="C21" i="55"/>
  <c r="B21" i="55"/>
  <c r="C20" i="55"/>
  <c r="B20" i="55"/>
  <c r="C19" i="55"/>
  <c r="B19" i="55"/>
  <c r="C18" i="55"/>
  <c r="B18" i="55"/>
  <c r="A18" i="55"/>
  <c r="C17" i="55"/>
  <c r="B17" i="55"/>
  <c r="C16" i="55"/>
  <c r="B16" i="55"/>
  <c r="C15" i="55"/>
  <c r="B15" i="55"/>
  <c r="A15" i="55"/>
  <c r="C14" i="55"/>
  <c r="B14" i="55"/>
  <c r="C13" i="55"/>
  <c r="B13" i="55"/>
  <c r="A13" i="55"/>
  <c r="C12" i="55"/>
  <c r="B12" i="55"/>
  <c r="C11" i="55"/>
  <c r="B11" i="55"/>
  <c r="C10" i="55"/>
  <c r="B10" i="55"/>
  <c r="C9" i="55"/>
  <c r="B9" i="55"/>
  <c r="C8" i="55"/>
  <c r="B8" i="55"/>
  <c r="C7" i="55"/>
  <c r="B7" i="55"/>
  <c r="C6" i="55"/>
  <c r="B6" i="55"/>
  <c r="C5" i="55"/>
  <c r="B5" i="55"/>
  <c r="C4" i="55"/>
  <c r="B4" i="55"/>
  <c r="A4" i="55"/>
  <c r="A1" i="55"/>
  <c r="C109" i="54"/>
  <c r="B109" i="54"/>
  <c r="C108" i="54"/>
  <c r="B108" i="54"/>
  <c r="C107" i="54"/>
  <c r="B107" i="54"/>
  <c r="C106" i="54"/>
  <c r="B106" i="54"/>
  <c r="C105" i="54"/>
  <c r="B105" i="54"/>
  <c r="C104" i="54"/>
  <c r="B104" i="54"/>
  <c r="C103" i="54"/>
  <c r="B103" i="54"/>
  <c r="C102" i="54"/>
  <c r="B102" i="54"/>
  <c r="C101" i="54"/>
  <c r="B101" i="54"/>
  <c r="C100" i="54"/>
  <c r="B100" i="54"/>
  <c r="C99" i="54"/>
  <c r="B99" i="54"/>
  <c r="C98" i="54"/>
  <c r="B98" i="54"/>
  <c r="A98" i="54"/>
  <c r="C97" i="54"/>
  <c r="B97" i="54"/>
  <c r="C96" i="54"/>
  <c r="B96" i="54"/>
  <c r="C95" i="54"/>
  <c r="B95" i="54"/>
  <c r="C94" i="54"/>
  <c r="B94" i="54"/>
  <c r="C93" i="54"/>
  <c r="B93" i="54"/>
  <c r="C92" i="54"/>
  <c r="B92" i="54"/>
  <c r="C91" i="54"/>
  <c r="B91" i="54"/>
  <c r="C90" i="54"/>
  <c r="B90" i="54"/>
  <c r="C89" i="54"/>
  <c r="B89" i="54"/>
  <c r="C88" i="54"/>
  <c r="B88" i="54"/>
  <c r="C87" i="54"/>
  <c r="B87" i="54"/>
  <c r="A87" i="54"/>
  <c r="C86" i="54"/>
  <c r="B86" i="54"/>
  <c r="C85" i="54"/>
  <c r="B85" i="54"/>
  <c r="C84" i="54"/>
  <c r="B84" i="54"/>
  <c r="C83" i="54"/>
  <c r="B83" i="54"/>
  <c r="C82" i="54"/>
  <c r="B82" i="54"/>
  <c r="C81" i="54"/>
  <c r="B81" i="54"/>
  <c r="C80" i="54"/>
  <c r="B80" i="54"/>
  <c r="C79" i="54"/>
  <c r="B79" i="54"/>
  <c r="C78" i="54"/>
  <c r="B78" i="54"/>
  <c r="C77" i="54"/>
  <c r="B77" i="54"/>
  <c r="C76" i="54"/>
  <c r="B76" i="54"/>
  <c r="C75" i="54"/>
  <c r="B75" i="54"/>
  <c r="C74" i="54"/>
  <c r="B74" i="54"/>
  <c r="A74" i="54"/>
  <c r="C73" i="54"/>
  <c r="B73" i="54"/>
  <c r="C72" i="54"/>
  <c r="B72" i="54"/>
  <c r="C71" i="54"/>
  <c r="B71" i="54"/>
  <c r="C70" i="54"/>
  <c r="B70" i="54"/>
  <c r="C69" i="54"/>
  <c r="B69" i="54"/>
  <c r="C68" i="54"/>
  <c r="B68" i="54"/>
  <c r="C67" i="54"/>
  <c r="B67" i="54"/>
  <c r="C66" i="54"/>
  <c r="B66" i="54"/>
  <c r="C65" i="54"/>
  <c r="B65" i="54"/>
  <c r="C64" i="54"/>
  <c r="B64" i="54"/>
  <c r="C63" i="54"/>
  <c r="B63" i="54"/>
  <c r="C62" i="54"/>
  <c r="B62" i="54"/>
  <c r="C61" i="54"/>
  <c r="B61" i="54"/>
  <c r="C60" i="54"/>
  <c r="B60" i="54"/>
  <c r="A60" i="54"/>
  <c r="C59" i="54"/>
  <c r="B59" i="54"/>
  <c r="C58" i="54"/>
  <c r="B58" i="54"/>
  <c r="C57" i="54"/>
  <c r="B57" i="54"/>
  <c r="C56" i="54"/>
  <c r="B56" i="54"/>
  <c r="A56" i="54"/>
  <c r="C55" i="54"/>
  <c r="B55" i="54"/>
  <c r="C54" i="54"/>
  <c r="B54" i="54"/>
  <c r="C53" i="54"/>
  <c r="B53" i="54"/>
  <c r="C52" i="54"/>
  <c r="B52" i="54"/>
  <c r="C51" i="54"/>
  <c r="B51" i="54"/>
  <c r="C50" i="54"/>
  <c r="B50" i="54"/>
  <c r="C49" i="54"/>
  <c r="B49" i="54"/>
  <c r="C48" i="54"/>
  <c r="B48" i="54"/>
  <c r="C47" i="54"/>
  <c r="B47" i="54"/>
  <c r="C46" i="54"/>
  <c r="B46" i="54"/>
  <c r="A46" i="54"/>
  <c r="C45" i="54"/>
  <c r="B45" i="54"/>
  <c r="C44" i="54"/>
  <c r="B44" i="54"/>
  <c r="C43" i="54"/>
  <c r="B43" i="54"/>
  <c r="C42" i="54"/>
  <c r="B42" i="54"/>
  <c r="C41" i="54"/>
  <c r="B41" i="54"/>
  <c r="A41" i="54"/>
  <c r="C40" i="54"/>
  <c r="B40" i="54"/>
  <c r="C39" i="54"/>
  <c r="B39" i="54"/>
  <c r="A39" i="54"/>
  <c r="C38" i="54"/>
  <c r="B38" i="54"/>
  <c r="C37" i="54"/>
  <c r="B37" i="54"/>
  <c r="C36" i="54"/>
  <c r="B36" i="54"/>
  <c r="C35" i="54"/>
  <c r="B35" i="54"/>
  <c r="C34" i="54"/>
  <c r="B34" i="54"/>
  <c r="C33" i="54"/>
  <c r="B33" i="54"/>
  <c r="C32" i="54"/>
  <c r="B32" i="54"/>
  <c r="C31" i="54"/>
  <c r="B31" i="54"/>
  <c r="A31" i="54"/>
  <c r="C30" i="54"/>
  <c r="B30" i="54"/>
  <c r="C29" i="54"/>
  <c r="B29" i="54"/>
  <c r="C28" i="54"/>
  <c r="B28" i="54"/>
  <c r="C27" i="54"/>
  <c r="B27" i="54"/>
  <c r="C26" i="54"/>
  <c r="B26" i="54"/>
  <c r="C25" i="54"/>
  <c r="B25" i="54"/>
  <c r="C24" i="54"/>
  <c r="B24" i="54"/>
  <c r="C23" i="54"/>
  <c r="B23" i="54"/>
  <c r="C22" i="54"/>
  <c r="B22" i="54"/>
  <c r="C21" i="54"/>
  <c r="B21" i="54"/>
  <c r="C20" i="54"/>
  <c r="B20" i="54"/>
  <c r="C19" i="54"/>
  <c r="B19" i="54"/>
  <c r="C18" i="54"/>
  <c r="B18" i="54"/>
  <c r="A18" i="54"/>
  <c r="C17" i="54"/>
  <c r="B17" i="54"/>
  <c r="C16" i="54"/>
  <c r="B16" i="54"/>
  <c r="C15" i="54"/>
  <c r="B15" i="54"/>
  <c r="A15" i="54"/>
  <c r="C14" i="54"/>
  <c r="B14" i="54"/>
  <c r="C13" i="54"/>
  <c r="B13" i="54"/>
  <c r="A13" i="54"/>
  <c r="C12" i="54"/>
  <c r="B12" i="54"/>
  <c r="C11" i="54"/>
  <c r="B11" i="54"/>
  <c r="C10" i="54"/>
  <c r="B10" i="54"/>
  <c r="C9" i="54"/>
  <c r="B9" i="54"/>
  <c r="C8" i="54"/>
  <c r="B8" i="54"/>
  <c r="C7" i="54"/>
  <c r="B7" i="54"/>
  <c r="C6" i="54"/>
  <c r="B6" i="54"/>
  <c r="C5" i="54"/>
  <c r="B5" i="54"/>
  <c r="C4" i="54"/>
  <c r="B4" i="54"/>
  <c r="A4" i="54"/>
  <c r="A1" i="54"/>
  <c r="C109" i="53"/>
  <c r="B109" i="53"/>
  <c r="C108" i="53"/>
  <c r="B108" i="53"/>
  <c r="C107" i="53"/>
  <c r="B107" i="53"/>
  <c r="C106" i="53"/>
  <c r="B106" i="53"/>
  <c r="C105" i="53"/>
  <c r="B105" i="53"/>
  <c r="C104" i="53"/>
  <c r="B104" i="53"/>
  <c r="C103" i="53"/>
  <c r="B103" i="53"/>
  <c r="C102" i="53"/>
  <c r="B102" i="53"/>
  <c r="C101" i="53"/>
  <c r="B101" i="53"/>
  <c r="C100" i="53"/>
  <c r="B100" i="53"/>
  <c r="C99" i="53"/>
  <c r="B99" i="53"/>
  <c r="C98" i="53"/>
  <c r="B98" i="53"/>
  <c r="A98" i="53"/>
  <c r="C97" i="53"/>
  <c r="B97" i="53"/>
  <c r="C96" i="53"/>
  <c r="B96" i="53"/>
  <c r="C95" i="53"/>
  <c r="B95" i="53"/>
  <c r="C94" i="53"/>
  <c r="B94" i="53"/>
  <c r="C93" i="53"/>
  <c r="B93" i="53"/>
  <c r="C92" i="53"/>
  <c r="B92" i="53"/>
  <c r="C91" i="53"/>
  <c r="B91" i="53"/>
  <c r="C90" i="53"/>
  <c r="B90" i="53"/>
  <c r="C89" i="53"/>
  <c r="B89" i="53"/>
  <c r="C88" i="53"/>
  <c r="B88" i="53"/>
  <c r="C87" i="53"/>
  <c r="B87" i="53"/>
  <c r="A87" i="53"/>
  <c r="C86" i="53"/>
  <c r="B86" i="53"/>
  <c r="C85" i="53"/>
  <c r="B85" i="53"/>
  <c r="C84" i="53"/>
  <c r="B84" i="53"/>
  <c r="C83" i="53"/>
  <c r="B83" i="53"/>
  <c r="C82" i="53"/>
  <c r="B82" i="53"/>
  <c r="C81" i="53"/>
  <c r="B81" i="53"/>
  <c r="C80" i="53"/>
  <c r="B80" i="53"/>
  <c r="C79" i="53"/>
  <c r="B79" i="53"/>
  <c r="C78" i="53"/>
  <c r="B78" i="53"/>
  <c r="C77" i="53"/>
  <c r="B77" i="53"/>
  <c r="C76" i="53"/>
  <c r="B76" i="53"/>
  <c r="C75" i="53"/>
  <c r="B75" i="53"/>
  <c r="C74" i="53"/>
  <c r="B74" i="53"/>
  <c r="A74" i="53"/>
  <c r="C73" i="53"/>
  <c r="B73" i="53"/>
  <c r="C72" i="53"/>
  <c r="B72" i="53"/>
  <c r="C71" i="53"/>
  <c r="B71" i="53"/>
  <c r="C70" i="53"/>
  <c r="B70" i="53"/>
  <c r="C69" i="53"/>
  <c r="B69" i="53"/>
  <c r="C68" i="53"/>
  <c r="B68" i="53"/>
  <c r="C67" i="53"/>
  <c r="B67" i="53"/>
  <c r="C66" i="53"/>
  <c r="B66" i="53"/>
  <c r="C65" i="53"/>
  <c r="B65" i="53"/>
  <c r="C64" i="53"/>
  <c r="B64" i="53"/>
  <c r="C63" i="53"/>
  <c r="B63" i="53"/>
  <c r="C62" i="53"/>
  <c r="B62" i="53"/>
  <c r="C61" i="53"/>
  <c r="B61" i="53"/>
  <c r="C60" i="53"/>
  <c r="B60" i="53"/>
  <c r="A60" i="53"/>
  <c r="C59" i="53"/>
  <c r="B59" i="53"/>
  <c r="C58" i="53"/>
  <c r="B58" i="53"/>
  <c r="C57" i="53"/>
  <c r="B57" i="53"/>
  <c r="C56" i="53"/>
  <c r="B56" i="53"/>
  <c r="A56" i="53"/>
  <c r="C55" i="53"/>
  <c r="B55" i="53"/>
  <c r="C54" i="53"/>
  <c r="B54" i="53"/>
  <c r="C53" i="53"/>
  <c r="B53" i="53"/>
  <c r="C52" i="53"/>
  <c r="B52" i="53"/>
  <c r="C51" i="53"/>
  <c r="B51" i="53"/>
  <c r="C50" i="53"/>
  <c r="B50" i="53"/>
  <c r="C49" i="53"/>
  <c r="B49" i="53"/>
  <c r="C48" i="53"/>
  <c r="B48" i="53"/>
  <c r="C47" i="53"/>
  <c r="B47" i="53"/>
  <c r="C46" i="53"/>
  <c r="B46" i="53"/>
  <c r="A46" i="53"/>
  <c r="C45" i="53"/>
  <c r="B45" i="53"/>
  <c r="C44" i="53"/>
  <c r="B44" i="53"/>
  <c r="C43" i="53"/>
  <c r="B43" i="53"/>
  <c r="C42" i="53"/>
  <c r="B42" i="53"/>
  <c r="C41" i="53"/>
  <c r="B41" i="53"/>
  <c r="A41" i="53"/>
  <c r="C40" i="53"/>
  <c r="B40" i="53"/>
  <c r="C39" i="53"/>
  <c r="B39" i="53"/>
  <c r="A39" i="53"/>
  <c r="C38" i="53"/>
  <c r="B38" i="53"/>
  <c r="C37" i="53"/>
  <c r="B37" i="53"/>
  <c r="C36" i="53"/>
  <c r="B36" i="53"/>
  <c r="C35" i="53"/>
  <c r="B35" i="53"/>
  <c r="C34" i="53"/>
  <c r="B34" i="53"/>
  <c r="C33" i="53"/>
  <c r="B33" i="53"/>
  <c r="C32" i="53"/>
  <c r="B32" i="53"/>
  <c r="C31" i="53"/>
  <c r="B31" i="53"/>
  <c r="A31" i="53"/>
  <c r="C30" i="53"/>
  <c r="B30" i="53"/>
  <c r="C29" i="53"/>
  <c r="B29" i="53"/>
  <c r="C28" i="53"/>
  <c r="B28" i="53"/>
  <c r="C27" i="53"/>
  <c r="B27" i="53"/>
  <c r="C26" i="53"/>
  <c r="B26" i="53"/>
  <c r="C25" i="53"/>
  <c r="B25" i="53"/>
  <c r="C24" i="53"/>
  <c r="B24" i="53"/>
  <c r="C23" i="53"/>
  <c r="B23" i="53"/>
  <c r="C22" i="53"/>
  <c r="B22" i="53"/>
  <c r="C21" i="53"/>
  <c r="B21" i="53"/>
  <c r="C20" i="53"/>
  <c r="B20" i="53"/>
  <c r="C19" i="53"/>
  <c r="B19" i="53"/>
  <c r="C18" i="53"/>
  <c r="B18" i="53"/>
  <c r="A18" i="53"/>
  <c r="C17" i="53"/>
  <c r="B17" i="53"/>
  <c r="C16" i="53"/>
  <c r="B16" i="53"/>
  <c r="C15" i="53"/>
  <c r="B15" i="53"/>
  <c r="A15" i="53"/>
  <c r="C14" i="53"/>
  <c r="B14" i="53"/>
  <c r="C13" i="53"/>
  <c r="B13" i="53"/>
  <c r="A13" i="53"/>
  <c r="C12" i="53"/>
  <c r="B12" i="53"/>
  <c r="C11" i="53"/>
  <c r="B11" i="53"/>
  <c r="C10" i="53"/>
  <c r="B10" i="53"/>
  <c r="C9" i="53"/>
  <c r="B9" i="53"/>
  <c r="C8" i="53"/>
  <c r="B8" i="53"/>
  <c r="C7" i="53"/>
  <c r="B7" i="53"/>
  <c r="C6" i="53"/>
  <c r="B6" i="53"/>
  <c r="C5" i="53"/>
  <c r="B5" i="53"/>
  <c r="C4" i="53"/>
  <c r="B4" i="53"/>
  <c r="A4" i="53"/>
  <c r="A1" i="53"/>
  <c r="C109" i="52"/>
  <c r="B109" i="52"/>
  <c r="C108" i="52"/>
  <c r="B108" i="52"/>
  <c r="C107" i="52"/>
  <c r="B107" i="52"/>
  <c r="C106" i="52"/>
  <c r="B106" i="52"/>
  <c r="C105" i="52"/>
  <c r="B105" i="52"/>
  <c r="C104" i="52"/>
  <c r="B104" i="52"/>
  <c r="C103" i="52"/>
  <c r="B103" i="52"/>
  <c r="C102" i="52"/>
  <c r="B102" i="52"/>
  <c r="C101" i="52"/>
  <c r="B101" i="52"/>
  <c r="C100" i="52"/>
  <c r="B100" i="52"/>
  <c r="C99" i="52"/>
  <c r="B99" i="52"/>
  <c r="C98" i="52"/>
  <c r="B98" i="52"/>
  <c r="A98" i="52"/>
  <c r="C97" i="52"/>
  <c r="B97" i="52"/>
  <c r="C96" i="52"/>
  <c r="B96" i="52"/>
  <c r="C95" i="52"/>
  <c r="B95" i="52"/>
  <c r="C94" i="52"/>
  <c r="B94" i="52"/>
  <c r="C93" i="52"/>
  <c r="B93" i="52"/>
  <c r="C92" i="52"/>
  <c r="B92" i="52"/>
  <c r="C91" i="52"/>
  <c r="B91" i="52"/>
  <c r="C90" i="52"/>
  <c r="B90" i="52"/>
  <c r="C89" i="52"/>
  <c r="B89" i="52"/>
  <c r="C88" i="52"/>
  <c r="B88" i="52"/>
  <c r="C87" i="52"/>
  <c r="B87" i="52"/>
  <c r="A87" i="52"/>
  <c r="C86" i="52"/>
  <c r="B86" i="52"/>
  <c r="C85" i="52"/>
  <c r="B85" i="52"/>
  <c r="C84" i="52"/>
  <c r="B84" i="52"/>
  <c r="C83" i="52"/>
  <c r="B83" i="52"/>
  <c r="C82" i="52"/>
  <c r="B82" i="52"/>
  <c r="C81" i="52"/>
  <c r="B81" i="52"/>
  <c r="C80" i="52"/>
  <c r="B80" i="52"/>
  <c r="C79" i="52"/>
  <c r="B79" i="52"/>
  <c r="C78" i="52"/>
  <c r="B78" i="52"/>
  <c r="C77" i="52"/>
  <c r="B77" i="52"/>
  <c r="C76" i="52"/>
  <c r="B76" i="52"/>
  <c r="C75" i="52"/>
  <c r="B75" i="52"/>
  <c r="C74" i="52"/>
  <c r="B74" i="52"/>
  <c r="A74" i="52"/>
  <c r="C73" i="52"/>
  <c r="B73" i="52"/>
  <c r="C72" i="52"/>
  <c r="B72" i="52"/>
  <c r="C71" i="52"/>
  <c r="B71" i="52"/>
  <c r="C70" i="52"/>
  <c r="B70" i="52"/>
  <c r="C69" i="52"/>
  <c r="B69" i="52"/>
  <c r="C68" i="52"/>
  <c r="B68" i="52"/>
  <c r="C67" i="52"/>
  <c r="B67" i="52"/>
  <c r="C66" i="52"/>
  <c r="B66" i="52"/>
  <c r="C65" i="52"/>
  <c r="B65" i="52"/>
  <c r="C64" i="52"/>
  <c r="B64" i="52"/>
  <c r="C63" i="52"/>
  <c r="B63" i="52"/>
  <c r="C62" i="52"/>
  <c r="B62" i="52"/>
  <c r="C61" i="52"/>
  <c r="B61" i="52"/>
  <c r="C60" i="52"/>
  <c r="B60" i="52"/>
  <c r="A60" i="52"/>
  <c r="C59" i="52"/>
  <c r="B59" i="52"/>
  <c r="C58" i="52"/>
  <c r="B58" i="52"/>
  <c r="C57" i="52"/>
  <c r="B57" i="52"/>
  <c r="C56" i="52"/>
  <c r="B56" i="52"/>
  <c r="A56" i="52"/>
  <c r="C55" i="52"/>
  <c r="B55" i="52"/>
  <c r="C54" i="52"/>
  <c r="B54" i="52"/>
  <c r="C53" i="52"/>
  <c r="B53" i="52"/>
  <c r="C52" i="52"/>
  <c r="B52" i="52"/>
  <c r="C51" i="52"/>
  <c r="B51" i="52"/>
  <c r="C50" i="52"/>
  <c r="B50" i="52"/>
  <c r="C49" i="52"/>
  <c r="B49" i="52"/>
  <c r="C48" i="52"/>
  <c r="B48" i="52"/>
  <c r="C47" i="52"/>
  <c r="B47" i="52"/>
  <c r="C46" i="52"/>
  <c r="B46" i="52"/>
  <c r="A46" i="52"/>
  <c r="C45" i="52"/>
  <c r="B45" i="52"/>
  <c r="C44" i="52"/>
  <c r="B44" i="52"/>
  <c r="C43" i="52"/>
  <c r="B43" i="52"/>
  <c r="C42" i="52"/>
  <c r="B42" i="52"/>
  <c r="C41" i="52"/>
  <c r="B41" i="52"/>
  <c r="A41" i="52"/>
  <c r="C40" i="52"/>
  <c r="B40" i="52"/>
  <c r="C39" i="52"/>
  <c r="B39" i="52"/>
  <c r="A39" i="52"/>
  <c r="C38" i="52"/>
  <c r="B38" i="52"/>
  <c r="C37" i="52"/>
  <c r="B37" i="52"/>
  <c r="C36" i="52"/>
  <c r="B36" i="52"/>
  <c r="C35" i="52"/>
  <c r="B35" i="52"/>
  <c r="C34" i="52"/>
  <c r="B34" i="52"/>
  <c r="C33" i="52"/>
  <c r="B33" i="52"/>
  <c r="C32" i="52"/>
  <c r="B32" i="52"/>
  <c r="C31" i="52"/>
  <c r="B31" i="52"/>
  <c r="A31" i="52"/>
  <c r="C30" i="52"/>
  <c r="B30" i="52"/>
  <c r="C29" i="52"/>
  <c r="B29" i="52"/>
  <c r="C28" i="52"/>
  <c r="B28" i="52"/>
  <c r="C27" i="52"/>
  <c r="B27" i="52"/>
  <c r="C26" i="52"/>
  <c r="B26" i="52"/>
  <c r="C25" i="52"/>
  <c r="B25" i="52"/>
  <c r="C24" i="52"/>
  <c r="B24" i="52"/>
  <c r="C23" i="52"/>
  <c r="B23" i="52"/>
  <c r="C22" i="52"/>
  <c r="B22" i="52"/>
  <c r="C21" i="52"/>
  <c r="B21" i="52"/>
  <c r="C20" i="52"/>
  <c r="B20" i="52"/>
  <c r="C19" i="52"/>
  <c r="B19" i="52"/>
  <c r="C18" i="52"/>
  <c r="B18" i="52"/>
  <c r="A18" i="52"/>
  <c r="C17" i="52"/>
  <c r="B17" i="52"/>
  <c r="C16" i="52"/>
  <c r="B16" i="52"/>
  <c r="C15" i="52"/>
  <c r="B15" i="52"/>
  <c r="A15" i="52"/>
  <c r="C14" i="52"/>
  <c r="B14" i="52"/>
  <c r="C13" i="52"/>
  <c r="B13" i="52"/>
  <c r="A13" i="52"/>
  <c r="C12" i="52"/>
  <c r="B12" i="52"/>
  <c r="C11" i="52"/>
  <c r="B11" i="52"/>
  <c r="C10" i="52"/>
  <c r="B10" i="52"/>
  <c r="C9" i="52"/>
  <c r="B9" i="52"/>
  <c r="C8" i="52"/>
  <c r="B8" i="52"/>
  <c r="C7" i="52"/>
  <c r="B7" i="52"/>
  <c r="C6" i="52"/>
  <c r="B6" i="52"/>
  <c r="C5" i="52"/>
  <c r="B5" i="52"/>
  <c r="C4" i="52"/>
  <c r="B4" i="52"/>
  <c r="A4" i="52"/>
  <c r="A1" i="52"/>
  <c r="C109" i="51"/>
  <c r="B109" i="51"/>
  <c r="C108" i="51"/>
  <c r="B108" i="51"/>
  <c r="C107" i="51"/>
  <c r="B107" i="51"/>
  <c r="C106" i="51"/>
  <c r="B106" i="51"/>
  <c r="C105" i="51"/>
  <c r="B105" i="51"/>
  <c r="C104" i="51"/>
  <c r="B104" i="51"/>
  <c r="C103" i="51"/>
  <c r="B103" i="51"/>
  <c r="C102" i="51"/>
  <c r="B102" i="51"/>
  <c r="C101" i="51"/>
  <c r="B101" i="51"/>
  <c r="C100" i="51"/>
  <c r="B100" i="51"/>
  <c r="C99" i="51"/>
  <c r="B99" i="51"/>
  <c r="C98" i="51"/>
  <c r="B98" i="51"/>
  <c r="A98" i="51"/>
  <c r="C97" i="51"/>
  <c r="B97" i="51"/>
  <c r="C96" i="51"/>
  <c r="B96" i="51"/>
  <c r="C95" i="51"/>
  <c r="B95" i="51"/>
  <c r="C94" i="51"/>
  <c r="B94" i="51"/>
  <c r="C93" i="51"/>
  <c r="B93" i="51"/>
  <c r="C92" i="51"/>
  <c r="B92" i="51"/>
  <c r="C91" i="51"/>
  <c r="B91" i="51"/>
  <c r="C90" i="51"/>
  <c r="B90" i="51"/>
  <c r="C89" i="51"/>
  <c r="B89" i="51"/>
  <c r="C88" i="51"/>
  <c r="B88" i="51"/>
  <c r="C87" i="51"/>
  <c r="B87" i="51"/>
  <c r="A87" i="51"/>
  <c r="C86" i="51"/>
  <c r="B86" i="51"/>
  <c r="C85" i="51"/>
  <c r="B85" i="51"/>
  <c r="C84" i="51"/>
  <c r="B84" i="51"/>
  <c r="C83" i="51"/>
  <c r="B83" i="51"/>
  <c r="C82" i="51"/>
  <c r="B82" i="51"/>
  <c r="C81" i="51"/>
  <c r="B81" i="51"/>
  <c r="C80" i="51"/>
  <c r="B80" i="51"/>
  <c r="C79" i="51"/>
  <c r="B79" i="51"/>
  <c r="C78" i="51"/>
  <c r="B78" i="51"/>
  <c r="C77" i="51"/>
  <c r="B77" i="51"/>
  <c r="C76" i="51"/>
  <c r="B76" i="51"/>
  <c r="C75" i="51"/>
  <c r="B75" i="51"/>
  <c r="C74" i="51"/>
  <c r="B74" i="51"/>
  <c r="A74" i="51"/>
  <c r="C73" i="51"/>
  <c r="B73" i="51"/>
  <c r="C72" i="51"/>
  <c r="B72" i="51"/>
  <c r="C71" i="51"/>
  <c r="B71" i="51"/>
  <c r="C70" i="51"/>
  <c r="B70" i="51"/>
  <c r="C69" i="51"/>
  <c r="B69" i="51"/>
  <c r="C68" i="51"/>
  <c r="B68" i="51"/>
  <c r="C67" i="51"/>
  <c r="B67" i="51"/>
  <c r="C66" i="51"/>
  <c r="B66" i="51"/>
  <c r="C65" i="51"/>
  <c r="B65" i="51"/>
  <c r="C64" i="51"/>
  <c r="B64" i="51"/>
  <c r="C63" i="51"/>
  <c r="B63" i="51"/>
  <c r="C62" i="51"/>
  <c r="B62" i="51"/>
  <c r="C61" i="51"/>
  <c r="B61" i="51"/>
  <c r="C60" i="51"/>
  <c r="B60" i="51"/>
  <c r="A60" i="51"/>
  <c r="C59" i="51"/>
  <c r="B59" i="51"/>
  <c r="C58" i="51"/>
  <c r="B58" i="51"/>
  <c r="C57" i="51"/>
  <c r="B57" i="51"/>
  <c r="C56" i="51"/>
  <c r="B56" i="51"/>
  <c r="A56" i="51"/>
  <c r="C55" i="51"/>
  <c r="B55" i="51"/>
  <c r="C54" i="51"/>
  <c r="B54" i="51"/>
  <c r="C53" i="51"/>
  <c r="B53" i="51"/>
  <c r="C52" i="51"/>
  <c r="B52" i="51"/>
  <c r="C51" i="51"/>
  <c r="B51" i="51"/>
  <c r="C50" i="51"/>
  <c r="B50" i="51"/>
  <c r="C49" i="51"/>
  <c r="B49" i="51"/>
  <c r="C48" i="51"/>
  <c r="B48" i="51"/>
  <c r="C47" i="51"/>
  <c r="B47" i="51"/>
  <c r="C46" i="51"/>
  <c r="B46" i="51"/>
  <c r="A46" i="51"/>
  <c r="C45" i="51"/>
  <c r="B45" i="51"/>
  <c r="C44" i="51"/>
  <c r="B44" i="51"/>
  <c r="C43" i="51"/>
  <c r="B43" i="51"/>
  <c r="C42" i="51"/>
  <c r="B42" i="51"/>
  <c r="C41" i="51"/>
  <c r="B41" i="51"/>
  <c r="A41" i="51"/>
  <c r="C40" i="51"/>
  <c r="B40" i="51"/>
  <c r="C39" i="51"/>
  <c r="B39" i="51"/>
  <c r="A39" i="51"/>
  <c r="C38" i="51"/>
  <c r="B38" i="51"/>
  <c r="C37" i="51"/>
  <c r="B37" i="51"/>
  <c r="C36" i="51"/>
  <c r="B36" i="51"/>
  <c r="C35" i="51"/>
  <c r="B35" i="51"/>
  <c r="C34" i="51"/>
  <c r="B34" i="51"/>
  <c r="C33" i="51"/>
  <c r="B33" i="51"/>
  <c r="C32" i="51"/>
  <c r="B32" i="51"/>
  <c r="C31" i="51"/>
  <c r="B31" i="51"/>
  <c r="A31" i="51"/>
  <c r="C30" i="51"/>
  <c r="B30" i="51"/>
  <c r="C29" i="51"/>
  <c r="B29" i="51"/>
  <c r="C28" i="51"/>
  <c r="B28" i="51"/>
  <c r="C27" i="51"/>
  <c r="B27" i="51"/>
  <c r="C26" i="51"/>
  <c r="B26" i="51"/>
  <c r="C25" i="51"/>
  <c r="B25" i="51"/>
  <c r="C24" i="51"/>
  <c r="B24" i="51"/>
  <c r="C23" i="51"/>
  <c r="B23" i="51"/>
  <c r="C22" i="51"/>
  <c r="B22" i="51"/>
  <c r="C21" i="51"/>
  <c r="B21" i="51"/>
  <c r="C20" i="51"/>
  <c r="B20" i="51"/>
  <c r="C19" i="51"/>
  <c r="B19" i="51"/>
  <c r="C18" i="51"/>
  <c r="B18" i="51"/>
  <c r="A18" i="51"/>
  <c r="C17" i="51"/>
  <c r="B17" i="51"/>
  <c r="C16" i="51"/>
  <c r="B16" i="51"/>
  <c r="C15" i="51"/>
  <c r="B15" i="51"/>
  <c r="A15" i="51"/>
  <c r="C14" i="51"/>
  <c r="B14" i="51"/>
  <c r="C13" i="51"/>
  <c r="B13" i="51"/>
  <c r="A13" i="51"/>
  <c r="C12" i="51"/>
  <c r="B12" i="51"/>
  <c r="C11" i="51"/>
  <c r="B11" i="51"/>
  <c r="C10" i="51"/>
  <c r="B10" i="51"/>
  <c r="C9" i="51"/>
  <c r="B9" i="51"/>
  <c r="C8" i="51"/>
  <c r="B8" i="51"/>
  <c r="C7" i="51"/>
  <c r="B7" i="51"/>
  <c r="C6" i="51"/>
  <c r="B6" i="51"/>
  <c r="C5" i="51"/>
  <c r="B5" i="51"/>
  <c r="C4" i="51"/>
  <c r="B4" i="51"/>
  <c r="A4" i="51"/>
  <c r="A1" i="51"/>
  <c r="C109" i="50"/>
  <c r="B109" i="50"/>
  <c r="C108" i="50"/>
  <c r="B108" i="50"/>
  <c r="C107" i="50"/>
  <c r="B107" i="50"/>
  <c r="C106" i="50"/>
  <c r="B106" i="50"/>
  <c r="C105" i="50"/>
  <c r="B105" i="50"/>
  <c r="C104" i="50"/>
  <c r="B104" i="50"/>
  <c r="C103" i="50"/>
  <c r="B103" i="50"/>
  <c r="C102" i="50"/>
  <c r="B102" i="50"/>
  <c r="C101" i="50"/>
  <c r="B101" i="50"/>
  <c r="C100" i="50"/>
  <c r="B100" i="50"/>
  <c r="C99" i="50"/>
  <c r="B99" i="50"/>
  <c r="C98" i="50"/>
  <c r="B98" i="50"/>
  <c r="A98" i="50"/>
  <c r="C97" i="50"/>
  <c r="B97" i="50"/>
  <c r="C96" i="50"/>
  <c r="B96" i="50"/>
  <c r="C95" i="50"/>
  <c r="B95" i="50"/>
  <c r="C94" i="50"/>
  <c r="B94" i="50"/>
  <c r="C93" i="50"/>
  <c r="B93" i="50"/>
  <c r="C92" i="50"/>
  <c r="B92" i="50"/>
  <c r="C91" i="50"/>
  <c r="B91" i="50"/>
  <c r="C90" i="50"/>
  <c r="B90" i="50"/>
  <c r="C89" i="50"/>
  <c r="B89" i="50"/>
  <c r="C88" i="50"/>
  <c r="B88" i="50"/>
  <c r="C87" i="50"/>
  <c r="B87" i="50"/>
  <c r="A87" i="50"/>
  <c r="C86" i="50"/>
  <c r="B86" i="50"/>
  <c r="C85" i="50"/>
  <c r="B85" i="50"/>
  <c r="C84" i="50"/>
  <c r="B84" i="50"/>
  <c r="C83" i="50"/>
  <c r="B83" i="50"/>
  <c r="C82" i="50"/>
  <c r="B82" i="50"/>
  <c r="C81" i="50"/>
  <c r="B81" i="50"/>
  <c r="C80" i="50"/>
  <c r="B80" i="50"/>
  <c r="C79" i="50"/>
  <c r="B79" i="50"/>
  <c r="C78" i="50"/>
  <c r="B78" i="50"/>
  <c r="C77" i="50"/>
  <c r="B77" i="50"/>
  <c r="C76" i="50"/>
  <c r="B76" i="50"/>
  <c r="C75" i="50"/>
  <c r="B75" i="50"/>
  <c r="C74" i="50"/>
  <c r="B74" i="50"/>
  <c r="A74" i="50"/>
  <c r="C73" i="50"/>
  <c r="B73" i="50"/>
  <c r="C72" i="50"/>
  <c r="B72" i="50"/>
  <c r="C71" i="50"/>
  <c r="B71" i="50"/>
  <c r="C70" i="50"/>
  <c r="B70" i="50"/>
  <c r="C69" i="50"/>
  <c r="B69" i="50"/>
  <c r="C68" i="50"/>
  <c r="B68" i="50"/>
  <c r="C67" i="50"/>
  <c r="B67" i="50"/>
  <c r="C66" i="50"/>
  <c r="B66" i="50"/>
  <c r="C65" i="50"/>
  <c r="B65" i="50"/>
  <c r="C64" i="50"/>
  <c r="B64" i="50"/>
  <c r="C63" i="50"/>
  <c r="B63" i="50"/>
  <c r="C62" i="50"/>
  <c r="B62" i="50"/>
  <c r="C61" i="50"/>
  <c r="B61" i="50"/>
  <c r="C60" i="50"/>
  <c r="B60" i="50"/>
  <c r="A60" i="50"/>
  <c r="C59" i="50"/>
  <c r="B59" i="50"/>
  <c r="C58" i="50"/>
  <c r="B58" i="50"/>
  <c r="C57" i="50"/>
  <c r="B57" i="50"/>
  <c r="C56" i="50"/>
  <c r="B56" i="50"/>
  <c r="A56" i="50"/>
  <c r="C55" i="50"/>
  <c r="B55" i="50"/>
  <c r="C54" i="50"/>
  <c r="B54" i="50"/>
  <c r="C53" i="50"/>
  <c r="B53" i="50"/>
  <c r="C52" i="50"/>
  <c r="B52" i="50"/>
  <c r="C51" i="50"/>
  <c r="B51" i="50"/>
  <c r="C50" i="50"/>
  <c r="B50" i="50"/>
  <c r="C49" i="50"/>
  <c r="B49" i="50"/>
  <c r="C48" i="50"/>
  <c r="B48" i="50"/>
  <c r="C47" i="50"/>
  <c r="B47" i="50"/>
  <c r="C46" i="50"/>
  <c r="B46" i="50"/>
  <c r="A46" i="50"/>
  <c r="C45" i="50"/>
  <c r="B45" i="50"/>
  <c r="C44" i="50"/>
  <c r="B44" i="50"/>
  <c r="C43" i="50"/>
  <c r="B43" i="50"/>
  <c r="C42" i="50"/>
  <c r="B42" i="50"/>
  <c r="C41" i="50"/>
  <c r="B41" i="50"/>
  <c r="A41" i="50"/>
  <c r="C40" i="50"/>
  <c r="B40" i="50"/>
  <c r="C39" i="50"/>
  <c r="B39" i="50"/>
  <c r="A39" i="50"/>
  <c r="C38" i="50"/>
  <c r="B38" i="50"/>
  <c r="C37" i="50"/>
  <c r="B37" i="50"/>
  <c r="C36" i="50"/>
  <c r="B36" i="50"/>
  <c r="C35" i="50"/>
  <c r="B35" i="50"/>
  <c r="C34" i="50"/>
  <c r="B34" i="50"/>
  <c r="C33" i="50"/>
  <c r="B33" i="50"/>
  <c r="C32" i="50"/>
  <c r="B32" i="50"/>
  <c r="C31" i="50"/>
  <c r="B31" i="50"/>
  <c r="A31" i="50"/>
  <c r="C30" i="50"/>
  <c r="B30" i="50"/>
  <c r="C29" i="50"/>
  <c r="B29" i="50"/>
  <c r="C28" i="50"/>
  <c r="B28" i="50"/>
  <c r="C27" i="50"/>
  <c r="B27" i="50"/>
  <c r="C26" i="50"/>
  <c r="B26" i="50"/>
  <c r="C25" i="50"/>
  <c r="B25" i="50"/>
  <c r="C24" i="50"/>
  <c r="B24" i="50"/>
  <c r="C23" i="50"/>
  <c r="B23" i="50"/>
  <c r="C22" i="50"/>
  <c r="B22" i="50"/>
  <c r="C21" i="50"/>
  <c r="B21" i="50"/>
  <c r="C20" i="50"/>
  <c r="B20" i="50"/>
  <c r="C19" i="50"/>
  <c r="B19" i="50"/>
  <c r="C18" i="50"/>
  <c r="B18" i="50"/>
  <c r="A18" i="50"/>
  <c r="C17" i="50"/>
  <c r="B17" i="50"/>
  <c r="C16" i="50"/>
  <c r="B16" i="50"/>
  <c r="C15" i="50"/>
  <c r="B15" i="50"/>
  <c r="A15" i="50"/>
  <c r="C14" i="50"/>
  <c r="B14" i="50"/>
  <c r="C13" i="50"/>
  <c r="B13" i="50"/>
  <c r="A13" i="50"/>
  <c r="C12" i="50"/>
  <c r="B12" i="50"/>
  <c r="C11" i="50"/>
  <c r="B11" i="50"/>
  <c r="C10" i="50"/>
  <c r="B10" i="50"/>
  <c r="C9" i="50"/>
  <c r="B9" i="50"/>
  <c r="C8" i="50"/>
  <c r="B8" i="50"/>
  <c r="C7" i="50"/>
  <c r="B7" i="50"/>
  <c r="C6" i="50"/>
  <c r="B6" i="50"/>
  <c r="C5" i="50"/>
  <c r="B5" i="50"/>
  <c r="C4" i="50"/>
  <c r="B4" i="50"/>
  <c r="A4" i="50"/>
  <c r="A1" i="50"/>
  <c r="C109" i="49"/>
  <c r="B109" i="49"/>
  <c r="C108" i="49"/>
  <c r="B108" i="49"/>
  <c r="C107" i="49"/>
  <c r="B107" i="49"/>
  <c r="C106" i="49"/>
  <c r="B106" i="49"/>
  <c r="C105" i="49"/>
  <c r="B105" i="49"/>
  <c r="C104" i="49"/>
  <c r="B104" i="49"/>
  <c r="C103" i="49"/>
  <c r="B103" i="49"/>
  <c r="C102" i="49"/>
  <c r="B102" i="49"/>
  <c r="C101" i="49"/>
  <c r="B101" i="49"/>
  <c r="C100" i="49"/>
  <c r="B100" i="49"/>
  <c r="C99" i="49"/>
  <c r="B99" i="49"/>
  <c r="C98" i="49"/>
  <c r="B98" i="49"/>
  <c r="A98" i="49"/>
  <c r="C97" i="49"/>
  <c r="B97" i="49"/>
  <c r="C96" i="49"/>
  <c r="B96" i="49"/>
  <c r="C95" i="49"/>
  <c r="B95" i="49"/>
  <c r="C94" i="49"/>
  <c r="B94" i="49"/>
  <c r="C93" i="49"/>
  <c r="B93" i="49"/>
  <c r="C92" i="49"/>
  <c r="B92" i="49"/>
  <c r="C91" i="49"/>
  <c r="B91" i="49"/>
  <c r="C90" i="49"/>
  <c r="B90" i="49"/>
  <c r="C89" i="49"/>
  <c r="B89" i="49"/>
  <c r="C88" i="49"/>
  <c r="B88" i="49"/>
  <c r="C87" i="49"/>
  <c r="B87" i="49"/>
  <c r="A87" i="49"/>
  <c r="C86" i="49"/>
  <c r="B86" i="49"/>
  <c r="C85" i="49"/>
  <c r="B85" i="49"/>
  <c r="C84" i="49"/>
  <c r="B84" i="49"/>
  <c r="C83" i="49"/>
  <c r="B83" i="49"/>
  <c r="C82" i="49"/>
  <c r="B82" i="49"/>
  <c r="C81" i="49"/>
  <c r="B81" i="49"/>
  <c r="C80" i="49"/>
  <c r="B80" i="49"/>
  <c r="C79" i="49"/>
  <c r="B79" i="49"/>
  <c r="C78" i="49"/>
  <c r="B78" i="49"/>
  <c r="C77" i="49"/>
  <c r="B77" i="49"/>
  <c r="C76" i="49"/>
  <c r="B76" i="49"/>
  <c r="C75" i="49"/>
  <c r="B75" i="49"/>
  <c r="C74" i="49"/>
  <c r="B74" i="49"/>
  <c r="A74" i="49"/>
  <c r="C73" i="49"/>
  <c r="B73" i="49"/>
  <c r="C72" i="49"/>
  <c r="B72" i="49"/>
  <c r="C71" i="49"/>
  <c r="B71" i="49"/>
  <c r="C70" i="49"/>
  <c r="B70" i="49"/>
  <c r="C69" i="49"/>
  <c r="B69" i="49"/>
  <c r="C68" i="49"/>
  <c r="B68" i="49"/>
  <c r="C67" i="49"/>
  <c r="B67" i="49"/>
  <c r="C66" i="49"/>
  <c r="B66" i="49"/>
  <c r="C65" i="49"/>
  <c r="B65" i="49"/>
  <c r="C64" i="49"/>
  <c r="B64" i="49"/>
  <c r="C63" i="49"/>
  <c r="B63" i="49"/>
  <c r="C62" i="49"/>
  <c r="B62" i="49"/>
  <c r="C61" i="49"/>
  <c r="B61" i="49"/>
  <c r="C60" i="49"/>
  <c r="B60" i="49"/>
  <c r="A60" i="49"/>
  <c r="C59" i="49"/>
  <c r="B59" i="49"/>
  <c r="C58" i="49"/>
  <c r="B58" i="49"/>
  <c r="C57" i="49"/>
  <c r="B57" i="49"/>
  <c r="C56" i="49"/>
  <c r="B56" i="49"/>
  <c r="A56" i="49"/>
  <c r="C55" i="49"/>
  <c r="B55" i="49"/>
  <c r="C54" i="49"/>
  <c r="B54" i="49"/>
  <c r="C53" i="49"/>
  <c r="B53" i="49"/>
  <c r="C52" i="49"/>
  <c r="B52" i="49"/>
  <c r="C51" i="49"/>
  <c r="B51" i="49"/>
  <c r="C50" i="49"/>
  <c r="B50" i="49"/>
  <c r="C49" i="49"/>
  <c r="B49" i="49"/>
  <c r="C48" i="49"/>
  <c r="B48" i="49"/>
  <c r="C47" i="49"/>
  <c r="B47" i="49"/>
  <c r="C46" i="49"/>
  <c r="B46" i="49"/>
  <c r="A46" i="49"/>
  <c r="C45" i="49"/>
  <c r="B45" i="49"/>
  <c r="C44" i="49"/>
  <c r="B44" i="49"/>
  <c r="C43" i="49"/>
  <c r="B43" i="49"/>
  <c r="C42" i="49"/>
  <c r="B42" i="49"/>
  <c r="C41" i="49"/>
  <c r="B41" i="49"/>
  <c r="A41" i="49"/>
  <c r="C40" i="49"/>
  <c r="B40" i="49"/>
  <c r="C39" i="49"/>
  <c r="B39" i="49"/>
  <c r="A39" i="49"/>
  <c r="C38" i="49"/>
  <c r="B38" i="49"/>
  <c r="C37" i="49"/>
  <c r="B37" i="49"/>
  <c r="C36" i="49"/>
  <c r="B36" i="49"/>
  <c r="C35" i="49"/>
  <c r="B35" i="49"/>
  <c r="C34" i="49"/>
  <c r="B34" i="49"/>
  <c r="C33" i="49"/>
  <c r="B33" i="49"/>
  <c r="C32" i="49"/>
  <c r="B32" i="49"/>
  <c r="C31" i="49"/>
  <c r="B31" i="49"/>
  <c r="A31" i="49"/>
  <c r="C30" i="49"/>
  <c r="B30" i="49"/>
  <c r="C29" i="49"/>
  <c r="B29" i="49"/>
  <c r="C28" i="49"/>
  <c r="B28" i="49"/>
  <c r="C27" i="49"/>
  <c r="B27" i="49"/>
  <c r="C26" i="49"/>
  <c r="B26" i="49"/>
  <c r="C25" i="49"/>
  <c r="B25" i="49"/>
  <c r="C24" i="49"/>
  <c r="B24" i="49"/>
  <c r="C23" i="49"/>
  <c r="B23" i="49"/>
  <c r="C22" i="49"/>
  <c r="B22" i="49"/>
  <c r="C21" i="49"/>
  <c r="B21" i="49"/>
  <c r="C20" i="49"/>
  <c r="B20" i="49"/>
  <c r="C19" i="49"/>
  <c r="B19" i="49"/>
  <c r="C18" i="49"/>
  <c r="B18" i="49"/>
  <c r="A18" i="49"/>
  <c r="C17" i="49"/>
  <c r="B17" i="49"/>
  <c r="C16" i="49"/>
  <c r="B16" i="49"/>
  <c r="C15" i="49"/>
  <c r="B15" i="49"/>
  <c r="A15" i="49"/>
  <c r="C14" i="49"/>
  <c r="B14" i="49"/>
  <c r="C13" i="49"/>
  <c r="B13" i="49"/>
  <c r="A13" i="49"/>
  <c r="C12" i="49"/>
  <c r="B12" i="49"/>
  <c r="C11" i="49"/>
  <c r="B11" i="49"/>
  <c r="C10" i="49"/>
  <c r="B10" i="49"/>
  <c r="C9" i="49"/>
  <c r="B9" i="49"/>
  <c r="C8" i="49"/>
  <c r="B8" i="49"/>
  <c r="C7" i="49"/>
  <c r="B7" i="49"/>
  <c r="C6" i="49"/>
  <c r="B6" i="49"/>
  <c r="C5" i="49"/>
  <c r="B5" i="49"/>
  <c r="C4" i="49"/>
  <c r="B4" i="49"/>
  <c r="A4" i="49"/>
  <c r="A1" i="49"/>
  <c r="C109" i="48"/>
  <c r="B109" i="48"/>
  <c r="C108" i="48"/>
  <c r="B108" i="48"/>
  <c r="C107" i="48"/>
  <c r="B107" i="48"/>
  <c r="C106" i="48"/>
  <c r="B106" i="48"/>
  <c r="C105" i="48"/>
  <c r="B105" i="48"/>
  <c r="C104" i="48"/>
  <c r="B104" i="48"/>
  <c r="C103" i="48"/>
  <c r="B103" i="48"/>
  <c r="C102" i="48"/>
  <c r="B102" i="48"/>
  <c r="C101" i="48"/>
  <c r="B101" i="48"/>
  <c r="C100" i="48"/>
  <c r="B100" i="48"/>
  <c r="C99" i="48"/>
  <c r="B99" i="48"/>
  <c r="C98" i="48"/>
  <c r="B98" i="48"/>
  <c r="A98" i="48"/>
  <c r="C97" i="48"/>
  <c r="B97" i="48"/>
  <c r="C96" i="48"/>
  <c r="B96" i="48"/>
  <c r="C95" i="48"/>
  <c r="B95" i="48"/>
  <c r="C94" i="48"/>
  <c r="B94" i="48"/>
  <c r="C93" i="48"/>
  <c r="B93" i="48"/>
  <c r="C92" i="48"/>
  <c r="B92" i="48"/>
  <c r="C91" i="48"/>
  <c r="B91" i="48"/>
  <c r="C90" i="48"/>
  <c r="B90" i="48"/>
  <c r="C89" i="48"/>
  <c r="B89" i="48"/>
  <c r="C88" i="48"/>
  <c r="B88" i="48"/>
  <c r="C87" i="48"/>
  <c r="B87" i="48"/>
  <c r="A87" i="48"/>
  <c r="C86" i="48"/>
  <c r="B86" i="48"/>
  <c r="C85" i="48"/>
  <c r="B85" i="48"/>
  <c r="C84" i="48"/>
  <c r="B84" i="48"/>
  <c r="C83" i="48"/>
  <c r="B83" i="48"/>
  <c r="C82" i="48"/>
  <c r="B82" i="48"/>
  <c r="C81" i="48"/>
  <c r="B81" i="48"/>
  <c r="C80" i="48"/>
  <c r="B80" i="48"/>
  <c r="C79" i="48"/>
  <c r="B79" i="48"/>
  <c r="C78" i="48"/>
  <c r="B78" i="48"/>
  <c r="C77" i="48"/>
  <c r="B77" i="48"/>
  <c r="C76" i="48"/>
  <c r="B76" i="48"/>
  <c r="C75" i="48"/>
  <c r="B75" i="48"/>
  <c r="C74" i="48"/>
  <c r="B74" i="48"/>
  <c r="A74" i="48"/>
  <c r="C73" i="48"/>
  <c r="B73" i="48"/>
  <c r="C72" i="48"/>
  <c r="B72" i="48"/>
  <c r="C71" i="48"/>
  <c r="B71" i="48"/>
  <c r="C70" i="48"/>
  <c r="B70" i="48"/>
  <c r="C69" i="48"/>
  <c r="B69" i="48"/>
  <c r="C68" i="48"/>
  <c r="B68" i="48"/>
  <c r="C67" i="48"/>
  <c r="B67" i="48"/>
  <c r="C66" i="48"/>
  <c r="B66" i="48"/>
  <c r="C65" i="48"/>
  <c r="B65" i="48"/>
  <c r="C64" i="48"/>
  <c r="B64" i="48"/>
  <c r="C63" i="48"/>
  <c r="B63" i="48"/>
  <c r="C62" i="48"/>
  <c r="B62" i="48"/>
  <c r="C61" i="48"/>
  <c r="B61" i="48"/>
  <c r="C60" i="48"/>
  <c r="B60" i="48"/>
  <c r="A60" i="48"/>
  <c r="C59" i="48"/>
  <c r="B59" i="48"/>
  <c r="C58" i="48"/>
  <c r="B58" i="48"/>
  <c r="C57" i="48"/>
  <c r="B57" i="48"/>
  <c r="C56" i="48"/>
  <c r="B56" i="48"/>
  <c r="A56" i="48"/>
  <c r="C55" i="48"/>
  <c r="B55" i="48"/>
  <c r="C54" i="48"/>
  <c r="B54" i="48"/>
  <c r="C53" i="48"/>
  <c r="B53" i="48"/>
  <c r="C52" i="48"/>
  <c r="B52" i="48"/>
  <c r="C51" i="48"/>
  <c r="B51" i="48"/>
  <c r="C50" i="48"/>
  <c r="B50" i="48"/>
  <c r="C49" i="48"/>
  <c r="B49" i="48"/>
  <c r="C48" i="48"/>
  <c r="B48" i="48"/>
  <c r="C47" i="48"/>
  <c r="B47" i="48"/>
  <c r="C46" i="48"/>
  <c r="B46" i="48"/>
  <c r="A46" i="48"/>
  <c r="C45" i="48"/>
  <c r="B45" i="48"/>
  <c r="C44" i="48"/>
  <c r="B44" i="48"/>
  <c r="C43" i="48"/>
  <c r="B43" i="48"/>
  <c r="C42" i="48"/>
  <c r="B42" i="48"/>
  <c r="C41" i="48"/>
  <c r="B41" i="48"/>
  <c r="A41" i="48"/>
  <c r="C40" i="48"/>
  <c r="B40" i="48"/>
  <c r="C39" i="48"/>
  <c r="B39" i="48"/>
  <c r="A39" i="48"/>
  <c r="C38" i="48"/>
  <c r="B38" i="48"/>
  <c r="C37" i="48"/>
  <c r="B37" i="48"/>
  <c r="C36" i="48"/>
  <c r="B36" i="48"/>
  <c r="C35" i="48"/>
  <c r="B35" i="48"/>
  <c r="C34" i="48"/>
  <c r="B34" i="48"/>
  <c r="C33" i="48"/>
  <c r="B33" i="48"/>
  <c r="C32" i="48"/>
  <c r="B32" i="48"/>
  <c r="C31" i="48"/>
  <c r="B31" i="48"/>
  <c r="A31" i="48"/>
  <c r="C30" i="48"/>
  <c r="B30" i="48"/>
  <c r="C29" i="48"/>
  <c r="B29" i="48"/>
  <c r="C28" i="48"/>
  <c r="B28" i="48"/>
  <c r="C27" i="48"/>
  <c r="B27" i="48"/>
  <c r="C26" i="48"/>
  <c r="B26" i="48"/>
  <c r="C25" i="48"/>
  <c r="B25" i="48"/>
  <c r="C24" i="48"/>
  <c r="B24" i="48"/>
  <c r="C23" i="48"/>
  <c r="B23" i="48"/>
  <c r="C22" i="48"/>
  <c r="B22" i="48"/>
  <c r="C21" i="48"/>
  <c r="B21" i="48"/>
  <c r="C20" i="48"/>
  <c r="B20" i="48"/>
  <c r="C19" i="48"/>
  <c r="B19" i="48"/>
  <c r="C18" i="48"/>
  <c r="B18" i="48"/>
  <c r="A18" i="48"/>
  <c r="C17" i="48"/>
  <c r="B17" i="48"/>
  <c r="C16" i="48"/>
  <c r="B16" i="48"/>
  <c r="C15" i="48"/>
  <c r="B15" i="48"/>
  <c r="A15" i="48"/>
  <c r="C14" i="48"/>
  <c r="B14" i="48"/>
  <c r="C13" i="48"/>
  <c r="B13" i="48"/>
  <c r="A13" i="48"/>
  <c r="C12" i="48"/>
  <c r="B12" i="48"/>
  <c r="C11" i="48"/>
  <c r="B11" i="48"/>
  <c r="C10" i="48"/>
  <c r="B10" i="48"/>
  <c r="C9" i="48"/>
  <c r="B9" i="48"/>
  <c r="C8" i="48"/>
  <c r="B8" i="48"/>
  <c r="C7" i="48"/>
  <c r="B7" i="48"/>
  <c r="C6" i="48"/>
  <c r="B6" i="48"/>
  <c r="C5" i="48"/>
  <c r="B5" i="48"/>
  <c r="C4" i="48"/>
  <c r="B4" i="48"/>
  <c r="A4" i="48"/>
  <c r="A1" i="48"/>
  <c r="C109" i="47"/>
  <c r="B109" i="47"/>
  <c r="C108" i="47"/>
  <c r="B108" i="47"/>
  <c r="C107" i="47"/>
  <c r="B107" i="47"/>
  <c r="C106" i="47"/>
  <c r="B106" i="47"/>
  <c r="C105" i="47"/>
  <c r="B105" i="47"/>
  <c r="C104" i="47"/>
  <c r="B104" i="47"/>
  <c r="C103" i="47"/>
  <c r="B103" i="47"/>
  <c r="C102" i="47"/>
  <c r="B102" i="47"/>
  <c r="C101" i="47"/>
  <c r="B101" i="47"/>
  <c r="C100" i="47"/>
  <c r="B100" i="47"/>
  <c r="C99" i="47"/>
  <c r="B99" i="47"/>
  <c r="C98" i="47"/>
  <c r="B98" i="47"/>
  <c r="A98" i="47"/>
  <c r="C97" i="47"/>
  <c r="B97" i="47"/>
  <c r="C96" i="47"/>
  <c r="B96" i="47"/>
  <c r="C95" i="47"/>
  <c r="B95" i="47"/>
  <c r="C94" i="47"/>
  <c r="B94" i="47"/>
  <c r="C93" i="47"/>
  <c r="B93" i="47"/>
  <c r="C92" i="47"/>
  <c r="B92" i="47"/>
  <c r="C91" i="47"/>
  <c r="B91" i="47"/>
  <c r="C90" i="47"/>
  <c r="B90" i="47"/>
  <c r="C89" i="47"/>
  <c r="B89" i="47"/>
  <c r="C88" i="47"/>
  <c r="B88" i="47"/>
  <c r="C87" i="47"/>
  <c r="B87" i="47"/>
  <c r="A87" i="47"/>
  <c r="C86" i="47"/>
  <c r="B86" i="47"/>
  <c r="C85" i="47"/>
  <c r="B85" i="47"/>
  <c r="C84" i="47"/>
  <c r="B84" i="47"/>
  <c r="C83" i="47"/>
  <c r="B83" i="47"/>
  <c r="C82" i="47"/>
  <c r="B82" i="47"/>
  <c r="C81" i="47"/>
  <c r="B81" i="47"/>
  <c r="C80" i="47"/>
  <c r="B80" i="47"/>
  <c r="C79" i="47"/>
  <c r="B79" i="47"/>
  <c r="C78" i="47"/>
  <c r="B78" i="47"/>
  <c r="C77" i="47"/>
  <c r="B77" i="47"/>
  <c r="C76" i="47"/>
  <c r="B76" i="47"/>
  <c r="C75" i="47"/>
  <c r="B75" i="47"/>
  <c r="C74" i="47"/>
  <c r="B74" i="47"/>
  <c r="A74" i="47"/>
  <c r="C73" i="47"/>
  <c r="B73" i="47"/>
  <c r="C72" i="47"/>
  <c r="B72" i="47"/>
  <c r="C71" i="47"/>
  <c r="B71" i="47"/>
  <c r="C70" i="47"/>
  <c r="B70" i="47"/>
  <c r="C69" i="47"/>
  <c r="B69" i="47"/>
  <c r="C68" i="47"/>
  <c r="B68" i="47"/>
  <c r="C67" i="47"/>
  <c r="B67" i="47"/>
  <c r="C66" i="47"/>
  <c r="B66" i="47"/>
  <c r="C65" i="47"/>
  <c r="B65" i="47"/>
  <c r="C64" i="47"/>
  <c r="B64" i="47"/>
  <c r="C63" i="47"/>
  <c r="B63" i="47"/>
  <c r="C62" i="47"/>
  <c r="B62" i="47"/>
  <c r="C61" i="47"/>
  <c r="B61" i="47"/>
  <c r="C60" i="47"/>
  <c r="B60" i="47"/>
  <c r="A60" i="47"/>
  <c r="C59" i="47"/>
  <c r="B59" i="47"/>
  <c r="C58" i="47"/>
  <c r="B58" i="47"/>
  <c r="C57" i="47"/>
  <c r="B57" i="47"/>
  <c r="C56" i="47"/>
  <c r="B56" i="47"/>
  <c r="A56" i="47"/>
  <c r="C55" i="47"/>
  <c r="B55" i="47"/>
  <c r="C54" i="47"/>
  <c r="B54" i="47"/>
  <c r="C53" i="47"/>
  <c r="B53" i="47"/>
  <c r="C52" i="47"/>
  <c r="B52" i="47"/>
  <c r="C51" i="47"/>
  <c r="B51" i="47"/>
  <c r="C50" i="47"/>
  <c r="B50" i="47"/>
  <c r="C49" i="47"/>
  <c r="B49" i="47"/>
  <c r="C48" i="47"/>
  <c r="B48" i="47"/>
  <c r="C47" i="47"/>
  <c r="B47" i="47"/>
  <c r="C46" i="47"/>
  <c r="B46" i="47"/>
  <c r="A46" i="47"/>
  <c r="C45" i="47"/>
  <c r="B45" i="47"/>
  <c r="C44" i="47"/>
  <c r="B44" i="47"/>
  <c r="C43" i="47"/>
  <c r="B43" i="47"/>
  <c r="C42" i="47"/>
  <c r="B42" i="47"/>
  <c r="C41" i="47"/>
  <c r="B41" i="47"/>
  <c r="A41" i="47"/>
  <c r="C40" i="47"/>
  <c r="B40" i="47"/>
  <c r="C39" i="47"/>
  <c r="B39" i="47"/>
  <c r="A39" i="47"/>
  <c r="C38" i="47"/>
  <c r="B38" i="47"/>
  <c r="C37" i="47"/>
  <c r="B37" i="47"/>
  <c r="C36" i="47"/>
  <c r="B36" i="47"/>
  <c r="C35" i="47"/>
  <c r="B35" i="47"/>
  <c r="C34" i="47"/>
  <c r="B34" i="47"/>
  <c r="C33" i="47"/>
  <c r="B33" i="47"/>
  <c r="C32" i="47"/>
  <c r="B32" i="47"/>
  <c r="C31" i="47"/>
  <c r="B31" i="47"/>
  <c r="A31" i="47"/>
  <c r="C30" i="47"/>
  <c r="B30" i="47"/>
  <c r="C29" i="47"/>
  <c r="B29" i="47"/>
  <c r="C28" i="47"/>
  <c r="B28" i="47"/>
  <c r="C27" i="47"/>
  <c r="B27" i="47"/>
  <c r="C26" i="47"/>
  <c r="B26" i="47"/>
  <c r="C25" i="47"/>
  <c r="B25" i="47"/>
  <c r="C24" i="47"/>
  <c r="B24" i="47"/>
  <c r="C23" i="47"/>
  <c r="B23" i="47"/>
  <c r="C22" i="47"/>
  <c r="B22" i="47"/>
  <c r="C21" i="47"/>
  <c r="B21" i="47"/>
  <c r="C20" i="47"/>
  <c r="B20" i="47"/>
  <c r="C19" i="47"/>
  <c r="B19" i="47"/>
  <c r="C18" i="47"/>
  <c r="B18" i="47"/>
  <c r="A18" i="47"/>
  <c r="C17" i="47"/>
  <c r="B17" i="47"/>
  <c r="C16" i="47"/>
  <c r="B16" i="47"/>
  <c r="C15" i="47"/>
  <c r="B15" i="47"/>
  <c r="A15" i="47"/>
  <c r="C14" i="47"/>
  <c r="B14" i="47"/>
  <c r="C13" i="47"/>
  <c r="B13" i="47"/>
  <c r="A13" i="47"/>
  <c r="C12" i="47"/>
  <c r="B12" i="47"/>
  <c r="C11" i="47"/>
  <c r="B11" i="47"/>
  <c r="C10" i="47"/>
  <c r="B10" i="47"/>
  <c r="C9" i="47"/>
  <c r="B9" i="47"/>
  <c r="C8" i="47"/>
  <c r="B8" i="47"/>
  <c r="C7" i="47"/>
  <c r="B7" i="47"/>
  <c r="C6" i="47"/>
  <c r="B6" i="47"/>
  <c r="C5" i="47"/>
  <c r="B5" i="47"/>
  <c r="C4" i="47"/>
  <c r="B4" i="47"/>
  <c r="A4" i="47"/>
  <c r="A1" i="47"/>
  <c r="C109" i="46"/>
  <c r="B109" i="46"/>
  <c r="C108" i="46"/>
  <c r="B108" i="46"/>
  <c r="C107" i="46"/>
  <c r="B107" i="46"/>
  <c r="C106" i="46"/>
  <c r="B106" i="46"/>
  <c r="C105" i="46"/>
  <c r="B105" i="46"/>
  <c r="C104" i="46"/>
  <c r="B104" i="46"/>
  <c r="C103" i="46"/>
  <c r="B103" i="46"/>
  <c r="C102" i="46"/>
  <c r="B102" i="46"/>
  <c r="C101" i="46"/>
  <c r="B101" i="46"/>
  <c r="C100" i="46"/>
  <c r="B100" i="46"/>
  <c r="C99" i="46"/>
  <c r="B99" i="46"/>
  <c r="C98" i="46"/>
  <c r="B98" i="46"/>
  <c r="A98" i="46"/>
  <c r="C97" i="46"/>
  <c r="B97" i="46"/>
  <c r="C96" i="46"/>
  <c r="B96" i="46"/>
  <c r="C95" i="46"/>
  <c r="B95" i="46"/>
  <c r="C94" i="46"/>
  <c r="B94" i="46"/>
  <c r="C93" i="46"/>
  <c r="B93" i="46"/>
  <c r="C92" i="46"/>
  <c r="B92" i="46"/>
  <c r="C91" i="46"/>
  <c r="B91" i="46"/>
  <c r="C90" i="46"/>
  <c r="B90" i="46"/>
  <c r="C89" i="46"/>
  <c r="B89" i="46"/>
  <c r="C88" i="46"/>
  <c r="B88" i="46"/>
  <c r="C87" i="46"/>
  <c r="B87" i="46"/>
  <c r="A87" i="46"/>
  <c r="C86" i="46"/>
  <c r="B86" i="46"/>
  <c r="C85" i="46"/>
  <c r="B85" i="46"/>
  <c r="C84" i="46"/>
  <c r="B84" i="46"/>
  <c r="C83" i="46"/>
  <c r="B83" i="46"/>
  <c r="C82" i="46"/>
  <c r="B82" i="46"/>
  <c r="C81" i="46"/>
  <c r="B81" i="46"/>
  <c r="C80" i="46"/>
  <c r="B80" i="46"/>
  <c r="C79" i="46"/>
  <c r="B79" i="46"/>
  <c r="C78" i="46"/>
  <c r="B78" i="46"/>
  <c r="C77" i="46"/>
  <c r="B77" i="46"/>
  <c r="C76" i="46"/>
  <c r="B76" i="46"/>
  <c r="C75" i="46"/>
  <c r="B75" i="46"/>
  <c r="C74" i="46"/>
  <c r="B74" i="46"/>
  <c r="A74" i="46"/>
  <c r="C73" i="46"/>
  <c r="B73" i="46"/>
  <c r="C72" i="46"/>
  <c r="B72" i="46"/>
  <c r="C71" i="46"/>
  <c r="B71" i="46"/>
  <c r="C70" i="46"/>
  <c r="B70" i="46"/>
  <c r="C69" i="46"/>
  <c r="B69" i="46"/>
  <c r="C68" i="46"/>
  <c r="B68" i="46"/>
  <c r="C67" i="46"/>
  <c r="B67" i="46"/>
  <c r="C66" i="46"/>
  <c r="B66" i="46"/>
  <c r="C65" i="46"/>
  <c r="B65" i="46"/>
  <c r="C64" i="46"/>
  <c r="B64" i="46"/>
  <c r="C63" i="46"/>
  <c r="B63" i="46"/>
  <c r="C62" i="46"/>
  <c r="B62" i="46"/>
  <c r="C61" i="46"/>
  <c r="B61" i="46"/>
  <c r="C60" i="46"/>
  <c r="B60" i="46"/>
  <c r="A60" i="46"/>
  <c r="C59" i="46"/>
  <c r="B59" i="46"/>
  <c r="C58" i="46"/>
  <c r="B58" i="46"/>
  <c r="C57" i="46"/>
  <c r="B57" i="46"/>
  <c r="C56" i="46"/>
  <c r="B56" i="46"/>
  <c r="A56" i="46"/>
  <c r="C55" i="46"/>
  <c r="B55" i="46"/>
  <c r="C54" i="46"/>
  <c r="B54" i="46"/>
  <c r="C53" i="46"/>
  <c r="B53" i="46"/>
  <c r="C52" i="46"/>
  <c r="B52" i="46"/>
  <c r="C51" i="46"/>
  <c r="B51" i="46"/>
  <c r="C50" i="46"/>
  <c r="B50" i="46"/>
  <c r="C49" i="46"/>
  <c r="B49" i="46"/>
  <c r="C48" i="46"/>
  <c r="B48" i="46"/>
  <c r="C47" i="46"/>
  <c r="B47" i="46"/>
  <c r="C46" i="46"/>
  <c r="B46" i="46"/>
  <c r="A46" i="46"/>
  <c r="C45" i="46"/>
  <c r="B45" i="46"/>
  <c r="C44" i="46"/>
  <c r="B44" i="46"/>
  <c r="C43" i="46"/>
  <c r="B43" i="46"/>
  <c r="C42" i="46"/>
  <c r="B42" i="46"/>
  <c r="C41" i="46"/>
  <c r="B41" i="46"/>
  <c r="A41" i="46"/>
  <c r="C40" i="46"/>
  <c r="B40" i="46"/>
  <c r="C39" i="46"/>
  <c r="B39" i="46"/>
  <c r="A39" i="46"/>
  <c r="C38" i="46"/>
  <c r="B38" i="46"/>
  <c r="C37" i="46"/>
  <c r="B37" i="46"/>
  <c r="C36" i="46"/>
  <c r="B36" i="46"/>
  <c r="C35" i="46"/>
  <c r="B35" i="46"/>
  <c r="C34" i="46"/>
  <c r="B34" i="46"/>
  <c r="C33" i="46"/>
  <c r="B33" i="46"/>
  <c r="C32" i="46"/>
  <c r="B32" i="46"/>
  <c r="C31" i="46"/>
  <c r="B31" i="46"/>
  <c r="A31" i="46"/>
  <c r="C30" i="46"/>
  <c r="B30" i="46"/>
  <c r="C29" i="46"/>
  <c r="B29" i="46"/>
  <c r="C28" i="46"/>
  <c r="B28" i="46"/>
  <c r="C27" i="46"/>
  <c r="B27" i="46"/>
  <c r="C26" i="46"/>
  <c r="B26" i="46"/>
  <c r="C25" i="46"/>
  <c r="B25" i="46"/>
  <c r="C24" i="46"/>
  <c r="B24" i="46"/>
  <c r="C23" i="46"/>
  <c r="B23" i="46"/>
  <c r="C22" i="46"/>
  <c r="B22" i="46"/>
  <c r="C21" i="46"/>
  <c r="B21" i="46"/>
  <c r="C20" i="46"/>
  <c r="B20" i="46"/>
  <c r="C19" i="46"/>
  <c r="B19" i="46"/>
  <c r="C18" i="46"/>
  <c r="B18" i="46"/>
  <c r="A18" i="46"/>
  <c r="C17" i="46"/>
  <c r="B17" i="46"/>
  <c r="C16" i="46"/>
  <c r="B16" i="46"/>
  <c r="C15" i="46"/>
  <c r="B15" i="46"/>
  <c r="A15" i="46"/>
  <c r="C14" i="46"/>
  <c r="B14" i="46"/>
  <c r="C13" i="46"/>
  <c r="B13" i="46"/>
  <c r="A13" i="46"/>
  <c r="C12" i="46"/>
  <c r="B12" i="46"/>
  <c r="C11" i="46"/>
  <c r="B11" i="46"/>
  <c r="C10" i="46"/>
  <c r="B10" i="46"/>
  <c r="C9" i="46"/>
  <c r="B9" i="46"/>
  <c r="C8" i="46"/>
  <c r="B8" i="46"/>
  <c r="C7" i="46"/>
  <c r="B7" i="46"/>
  <c r="C6" i="46"/>
  <c r="B6" i="46"/>
  <c r="C5" i="46"/>
  <c r="B5" i="46"/>
  <c r="C4" i="46"/>
  <c r="B4" i="46"/>
  <c r="A4" i="46"/>
  <c r="A1" i="46"/>
  <c r="A98" i="26"/>
  <c r="A87" i="26"/>
  <c r="A74" i="26"/>
  <c r="A60" i="26"/>
  <c r="A56" i="26"/>
  <c r="A46" i="26"/>
  <c r="A41" i="26"/>
  <c r="A39" i="26"/>
  <c r="A31" i="26"/>
  <c r="A18" i="26"/>
  <c r="A15" i="26"/>
  <c r="A13" i="26"/>
  <c r="A4" i="26"/>
  <c r="C109" i="26"/>
  <c r="B109" i="26"/>
  <c r="B5" i="26"/>
  <c r="C5" i="26"/>
  <c r="B6" i="26"/>
  <c r="C6" i="26"/>
  <c r="B7" i="26"/>
  <c r="C7" i="26"/>
  <c r="B8" i="26"/>
  <c r="C8" i="26"/>
  <c r="B9" i="26"/>
  <c r="C9" i="26"/>
  <c r="B10" i="26"/>
  <c r="C10" i="26"/>
  <c r="B11" i="26"/>
  <c r="C11" i="26"/>
  <c r="B12" i="26"/>
  <c r="C12" i="26"/>
  <c r="B13" i="26"/>
  <c r="C13" i="26"/>
  <c r="B14" i="26"/>
  <c r="C14" i="26"/>
  <c r="B15" i="26"/>
  <c r="C15" i="26"/>
  <c r="B16" i="26"/>
  <c r="C16" i="26"/>
  <c r="B17" i="26"/>
  <c r="C17" i="26"/>
  <c r="B18" i="26"/>
  <c r="C18" i="26"/>
  <c r="B19" i="26"/>
  <c r="C19" i="26"/>
  <c r="B20" i="26"/>
  <c r="C20" i="26"/>
  <c r="B21" i="26"/>
  <c r="C21" i="26"/>
  <c r="B22" i="26"/>
  <c r="C22" i="26"/>
  <c r="B23" i="26"/>
  <c r="C23" i="26"/>
  <c r="B24" i="26"/>
  <c r="C24" i="26"/>
  <c r="B25" i="26"/>
  <c r="C25" i="26"/>
  <c r="B26" i="26"/>
  <c r="C26" i="26"/>
  <c r="B27" i="26"/>
  <c r="C27" i="26"/>
  <c r="B28" i="26"/>
  <c r="C28" i="26"/>
  <c r="B29" i="26"/>
  <c r="C29" i="26"/>
  <c r="B30" i="26"/>
  <c r="C30" i="26"/>
  <c r="B31" i="26"/>
  <c r="C31" i="26"/>
  <c r="B32" i="26"/>
  <c r="C32" i="26"/>
  <c r="B33" i="26"/>
  <c r="C33" i="26"/>
  <c r="B34" i="26"/>
  <c r="C34" i="26"/>
  <c r="B35" i="26"/>
  <c r="C35" i="26"/>
  <c r="B36" i="26"/>
  <c r="C36" i="26"/>
  <c r="B37" i="26"/>
  <c r="C37" i="26"/>
  <c r="B38" i="26"/>
  <c r="C38" i="26"/>
  <c r="B39" i="26"/>
  <c r="C39" i="26"/>
  <c r="B40" i="26"/>
  <c r="C40" i="26"/>
  <c r="B41" i="26"/>
  <c r="C41" i="26"/>
  <c r="B42" i="26"/>
  <c r="C42" i="26"/>
  <c r="B43" i="26"/>
  <c r="C43" i="26"/>
  <c r="B44" i="26"/>
  <c r="C44" i="26"/>
  <c r="B45" i="26"/>
  <c r="C45" i="26"/>
  <c r="B46" i="26"/>
  <c r="C46" i="26"/>
  <c r="B47" i="26"/>
  <c r="C47" i="26"/>
  <c r="B48" i="26"/>
  <c r="C48" i="26"/>
  <c r="B49" i="26"/>
  <c r="C49" i="26"/>
  <c r="B50" i="26"/>
  <c r="C50" i="26"/>
  <c r="B51" i="26"/>
  <c r="C51" i="26"/>
  <c r="B52" i="26"/>
  <c r="C52" i="26"/>
  <c r="B53" i="26"/>
  <c r="C53" i="26"/>
  <c r="B54" i="26"/>
  <c r="C54" i="26"/>
  <c r="B55" i="26"/>
  <c r="C55" i="26"/>
  <c r="B56" i="26"/>
  <c r="C56" i="26"/>
  <c r="B57" i="26"/>
  <c r="C57" i="26"/>
  <c r="B58" i="26"/>
  <c r="C58" i="26"/>
  <c r="B59" i="26"/>
  <c r="C59" i="26"/>
  <c r="B60" i="26"/>
  <c r="C60" i="26"/>
  <c r="B61" i="26"/>
  <c r="C61" i="26"/>
  <c r="B62" i="26"/>
  <c r="C62" i="26"/>
  <c r="B63" i="26"/>
  <c r="C63" i="26"/>
  <c r="B64" i="26"/>
  <c r="C64" i="26"/>
  <c r="B65" i="26"/>
  <c r="C65" i="26"/>
  <c r="B66" i="26"/>
  <c r="C66" i="26"/>
  <c r="B67" i="26"/>
  <c r="C67" i="26"/>
  <c r="B68" i="26"/>
  <c r="C68" i="26"/>
  <c r="B69" i="26"/>
  <c r="C69" i="26"/>
  <c r="B70" i="26"/>
  <c r="C70" i="26"/>
  <c r="B71" i="26"/>
  <c r="C71" i="26"/>
  <c r="B72" i="26"/>
  <c r="C72" i="26"/>
  <c r="B73" i="26"/>
  <c r="C73" i="26"/>
  <c r="B74" i="26"/>
  <c r="C74" i="26"/>
  <c r="B75" i="26"/>
  <c r="C75" i="26"/>
  <c r="B76" i="26"/>
  <c r="C76" i="26"/>
  <c r="B77" i="26"/>
  <c r="C77" i="26"/>
  <c r="B78" i="26"/>
  <c r="C78" i="26"/>
  <c r="B79" i="26"/>
  <c r="C79" i="26"/>
  <c r="B80" i="26"/>
  <c r="C80" i="26"/>
  <c r="B81" i="26"/>
  <c r="C81" i="26"/>
  <c r="B82" i="26"/>
  <c r="C82" i="26"/>
  <c r="B83" i="26"/>
  <c r="C83" i="26"/>
  <c r="B84" i="26"/>
  <c r="C84" i="26"/>
  <c r="B85" i="26"/>
  <c r="C85" i="26"/>
  <c r="B86" i="26"/>
  <c r="C86" i="26"/>
  <c r="B87" i="26"/>
  <c r="C87" i="26"/>
  <c r="B88" i="26"/>
  <c r="C88" i="26"/>
  <c r="B89" i="26"/>
  <c r="C89" i="26"/>
  <c r="B90" i="26"/>
  <c r="C90" i="26"/>
  <c r="B91" i="26"/>
  <c r="C91" i="26"/>
  <c r="B92" i="26"/>
  <c r="C92" i="26"/>
  <c r="B93" i="26"/>
  <c r="C93" i="26"/>
  <c r="B94" i="26"/>
  <c r="C94" i="26"/>
  <c r="B95" i="26"/>
  <c r="C95" i="26"/>
  <c r="B96" i="26"/>
  <c r="C96" i="26"/>
  <c r="B97" i="26"/>
  <c r="C97" i="26"/>
  <c r="B98" i="26"/>
  <c r="C98" i="26"/>
  <c r="B99" i="26"/>
  <c r="C99" i="26"/>
  <c r="B100" i="26"/>
  <c r="C100" i="26"/>
  <c r="B101" i="26"/>
  <c r="C101" i="26"/>
  <c r="B102" i="26"/>
  <c r="C102" i="26"/>
  <c r="B103" i="26"/>
  <c r="C103" i="26"/>
  <c r="B104" i="26"/>
  <c r="C104" i="26"/>
  <c r="B105" i="26"/>
  <c r="C105" i="26"/>
  <c r="B106" i="26"/>
  <c r="C106" i="26"/>
  <c r="B107" i="26"/>
  <c r="C107" i="26"/>
  <c r="B108" i="26"/>
  <c r="C108" i="26"/>
  <c r="C4" i="26"/>
  <c r="B4" i="26"/>
  <c r="C109" i="25"/>
  <c r="B109" i="25"/>
  <c r="C108" i="25"/>
  <c r="B108" i="25"/>
  <c r="C107" i="25"/>
  <c r="B107" i="25"/>
  <c r="C106" i="25"/>
  <c r="B106" i="25"/>
  <c r="C105" i="25"/>
  <c r="B105" i="25"/>
  <c r="C104" i="25"/>
  <c r="B104" i="25"/>
  <c r="C103" i="25"/>
  <c r="B103" i="25"/>
  <c r="C102" i="25"/>
  <c r="B102" i="25"/>
  <c r="C101" i="25"/>
  <c r="B101" i="25"/>
  <c r="C100" i="25"/>
  <c r="B100" i="25"/>
  <c r="C99" i="25"/>
  <c r="B99" i="25"/>
  <c r="C98" i="25"/>
  <c r="B98" i="25"/>
  <c r="A98" i="25"/>
  <c r="C97" i="25"/>
  <c r="B97" i="25"/>
  <c r="C96" i="25"/>
  <c r="B96" i="25"/>
  <c r="C95" i="25"/>
  <c r="B95" i="25"/>
  <c r="C94" i="25"/>
  <c r="B94" i="25"/>
  <c r="C93" i="25"/>
  <c r="B93" i="25"/>
  <c r="C92" i="25"/>
  <c r="B92" i="25"/>
  <c r="C91" i="25"/>
  <c r="B91" i="25"/>
  <c r="C90" i="25"/>
  <c r="B90" i="25"/>
  <c r="C89" i="25"/>
  <c r="B89" i="25"/>
  <c r="C88" i="25"/>
  <c r="B88" i="25"/>
  <c r="C87" i="25"/>
  <c r="B87" i="25"/>
  <c r="A87" i="25"/>
  <c r="C86" i="25"/>
  <c r="B86" i="25"/>
  <c r="C85" i="25"/>
  <c r="B85" i="25"/>
  <c r="C84" i="25"/>
  <c r="B84" i="25"/>
  <c r="C83" i="25"/>
  <c r="B83" i="25"/>
  <c r="C82" i="25"/>
  <c r="B82" i="25"/>
  <c r="C81" i="25"/>
  <c r="B81" i="25"/>
  <c r="C80" i="25"/>
  <c r="B80" i="25"/>
  <c r="C79" i="25"/>
  <c r="B79" i="25"/>
  <c r="C78" i="25"/>
  <c r="B78" i="25"/>
  <c r="C77" i="25"/>
  <c r="B77" i="25"/>
  <c r="C76" i="25"/>
  <c r="B76" i="25"/>
  <c r="C75" i="25"/>
  <c r="B75" i="25"/>
  <c r="C74" i="25"/>
  <c r="B74" i="25"/>
  <c r="A74" i="25"/>
  <c r="C73" i="25"/>
  <c r="B73" i="25"/>
  <c r="C72" i="25"/>
  <c r="B72" i="25"/>
  <c r="C71" i="25"/>
  <c r="B71" i="25"/>
  <c r="C70" i="25"/>
  <c r="B70" i="25"/>
  <c r="C69" i="25"/>
  <c r="B69" i="25"/>
  <c r="C68" i="25"/>
  <c r="B68" i="25"/>
  <c r="C67" i="25"/>
  <c r="B67" i="25"/>
  <c r="C66" i="25"/>
  <c r="B66" i="25"/>
  <c r="C65" i="25"/>
  <c r="B65" i="25"/>
  <c r="C64" i="25"/>
  <c r="B64" i="25"/>
  <c r="C63" i="25"/>
  <c r="B63" i="25"/>
  <c r="C62" i="25"/>
  <c r="B62" i="25"/>
  <c r="C61" i="25"/>
  <c r="B61" i="25"/>
  <c r="C60" i="25"/>
  <c r="B60" i="25"/>
  <c r="A60" i="25"/>
  <c r="C59" i="25"/>
  <c r="B59" i="25"/>
  <c r="C58" i="25"/>
  <c r="B58" i="25"/>
  <c r="C57" i="25"/>
  <c r="B57" i="25"/>
  <c r="C56" i="25"/>
  <c r="B56" i="25"/>
  <c r="A56" i="25"/>
  <c r="C55" i="25"/>
  <c r="B55" i="25"/>
  <c r="C54" i="25"/>
  <c r="B54" i="25"/>
  <c r="C53" i="25"/>
  <c r="B53" i="25"/>
  <c r="C52" i="25"/>
  <c r="B52" i="25"/>
  <c r="C51" i="25"/>
  <c r="B51" i="25"/>
  <c r="C50" i="25"/>
  <c r="B50" i="25"/>
  <c r="C49" i="25"/>
  <c r="B49" i="25"/>
  <c r="C48" i="25"/>
  <c r="B48" i="25"/>
  <c r="C47" i="25"/>
  <c r="B47" i="25"/>
  <c r="C46" i="25"/>
  <c r="B46" i="25"/>
  <c r="A46" i="25"/>
  <c r="C45" i="25"/>
  <c r="B45" i="25"/>
  <c r="C44" i="25"/>
  <c r="B44" i="25"/>
  <c r="C43" i="25"/>
  <c r="B43" i="25"/>
  <c r="C42" i="25"/>
  <c r="B42" i="25"/>
  <c r="C41" i="25"/>
  <c r="B41" i="25"/>
  <c r="A41" i="25"/>
  <c r="C40" i="25"/>
  <c r="B40" i="25"/>
  <c r="C39" i="25"/>
  <c r="B39" i="25"/>
  <c r="A39" i="25"/>
  <c r="C38" i="25"/>
  <c r="B38" i="25"/>
  <c r="C37" i="25"/>
  <c r="B37" i="25"/>
  <c r="C36" i="25"/>
  <c r="B36" i="25"/>
  <c r="C35" i="25"/>
  <c r="B35" i="25"/>
  <c r="C34" i="25"/>
  <c r="B34" i="25"/>
  <c r="C33" i="25"/>
  <c r="B33" i="25"/>
  <c r="C32" i="25"/>
  <c r="B32" i="25"/>
  <c r="C31" i="25"/>
  <c r="B31" i="25"/>
  <c r="A31" i="25"/>
  <c r="C30" i="25"/>
  <c r="B30" i="25"/>
  <c r="C29" i="25"/>
  <c r="B29" i="25"/>
  <c r="C28" i="25"/>
  <c r="B28" i="25"/>
  <c r="C27" i="25"/>
  <c r="B27" i="25"/>
  <c r="C26" i="25"/>
  <c r="B26" i="25"/>
  <c r="C25" i="25"/>
  <c r="B25" i="25"/>
  <c r="C24" i="25"/>
  <c r="B24" i="25"/>
  <c r="C23" i="25"/>
  <c r="B23" i="25"/>
  <c r="C22" i="25"/>
  <c r="B22" i="25"/>
  <c r="C21" i="25"/>
  <c r="B21" i="25"/>
  <c r="C20" i="25"/>
  <c r="B20" i="25"/>
  <c r="C19" i="25"/>
  <c r="B19" i="25"/>
  <c r="C18" i="25"/>
  <c r="B18" i="25"/>
  <c r="A18" i="25"/>
  <c r="C17" i="25"/>
  <c r="B17" i="25"/>
  <c r="C16" i="25"/>
  <c r="B16" i="25"/>
  <c r="C15" i="25"/>
  <c r="B15" i="25"/>
  <c r="A15" i="25"/>
  <c r="C14" i="25"/>
  <c r="B14" i="25"/>
  <c r="C13" i="25"/>
  <c r="B13" i="25"/>
  <c r="A13" i="25"/>
  <c r="C12" i="25"/>
  <c r="B12" i="25"/>
  <c r="C11" i="25"/>
  <c r="B11" i="25"/>
  <c r="C10" i="25"/>
  <c r="B10" i="25"/>
  <c r="C9" i="25"/>
  <c r="B9" i="25"/>
  <c r="C8" i="25"/>
  <c r="B8" i="25"/>
  <c r="C7" i="25"/>
  <c r="B7" i="25"/>
  <c r="C6" i="25"/>
  <c r="B6" i="25"/>
  <c r="C5" i="25"/>
  <c r="B5" i="25"/>
  <c r="C4" i="25"/>
  <c r="B4" i="25"/>
  <c r="A4" i="25"/>
  <c r="A2" i="25"/>
  <c r="A1" i="25"/>
  <c r="C109" i="24"/>
  <c r="B109" i="24"/>
  <c r="C108" i="24"/>
  <c r="B108" i="24"/>
  <c r="C107" i="24"/>
  <c r="B107" i="24"/>
  <c r="C106" i="24"/>
  <c r="B106" i="24"/>
  <c r="C105" i="24"/>
  <c r="B105" i="24"/>
  <c r="C104" i="24"/>
  <c r="B104" i="24"/>
  <c r="C103" i="24"/>
  <c r="B103" i="24"/>
  <c r="C102" i="24"/>
  <c r="B102" i="24"/>
  <c r="C101" i="24"/>
  <c r="B101" i="24"/>
  <c r="C100" i="24"/>
  <c r="B100" i="24"/>
  <c r="C99" i="24"/>
  <c r="B99" i="24"/>
  <c r="C98" i="24"/>
  <c r="B98" i="24"/>
  <c r="A98" i="24"/>
  <c r="C97" i="24"/>
  <c r="B97" i="24"/>
  <c r="C96" i="24"/>
  <c r="B96" i="24"/>
  <c r="C95" i="24"/>
  <c r="B95" i="24"/>
  <c r="C94" i="24"/>
  <c r="B94" i="24"/>
  <c r="C93" i="24"/>
  <c r="B93" i="24"/>
  <c r="C92" i="24"/>
  <c r="B92" i="24"/>
  <c r="C91" i="24"/>
  <c r="B91" i="24"/>
  <c r="C90" i="24"/>
  <c r="B90" i="24"/>
  <c r="C89" i="24"/>
  <c r="B89" i="24"/>
  <c r="C88" i="24"/>
  <c r="B88" i="24"/>
  <c r="C87" i="24"/>
  <c r="B87" i="24"/>
  <c r="A87" i="24"/>
  <c r="C86" i="24"/>
  <c r="B86" i="24"/>
  <c r="C85" i="24"/>
  <c r="B85" i="24"/>
  <c r="C84" i="24"/>
  <c r="B84" i="24"/>
  <c r="C83" i="24"/>
  <c r="B83" i="24"/>
  <c r="C82" i="24"/>
  <c r="B82" i="24"/>
  <c r="C81" i="24"/>
  <c r="B81" i="24"/>
  <c r="C80" i="24"/>
  <c r="B80" i="24"/>
  <c r="C79" i="24"/>
  <c r="B79" i="24"/>
  <c r="C78" i="24"/>
  <c r="B78" i="24"/>
  <c r="C77" i="24"/>
  <c r="B77" i="24"/>
  <c r="C76" i="24"/>
  <c r="B76" i="24"/>
  <c r="C75" i="24"/>
  <c r="B75" i="24"/>
  <c r="C74" i="24"/>
  <c r="B74" i="24"/>
  <c r="A74" i="24"/>
  <c r="C73" i="24"/>
  <c r="B73" i="24"/>
  <c r="C72" i="24"/>
  <c r="B72" i="24"/>
  <c r="C71" i="24"/>
  <c r="B71" i="24"/>
  <c r="C70" i="24"/>
  <c r="B70" i="24"/>
  <c r="C69" i="24"/>
  <c r="B69" i="24"/>
  <c r="C68" i="24"/>
  <c r="B68" i="24"/>
  <c r="C67" i="24"/>
  <c r="B67" i="24"/>
  <c r="C66" i="24"/>
  <c r="B66" i="24"/>
  <c r="C65" i="24"/>
  <c r="B65" i="24"/>
  <c r="C64" i="24"/>
  <c r="B64" i="24"/>
  <c r="C63" i="24"/>
  <c r="B63" i="24"/>
  <c r="C62" i="24"/>
  <c r="B62" i="24"/>
  <c r="C61" i="24"/>
  <c r="B61" i="24"/>
  <c r="C60" i="24"/>
  <c r="B60" i="24"/>
  <c r="A60" i="24"/>
  <c r="C59" i="24"/>
  <c r="B59" i="24"/>
  <c r="C58" i="24"/>
  <c r="B58" i="24"/>
  <c r="C57" i="24"/>
  <c r="B57" i="24"/>
  <c r="C56" i="24"/>
  <c r="B56" i="24"/>
  <c r="A56" i="24"/>
  <c r="C55" i="24"/>
  <c r="B55" i="24"/>
  <c r="C54" i="24"/>
  <c r="B54" i="24"/>
  <c r="C53" i="24"/>
  <c r="B53" i="24"/>
  <c r="C52" i="24"/>
  <c r="B52" i="24"/>
  <c r="C51" i="24"/>
  <c r="B51" i="24"/>
  <c r="C50" i="24"/>
  <c r="B50" i="24"/>
  <c r="C49" i="24"/>
  <c r="B49" i="24"/>
  <c r="C48" i="24"/>
  <c r="B48" i="24"/>
  <c r="C47" i="24"/>
  <c r="B47" i="24"/>
  <c r="C46" i="24"/>
  <c r="B46" i="24"/>
  <c r="A46" i="24"/>
  <c r="C45" i="24"/>
  <c r="B45" i="24"/>
  <c r="C44" i="24"/>
  <c r="B44" i="24"/>
  <c r="C43" i="24"/>
  <c r="B43" i="24"/>
  <c r="C42" i="24"/>
  <c r="B42" i="24"/>
  <c r="C41" i="24"/>
  <c r="B41" i="24"/>
  <c r="A41" i="24"/>
  <c r="C40" i="24"/>
  <c r="B40" i="24"/>
  <c r="C39" i="24"/>
  <c r="B39" i="24"/>
  <c r="A39" i="24"/>
  <c r="C38" i="24"/>
  <c r="B38" i="24"/>
  <c r="C37" i="24"/>
  <c r="B37" i="24"/>
  <c r="C36" i="24"/>
  <c r="B36" i="24"/>
  <c r="C35" i="24"/>
  <c r="B35" i="24"/>
  <c r="C34" i="24"/>
  <c r="B34" i="24"/>
  <c r="C33" i="24"/>
  <c r="B33" i="24"/>
  <c r="C32" i="24"/>
  <c r="B32" i="24"/>
  <c r="C31" i="24"/>
  <c r="B31" i="24"/>
  <c r="A31" i="24"/>
  <c r="C30" i="24"/>
  <c r="B30" i="24"/>
  <c r="C29" i="24"/>
  <c r="B29" i="24"/>
  <c r="C28" i="24"/>
  <c r="B28" i="24"/>
  <c r="C27" i="24"/>
  <c r="B27" i="24"/>
  <c r="C26" i="24"/>
  <c r="B26" i="24"/>
  <c r="C25" i="24"/>
  <c r="B25" i="24"/>
  <c r="C24" i="24"/>
  <c r="B24" i="24"/>
  <c r="C23" i="24"/>
  <c r="B23" i="24"/>
  <c r="C22" i="24"/>
  <c r="B22" i="24"/>
  <c r="C21" i="24"/>
  <c r="B21" i="24"/>
  <c r="C20" i="24"/>
  <c r="B20" i="24"/>
  <c r="C19" i="24"/>
  <c r="B19" i="24"/>
  <c r="C18" i="24"/>
  <c r="B18" i="24"/>
  <c r="A18" i="24"/>
  <c r="C17" i="24"/>
  <c r="B17" i="24"/>
  <c r="C16" i="24"/>
  <c r="B16" i="24"/>
  <c r="C15" i="24"/>
  <c r="B15" i="24"/>
  <c r="A15" i="24"/>
  <c r="C14" i="24"/>
  <c r="B14" i="24"/>
  <c r="C13" i="24"/>
  <c r="B13" i="24"/>
  <c r="A13" i="24"/>
  <c r="C12" i="24"/>
  <c r="B12" i="24"/>
  <c r="C11" i="24"/>
  <c r="B11" i="24"/>
  <c r="C10" i="24"/>
  <c r="B10" i="24"/>
  <c r="C9" i="24"/>
  <c r="B9" i="24"/>
  <c r="C8" i="24"/>
  <c r="B8" i="24"/>
  <c r="C7" i="24"/>
  <c r="B7" i="24"/>
  <c r="C6" i="24"/>
  <c r="B6" i="24"/>
  <c r="C5" i="24"/>
  <c r="B5" i="24"/>
  <c r="C4" i="24"/>
  <c r="B4" i="24"/>
  <c r="A4" i="24"/>
  <c r="A2" i="24"/>
  <c r="A1" i="24"/>
  <c r="C109" i="23"/>
  <c r="B109" i="23"/>
  <c r="C108" i="23"/>
  <c r="B108" i="23"/>
  <c r="C107" i="23"/>
  <c r="B107" i="23"/>
  <c r="C106" i="23"/>
  <c r="B106" i="23"/>
  <c r="C105" i="23"/>
  <c r="B105" i="23"/>
  <c r="C104" i="23"/>
  <c r="B104" i="23"/>
  <c r="C103" i="23"/>
  <c r="B103" i="23"/>
  <c r="C102" i="23"/>
  <c r="B102" i="23"/>
  <c r="C101" i="23"/>
  <c r="B101" i="23"/>
  <c r="C100" i="23"/>
  <c r="B100" i="23"/>
  <c r="C99" i="23"/>
  <c r="B99" i="23"/>
  <c r="C98" i="23"/>
  <c r="B98" i="23"/>
  <c r="A98" i="23"/>
  <c r="C97" i="23"/>
  <c r="B97" i="23"/>
  <c r="C96" i="23"/>
  <c r="B96" i="23"/>
  <c r="C95" i="23"/>
  <c r="B95" i="23"/>
  <c r="C94" i="23"/>
  <c r="B94" i="23"/>
  <c r="C93" i="23"/>
  <c r="B93" i="23"/>
  <c r="C92" i="23"/>
  <c r="B92" i="23"/>
  <c r="C91" i="23"/>
  <c r="B91" i="23"/>
  <c r="C90" i="23"/>
  <c r="B90" i="23"/>
  <c r="C89" i="23"/>
  <c r="B89" i="23"/>
  <c r="C88" i="23"/>
  <c r="B88" i="23"/>
  <c r="C87" i="23"/>
  <c r="B87" i="23"/>
  <c r="A87" i="23"/>
  <c r="C86" i="23"/>
  <c r="B86" i="23"/>
  <c r="C85" i="23"/>
  <c r="B85" i="23"/>
  <c r="C84" i="23"/>
  <c r="B84" i="23"/>
  <c r="C83" i="23"/>
  <c r="B83" i="23"/>
  <c r="C82" i="23"/>
  <c r="B82" i="23"/>
  <c r="C81" i="23"/>
  <c r="B81" i="23"/>
  <c r="C80" i="23"/>
  <c r="B80" i="23"/>
  <c r="C79" i="23"/>
  <c r="B79" i="23"/>
  <c r="C78" i="23"/>
  <c r="B78" i="23"/>
  <c r="C77" i="23"/>
  <c r="B77" i="23"/>
  <c r="C76" i="23"/>
  <c r="B76" i="23"/>
  <c r="C75" i="23"/>
  <c r="B75" i="23"/>
  <c r="C74" i="23"/>
  <c r="B74" i="23"/>
  <c r="A74" i="23"/>
  <c r="C73" i="23"/>
  <c r="B73" i="23"/>
  <c r="C72" i="23"/>
  <c r="B72" i="23"/>
  <c r="C71" i="23"/>
  <c r="B71" i="23"/>
  <c r="C70" i="23"/>
  <c r="B70" i="23"/>
  <c r="C69" i="23"/>
  <c r="B69" i="23"/>
  <c r="C68" i="23"/>
  <c r="B68" i="23"/>
  <c r="C67" i="23"/>
  <c r="B67" i="23"/>
  <c r="C66" i="23"/>
  <c r="B66" i="23"/>
  <c r="C65" i="23"/>
  <c r="B65" i="23"/>
  <c r="C64" i="23"/>
  <c r="B64" i="23"/>
  <c r="C63" i="23"/>
  <c r="B63" i="23"/>
  <c r="C62" i="23"/>
  <c r="B62" i="23"/>
  <c r="C61" i="23"/>
  <c r="B61" i="23"/>
  <c r="C60" i="23"/>
  <c r="B60" i="23"/>
  <c r="A60" i="23"/>
  <c r="C59" i="23"/>
  <c r="B59" i="23"/>
  <c r="C58" i="23"/>
  <c r="B58" i="23"/>
  <c r="C57" i="23"/>
  <c r="B57" i="23"/>
  <c r="C56" i="23"/>
  <c r="B56" i="23"/>
  <c r="A56" i="23"/>
  <c r="C55" i="23"/>
  <c r="B55" i="23"/>
  <c r="C54" i="23"/>
  <c r="B54" i="23"/>
  <c r="C53" i="23"/>
  <c r="B53" i="23"/>
  <c r="C52" i="23"/>
  <c r="B52" i="23"/>
  <c r="C51" i="23"/>
  <c r="B51" i="23"/>
  <c r="C50" i="23"/>
  <c r="B50" i="23"/>
  <c r="C49" i="23"/>
  <c r="B49" i="23"/>
  <c r="C48" i="23"/>
  <c r="B48" i="23"/>
  <c r="C47" i="23"/>
  <c r="B47" i="23"/>
  <c r="C46" i="23"/>
  <c r="B46" i="23"/>
  <c r="A46" i="23"/>
  <c r="C45" i="23"/>
  <c r="B45" i="23"/>
  <c r="C44" i="23"/>
  <c r="B44" i="23"/>
  <c r="C43" i="23"/>
  <c r="B43" i="23"/>
  <c r="C42" i="23"/>
  <c r="B42" i="23"/>
  <c r="C41" i="23"/>
  <c r="B41" i="23"/>
  <c r="A41" i="23"/>
  <c r="C40" i="23"/>
  <c r="B40" i="23"/>
  <c r="C39" i="23"/>
  <c r="B39" i="23"/>
  <c r="A39" i="23"/>
  <c r="C38" i="23"/>
  <c r="B38" i="23"/>
  <c r="C37" i="23"/>
  <c r="B37" i="23"/>
  <c r="C36" i="23"/>
  <c r="B36" i="23"/>
  <c r="C35" i="23"/>
  <c r="B35" i="23"/>
  <c r="C34" i="23"/>
  <c r="B34" i="23"/>
  <c r="C33" i="23"/>
  <c r="B33" i="23"/>
  <c r="C32" i="23"/>
  <c r="B32" i="23"/>
  <c r="C31" i="23"/>
  <c r="B31" i="23"/>
  <c r="A31" i="23"/>
  <c r="C30" i="23"/>
  <c r="B30" i="23"/>
  <c r="C29" i="23"/>
  <c r="B29" i="23"/>
  <c r="C28" i="23"/>
  <c r="B28" i="23"/>
  <c r="C27" i="23"/>
  <c r="B27" i="23"/>
  <c r="C26" i="23"/>
  <c r="B26" i="23"/>
  <c r="C25" i="23"/>
  <c r="B25" i="23"/>
  <c r="C24" i="23"/>
  <c r="B24" i="23"/>
  <c r="C23" i="23"/>
  <c r="B23" i="23"/>
  <c r="C22" i="23"/>
  <c r="B22" i="23"/>
  <c r="C21" i="23"/>
  <c r="B21" i="23"/>
  <c r="C20" i="23"/>
  <c r="B20" i="23"/>
  <c r="C19" i="23"/>
  <c r="B19" i="23"/>
  <c r="C18" i="23"/>
  <c r="B18" i="23"/>
  <c r="A18" i="23"/>
  <c r="C17" i="23"/>
  <c r="B17" i="23"/>
  <c r="C16" i="23"/>
  <c r="B16" i="23"/>
  <c r="C15" i="23"/>
  <c r="B15" i="23"/>
  <c r="A15" i="23"/>
  <c r="C14" i="23"/>
  <c r="B14" i="23"/>
  <c r="C13" i="23"/>
  <c r="B13" i="23"/>
  <c r="A13" i="23"/>
  <c r="C12" i="23"/>
  <c r="B12" i="23"/>
  <c r="C11" i="23"/>
  <c r="B11" i="23"/>
  <c r="C10" i="23"/>
  <c r="B10" i="23"/>
  <c r="C9" i="23"/>
  <c r="B9" i="23"/>
  <c r="C8" i="23"/>
  <c r="B8" i="23"/>
  <c r="C7" i="23"/>
  <c r="B7" i="23"/>
  <c r="C6" i="23"/>
  <c r="B6" i="23"/>
  <c r="C5" i="23"/>
  <c r="B5" i="23"/>
  <c r="C4" i="23"/>
  <c r="B4" i="23"/>
  <c r="A4" i="23"/>
  <c r="A2" i="23"/>
  <c r="A1" i="23"/>
  <c r="C109" i="22"/>
  <c r="B109" i="22"/>
  <c r="C108" i="22"/>
  <c r="B108" i="22"/>
  <c r="C107" i="22"/>
  <c r="B107" i="22"/>
  <c r="C106" i="22"/>
  <c r="B106" i="22"/>
  <c r="C105" i="22"/>
  <c r="B105" i="22"/>
  <c r="C104" i="22"/>
  <c r="B104" i="22"/>
  <c r="C103" i="22"/>
  <c r="B103" i="22"/>
  <c r="C102" i="22"/>
  <c r="B102" i="22"/>
  <c r="C101" i="22"/>
  <c r="B101" i="22"/>
  <c r="C100" i="22"/>
  <c r="B100" i="22"/>
  <c r="C99" i="22"/>
  <c r="B99" i="22"/>
  <c r="C98" i="22"/>
  <c r="B98" i="22"/>
  <c r="A98" i="22"/>
  <c r="C97" i="22"/>
  <c r="B97" i="22"/>
  <c r="C96" i="22"/>
  <c r="B96" i="22"/>
  <c r="C95" i="22"/>
  <c r="B95" i="22"/>
  <c r="C94" i="22"/>
  <c r="B94" i="22"/>
  <c r="C93" i="22"/>
  <c r="B93" i="22"/>
  <c r="C92" i="22"/>
  <c r="B92" i="22"/>
  <c r="C91" i="22"/>
  <c r="B91" i="22"/>
  <c r="C90" i="22"/>
  <c r="B90" i="22"/>
  <c r="C89" i="22"/>
  <c r="B89" i="22"/>
  <c r="C88" i="22"/>
  <c r="B88" i="22"/>
  <c r="C87" i="22"/>
  <c r="B87" i="22"/>
  <c r="A87" i="22"/>
  <c r="C86" i="22"/>
  <c r="B86" i="22"/>
  <c r="C85" i="22"/>
  <c r="B85" i="22"/>
  <c r="C84" i="22"/>
  <c r="B84" i="22"/>
  <c r="C83" i="22"/>
  <c r="B83" i="22"/>
  <c r="C82" i="22"/>
  <c r="B82" i="22"/>
  <c r="C81" i="22"/>
  <c r="B81" i="22"/>
  <c r="C80" i="22"/>
  <c r="B80" i="22"/>
  <c r="C79" i="22"/>
  <c r="B79" i="22"/>
  <c r="C78" i="22"/>
  <c r="B78" i="22"/>
  <c r="C77" i="22"/>
  <c r="B77" i="22"/>
  <c r="C76" i="22"/>
  <c r="B76" i="22"/>
  <c r="C75" i="22"/>
  <c r="B75" i="22"/>
  <c r="C74" i="22"/>
  <c r="B74" i="22"/>
  <c r="A74" i="22"/>
  <c r="C73" i="22"/>
  <c r="B73" i="22"/>
  <c r="C72" i="22"/>
  <c r="B72" i="22"/>
  <c r="C71" i="22"/>
  <c r="B71" i="22"/>
  <c r="C70" i="22"/>
  <c r="B70" i="22"/>
  <c r="C69" i="22"/>
  <c r="B69" i="22"/>
  <c r="C68" i="22"/>
  <c r="B68" i="22"/>
  <c r="C67" i="22"/>
  <c r="B67" i="22"/>
  <c r="C66" i="22"/>
  <c r="B66" i="22"/>
  <c r="C65" i="22"/>
  <c r="B65" i="22"/>
  <c r="C64" i="22"/>
  <c r="B64" i="22"/>
  <c r="C63" i="22"/>
  <c r="B63" i="22"/>
  <c r="C62" i="22"/>
  <c r="B62" i="22"/>
  <c r="C61" i="22"/>
  <c r="B61" i="22"/>
  <c r="C60" i="22"/>
  <c r="B60" i="22"/>
  <c r="A60" i="22"/>
  <c r="C59" i="22"/>
  <c r="B59" i="22"/>
  <c r="C58" i="22"/>
  <c r="B58" i="22"/>
  <c r="C57" i="22"/>
  <c r="B57" i="22"/>
  <c r="C56" i="22"/>
  <c r="B56" i="22"/>
  <c r="A56" i="22"/>
  <c r="C55" i="22"/>
  <c r="B55" i="22"/>
  <c r="C54" i="22"/>
  <c r="B54" i="22"/>
  <c r="C53" i="22"/>
  <c r="B53" i="22"/>
  <c r="C52" i="22"/>
  <c r="B52" i="22"/>
  <c r="C51" i="22"/>
  <c r="B51" i="22"/>
  <c r="C50" i="22"/>
  <c r="B50" i="22"/>
  <c r="C49" i="22"/>
  <c r="B49" i="22"/>
  <c r="C48" i="22"/>
  <c r="B48" i="22"/>
  <c r="C47" i="22"/>
  <c r="B47" i="22"/>
  <c r="C46" i="22"/>
  <c r="B46" i="22"/>
  <c r="A46" i="22"/>
  <c r="C45" i="22"/>
  <c r="B45" i="22"/>
  <c r="C44" i="22"/>
  <c r="B44" i="22"/>
  <c r="C43" i="22"/>
  <c r="B43" i="22"/>
  <c r="C42" i="22"/>
  <c r="B42" i="22"/>
  <c r="C41" i="22"/>
  <c r="B41" i="22"/>
  <c r="A41" i="22"/>
  <c r="C40" i="22"/>
  <c r="B40" i="22"/>
  <c r="C39" i="22"/>
  <c r="B39" i="22"/>
  <c r="A39" i="22"/>
  <c r="C38" i="22"/>
  <c r="B38" i="22"/>
  <c r="C37" i="22"/>
  <c r="B37" i="22"/>
  <c r="C36" i="22"/>
  <c r="B36" i="22"/>
  <c r="C35" i="22"/>
  <c r="B35" i="22"/>
  <c r="C34" i="22"/>
  <c r="B34" i="22"/>
  <c r="C33" i="22"/>
  <c r="B33" i="22"/>
  <c r="C32" i="22"/>
  <c r="B32" i="22"/>
  <c r="C31" i="22"/>
  <c r="B31" i="22"/>
  <c r="A31" i="22"/>
  <c r="C30" i="22"/>
  <c r="B30" i="22"/>
  <c r="C29" i="22"/>
  <c r="B29" i="22"/>
  <c r="C28" i="22"/>
  <c r="B28" i="22"/>
  <c r="C27" i="22"/>
  <c r="B27" i="22"/>
  <c r="C26" i="22"/>
  <c r="B26" i="22"/>
  <c r="C25" i="22"/>
  <c r="B25" i="22"/>
  <c r="C24" i="22"/>
  <c r="B24" i="22"/>
  <c r="C23" i="22"/>
  <c r="B23" i="22"/>
  <c r="C22" i="22"/>
  <c r="B22" i="22"/>
  <c r="C21" i="22"/>
  <c r="B21" i="22"/>
  <c r="C20" i="22"/>
  <c r="B20" i="22"/>
  <c r="C19" i="22"/>
  <c r="B19" i="22"/>
  <c r="C18" i="22"/>
  <c r="B18" i="22"/>
  <c r="A18" i="22"/>
  <c r="C17" i="22"/>
  <c r="B17" i="22"/>
  <c r="C16" i="22"/>
  <c r="B16" i="22"/>
  <c r="C15" i="22"/>
  <c r="B15" i="22"/>
  <c r="A15" i="22"/>
  <c r="C14" i="22"/>
  <c r="B14" i="22"/>
  <c r="C13" i="22"/>
  <c r="B13" i="22"/>
  <c r="A13" i="22"/>
  <c r="C12" i="22"/>
  <c r="B12" i="22"/>
  <c r="C11" i="22"/>
  <c r="B11" i="22"/>
  <c r="C10" i="22"/>
  <c r="B10" i="22"/>
  <c r="C9" i="22"/>
  <c r="B9" i="22"/>
  <c r="C8" i="22"/>
  <c r="B8" i="22"/>
  <c r="C7" i="22"/>
  <c r="B7" i="22"/>
  <c r="C6" i="22"/>
  <c r="B6" i="22"/>
  <c r="C5" i="22"/>
  <c r="B5" i="22"/>
  <c r="C4" i="22"/>
  <c r="B4" i="22"/>
  <c r="A4" i="22"/>
  <c r="A2" i="22"/>
  <c r="A1" i="22"/>
  <c r="C109" i="21"/>
  <c r="B109" i="21"/>
  <c r="C108" i="21"/>
  <c r="B108" i="21"/>
  <c r="C107" i="21"/>
  <c r="B107" i="21"/>
  <c r="C106" i="21"/>
  <c r="B106" i="21"/>
  <c r="C105" i="21"/>
  <c r="B105" i="21"/>
  <c r="C104" i="21"/>
  <c r="B104" i="21"/>
  <c r="C103" i="21"/>
  <c r="B103" i="21"/>
  <c r="C102" i="21"/>
  <c r="B102" i="21"/>
  <c r="C101" i="21"/>
  <c r="B101" i="21"/>
  <c r="C100" i="21"/>
  <c r="B100" i="21"/>
  <c r="C99" i="21"/>
  <c r="B99" i="21"/>
  <c r="C98" i="21"/>
  <c r="B98" i="21"/>
  <c r="A98" i="21"/>
  <c r="C97" i="21"/>
  <c r="B97" i="21"/>
  <c r="C96" i="21"/>
  <c r="B96" i="21"/>
  <c r="C95" i="21"/>
  <c r="B95" i="21"/>
  <c r="C94" i="21"/>
  <c r="B94" i="21"/>
  <c r="C93" i="21"/>
  <c r="B93" i="21"/>
  <c r="C92" i="21"/>
  <c r="B92" i="21"/>
  <c r="C91" i="21"/>
  <c r="B91" i="21"/>
  <c r="C90" i="21"/>
  <c r="B90" i="21"/>
  <c r="C89" i="21"/>
  <c r="B89" i="21"/>
  <c r="C88" i="21"/>
  <c r="B88" i="21"/>
  <c r="C87" i="21"/>
  <c r="B87" i="21"/>
  <c r="A87" i="21"/>
  <c r="C86" i="21"/>
  <c r="B86" i="21"/>
  <c r="C85" i="21"/>
  <c r="B85" i="21"/>
  <c r="C84" i="21"/>
  <c r="B84" i="21"/>
  <c r="C83" i="21"/>
  <c r="B83" i="21"/>
  <c r="C82" i="21"/>
  <c r="B82" i="21"/>
  <c r="C81" i="21"/>
  <c r="B81" i="21"/>
  <c r="C80" i="21"/>
  <c r="B80" i="21"/>
  <c r="C79" i="21"/>
  <c r="B79" i="21"/>
  <c r="C78" i="21"/>
  <c r="B78" i="21"/>
  <c r="C77" i="21"/>
  <c r="B77" i="21"/>
  <c r="C76" i="21"/>
  <c r="B76" i="21"/>
  <c r="C75" i="21"/>
  <c r="B75" i="21"/>
  <c r="C74" i="21"/>
  <c r="B74" i="21"/>
  <c r="A74" i="21"/>
  <c r="C73" i="21"/>
  <c r="B73" i="21"/>
  <c r="C72" i="21"/>
  <c r="B72" i="21"/>
  <c r="C71" i="21"/>
  <c r="B71" i="21"/>
  <c r="C70" i="21"/>
  <c r="B70" i="21"/>
  <c r="C69" i="21"/>
  <c r="B69" i="21"/>
  <c r="C68" i="21"/>
  <c r="B68" i="21"/>
  <c r="C67" i="21"/>
  <c r="B67" i="21"/>
  <c r="C66" i="21"/>
  <c r="B66" i="21"/>
  <c r="C65" i="21"/>
  <c r="B65" i="21"/>
  <c r="C64" i="21"/>
  <c r="B64" i="21"/>
  <c r="C63" i="21"/>
  <c r="B63" i="21"/>
  <c r="C62" i="21"/>
  <c r="B62" i="21"/>
  <c r="C61" i="21"/>
  <c r="B61" i="21"/>
  <c r="C60" i="21"/>
  <c r="B60" i="21"/>
  <c r="A60" i="21"/>
  <c r="C59" i="21"/>
  <c r="B59" i="21"/>
  <c r="C58" i="21"/>
  <c r="B58" i="21"/>
  <c r="C57" i="21"/>
  <c r="B57" i="21"/>
  <c r="C56" i="21"/>
  <c r="B56" i="21"/>
  <c r="A56" i="21"/>
  <c r="C55" i="21"/>
  <c r="B55" i="21"/>
  <c r="C54" i="21"/>
  <c r="B54" i="21"/>
  <c r="C53" i="21"/>
  <c r="B53" i="21"/>
  <c r="C52" i="21"/>
  <c r="B52" i="21"/>
  <c r="C51" i="21"/>
  <c r="B51" i="21"/>
  <c r="C50" i="21"/>
  <c r="B50" i="21"/>
  <c r="C49" i="21"/>
  <c r="B49" i="21"/>
  <c r="C48" i="21"/>
  <c r="B48" i="21"/>
  <c r="C47" i="21"/>
  <c r="B47" i="21"/>
  <c r="C46" i="21"/>
  <c r="B46" i="21"/>
  <c r="A46" i="21"/>
  <c r="C45" i="21"/>
  <c r="B45" i="21"/>
  <c r="C44" i="21"/>
  <c r="B44" i="21"/>
  <c r="C43" i="21"/>
  <c r="B43" i="21"/>
  <c r="C42" i="21"/>
  <c r="B42" i="21"/>
  <c r="C41" i="21"/>
  <c r="B41" i="21"/>
  <c r="A41" i="21"/>
  <c r="C40" i="21"/>
  <c r="B40" i="21"/>
  <c r="C39" i="21"/>
  <c r="B39" i="21"/>
  <c r="A39" i="21"/>
  <c r="C38" i="21"/>
  <c r="B38" i="21"/>
  <c r="C37" i="21"/>
  <c r="B37" i="21"/>
  <c r="C36" i="21"/>
  <c r="B36" i="21"/>
  <c r="C35" i="21"/>
  <c r="B35" i="21"/>
  <c r="C34" i="21"/>
  <c r="B34" i="21"/>
  <c r="C33" i="21"/>
  <c r="B33" i="21"/>
  <c r="C32" i="21"/>
  <c r="B32" i="21"/>
  <c r="C31" i="21"/>
  <c r="B31" i="21"/>
  <c r="A31" i="21"/>
  <c r="C30" i="21"/>
  <c r="B30" i="21"/>
  <c r="C29" i="21"/>
  <c r="B29" i="21"/>
  <c r="C28" i="21"/>
  <c r="B28" i="21"/>
  <c r="C27" i="21"/>
  <c r="B27" i="21"/>
  <c r="C26" i="21"/>
  <c r="B26" i="21"/>
  <c r="C25" i="21"/>
  <c r="B25" i="21"/>
  <c r="C24" i="21"/>
  <c r="B24" i="21"/>
  <c r="C23" i="21"/>
  <c r="B23" i="21"/>
  <c r="C22" i="21"/>
  <c r="B22" i="21"/>
  <c r="C21" i="21"/>
  <c r="B21" i="21"/>
  <c r="C20" i="21"/>
  <c r="B20" i="21"/>
  <c r="C19" i="21"/>
  <c r="B19" i="21"/>
  <c r="C18" i="21"/>
  <c r="B18" i="21"/>
  <c r="A18" i="21"/>
  <c r="C17" i="21"/>
  <c r="B17" i="21"/>
  <c r="C16" i="21"/>
  <c r="B16" i="21"/>
  <c r="C15" i="21"/>
  <c r="B15" i="21"/>
  <c r="A15" i="21"/>
  <c r="C14" i="21"/>
  <c r="B14" i="21"/>
  <c r="C13" i="21"/>
  <c r="B13" i="21"/>
  <c r="A13" i="21"/>
  <c r="C12" i="21"/>
  <c r="B12" i="21"/>
  <c r="C11" i="21"/>
  <c r="B11" i="21"/>
  <c r="C10" i="21"/>
  <c r="B10" i="21"/>
  <c r="C9" i="21"/>
  <c r="B9" i="21"/>
  <c r="C8" i="21"/>
  <c r="B8" i="21"/>
  <c r="C7" i="21"/>
  <c r="B7" i="21"/>
  <c r="C6" i="21"/>
  <c r="B6" i="21"/>
  <c r="C5" i="21"/>
  <c r="B5" i="21"/>
  <c r="C4" i="21"/>
  <c r="B4" i="21"/>
  <c r="A4" i="21"/>
  <c r="A2" i="21"/>
  <c r="A1" i="21"/>
  <c r="C109" i="20"/>
  <c r="B109" i="20"/>
  <c r="C108" i="20"/>
  <c r="B108" i="20"/>
  <c r="C107" i="20"/>
  <c r="B107" i="20"/>
  <c r="C106" i="20"/>
  <c r="B106" i="20"/>
  <c r="C105" i="20"/>
  <c r="B105" i="20"/>
  <c r="C104" i="20"/>
  <c r="B104" i="20"/>
  <c r="C103" i="20"/>
  <c r="B103" i="20"/>
  <c r="C102" i="20"/>
  <c r="B102" i="20"/>
  <c r="C101" i="20"/>
  <c r="B101" i="20"/>
  <c r="C100" i="20"/>
  <c r="B100" i="20"/>
  <c r="C99" i="20"/>
  <c r="B99" i="20"/>
  <c r="C98" i="20"/>
  <c r="B98" i="20"/>
  <c r="A98" i="20"/>
  <c r="C97" i="20"/>
  <c r="B97" i="20"/>
  <c r="C96" i="20"/>
  <c r="B96" i="20"/>
  <c r="C95" i="20"/>
  <c r="B95" i="20"/>
  <c r="C94" i="20"/>
  <c r="B94" i="20"/>
  <c r="C93" i="20"/>
  <c r="B93" i="20"/>
  <c r="C92" i="20"/>
  <c r="B92" i="20"/>
  <c r="C91" i="20"/>
  <c r="B91" i="20"/>
  <c r="C90" i="20"/>
  <c r="B90" i="20"/>
  <c r="C89" i="20"/>
  <c r="B89" i="20"/>
  <c r="C88" i="20"/>
  <c r="B88" i="20"/>
  <c r="C87" i="20"/>
  <c r="B87" i="20"/>
  <c r="A87" i="20"/>
  <c r="C86" i="20"/>
  <c r="B86" i="20"/>
  <c r="C85" i="20"/>
  <c r="B85" i="20"/>
  <c r="C84" i="20"/>
  <c r="B84" i="20"/>
  <c r="C83" i="20"/>
  <c r="B83" i="20"/>
  <c r="C82" i="20"/>
  <c r="B82" i="20"/>
  <c r="C81" i="20"/>
  <c r="B81" i="20"/>
  <c r="C80" i="20"/>
  <c r="B80" i="20"/>
  <c r="C79" i="20"/>
  <c r="B79" i="20"/>
  <c r="C78" i="20"/>
  <c r="B78" i="20"/>
  <c r="C77" i="20"/>
  <c r="B77" i="20"/>
  <c r="C76" i="20"/>
  <c r="B76" i="20"/>
  <c r="C75" i="20"/>
  <c r="B75" i="20"/>
  <c r="C74" i="20"/>
  <c r="B74" i="20"/>
  <c r="A74" i="20"/>
  <c r="C73" i="20"/>
  <c r="B73" i="20"/>
  <c r="C72" i="20"/>
  <c r="B72" i="20"/>
  <c r="C71" i="20"/>
  <c r="B71" i="20"/>
  <c r="C70" i="20"/>
  <c r="B70" i="20"/>
  <c r="C69" i="20"/>
  <c r="B69" i="20"/>
  <c r="C68" i="20"/>
  <c r="B68" i="20"/>
  <c r="C67" i="20"/>
  <c r="B67" i="20"/>
  <c r="C66" i="20"/>
  <c r="B66" i="20"/>
  <c r="C65" i="20"/>
  <c r="B65" i="20"/>
  <c r="C64" i="20"/>
  <c r="B64" i="20"/>
  <c r="C63" i="20"/>
  <c r="B63" i="20"/>
  <c r="C62" i="20"/>
  <c r="B62" i="20"/>
  <c r="C61" i="20"/>
  <c r="B61" i="20"/>
  <c r="C60" i="20"/>
  <c r="B60" i="20"/>
  <c r="A60" i="20"/>
  <c r="C59" i="20"/>
  <c r="B59" i="20"/>
  <c r="C58" i="20"/>
  <c r="B58" i="20"/>
  <c r="C57" i="20"/>
  <c r="B57" i="20"/>
  <c r="C56" i="20"/>
  <c r="B56" i="20"/>
  <c r="A56" i="20"/>
  <c r="C55" i="20"/>
  <c r="B55" i="20"/>
  <c r="C54" i="20"/>
  <c r="B54" i="20"/>
  <c r="C53" i="20"/>
  <c r="B53" i="20"/>
  <c r="C52" i="20"/>
  <c r="B52" i="20"/>
  <c r="C51" i="20"/>
  <c r="B51" i="20"/>
  <c r="C50" i="20"/>
  <c r="B50" i="20"/>
  <c r="C49" i="20"/>
  <c r="B49" i="20"/>
  <c r="C48" i="20"/>
  <c r="B48" i="20"/>
  <c r="C47" i="20"/>
  <c r="B47" i="20"/>
  <c r="C46" i="20"/>
  <c r="B46" i="20"/>
  <c r="A46" i="20"/>
  <c r="C45" i="20"/>
  <c r="B45" i="20"/>
  <c r="C44" i="20"/>
  <c r="B44" i="20"/>
  <c r="C43" i="20"/>
  <c r="B43" i="20"/>
  <c r="C42" i="20"/>
  <c r="B42" i="20"/>
  <c r="C41" i="20"/>
  <c r="B41" i="20"/>
  <c r="A41" i="20"/>
  <c r="C40" i="20"/>
  <c r="B40" i="20"/>
  <c r="C39" i="20"/>
  <c r="B39" i="20"/>
  <c r="A39" i="20"/>
  <c r="C38" i="20"/>
  <c r="B38" i="20"/>
  <c r="C37" i="20"/>
  <c r="B37" i="20"/>
  <c r="C36" i="20"/>
  <c r="B36" i="20"/>
  <c r="C35" i="20"/>
  <c r="B35" i="20"/>
  <c r="C34" i="20"/>
  <c r="B34" i="20"/>
  <c r="C33" i="20"/>
  <c r="B33" i="20"/>
  <c r="C32" i="20"/>
  <c r="B32" i="20"/>
  <c r="C31" i="20"/>
  <c r="B31" i="20"/>
  <c r="A31" i="20"/>
  <c r="C30" i="20"/>
  <c r="B30" i="20"/>
  <c r="C29" i="20"/>
  <c r="B29" i="20"/>
  <c r="C28" i="20"/>
  <c r="B28" i="20"/>
  <c r="C27" i="20"/>
  <c r="B27" i="20"/>
  <c r="C26" i="20"/>
  <c r="B26" i="20"/>
  <c r="C25" i="20"/>
  <c r="B25" i="20"/>
  <c r="C24" i="20"/>
  <c r="B24" i="20"/>
  <c r="C23" i="20"/>
  <c r="B23" i="20"/>
  <c r="C22" i="20"/>
  <c r="B22" i="20"/>
  <c r="C21" i="20"/>
  <c r="B21" i="20"/>
  <c r="C20" i="20"/>
  <c r="B20" i="20"/>
  <c r="C19" i="20"/>
  <c r="B19" i="20"/>
  <c r="C18" i="20"/>
  <c r="B18" i="20"/>
  <c r="A18" i="20"/>
  <c r="C17" i="20"/>
  <c r="B17" i="20"/>
  <c r="C16" i="20"/>
  <c r="B16" i="20"/>
  <c r="C15" i="20"/>
  <c r="B15" i="20"/>
  <c r="A15" i="20"/>
  <c r="C14" i="20"/>
  <c r="B14" i="20"/>
  <c r="C13" i="20"/>
  <c r="B13" i="20"/>
  <c r="A13" i="20"/>
  <c r="C12" i="20"/>
  <c r="B12" i="20"/>
  <c r="C11" i="20"/>
  <c r="B11" i="20"/>
  <c r="C10" i="20"/>
  <c r="B10" i="20"/>
  <c r="C9" i="20"/>
  <c r="B9" i="20"/>
  <c r="C8" i="20"/>
  <c r="B8" i="20"/>
  <c r="C7" i="20"/>
  <c r="B7" i="20"/>
  <c r="C6" i="20"/>
  <c r="B6" i="20"/>
  <c r="C5" i="20"/>
  <c r="B5" i="20"/>
  <c r="C4" i="20"/>
  <c r="B4" i="20"/>
  <c r="A4" i="20"/>
  <c r="A2" i="20"/>
  <c r="A1" i="20"/>
  <c r="C109" i="19"/>
  <c r="B109" i="19"/>
  <c r="C108" i="19"/>
  <c r="B108" i="19"/>
  <c r="C107" i="19"/>
  <c r="B107" i="19"/>
  <c r="C106" i="19"/>
  <c r="B106" i="19"/>
  <c r="C105" i="19"/>
  <c r="B105" i="19"/>
  <c r="C104" i="19"/>
  <c r="B104" i="19"/>
  <c r="C103" i="19"/>
  <c r="B103" i="19"/>
  <c r="C102" i="19"/>
  <c r="B102" i="19"/>
  <c r="C101" i="19"/>
  <c r="B101" i="19"/>
  <c r="C100" i="19"/>
  <c r="B100" i="19"/>
  <c r="C99" i="19"/>
  <c r="B99" i="19"/>
  <c r="C98" i="19"/>
  <c r="B98" i="19"/>
  <c r="A98" i="19"/>
  <c r="C97" i="19"/>
  <c r="B97" i="19"/>
  <c r="C96" i="19"/>
  <c r="B96" i="19"/>
  <c r="C95" i="19"/>
  <c r="B95" i="19"/>
  <c r="C94" i="19"/>
  <c r="B94" i="19"/>
  <c r="C93" i="19"/>
  <c r="B93" i="19"/>
  <c r="C92" i="19"/>
  <c r="B92" i="19"/>
  <c r="C91" i="19"/>
  <c r="B91" i="19"/>
  <c r="C90" i="19"/>
  <c r="B90" i="19"/>
  <c r="C89" i="19"/>
  <c r="B89" i="19"/>
  <c r="C88" i="19"/>
  <c r="B88" i="19"/>
  <c r="C87" i="19"/>
  <c r="B87" i="19"/>
  <c r="A87" i="19"/>
  <c r="C86" i="19"/>
  <c r="B86" i="19"/>
  <c r="C85" i="19"/>
  <c r="B85" i="19"/>
  <c r="C84" i="19"/>
  <c r="B84" i="19"/>
  <c r="C83" i="19"/>
  <c r="B83" i="19"/>
  <c r="C82" i="19"/>
  <c r="B82" i="19"/>
  <c r="C81" i="19"/>
  <c r="B81" i="19"/>
  <c r="C80" i="19"/>
  <c r="B80" i="19"/>
  <c r="C79" i="19"/>
  <c r="B79" i="19"/>
  <c r="C78" i="19"/>
  <c r="B78" i="19"/>
  <c r="C77" i="19"/>
  <c r="B77" i="19"/>
  <c r="C76" i="19"/>
  <c r="B76" i="19"/>
  <c r="C75" i="19"/>
  <c r="B75" i="19"/>
  <c r="C74" i="19"/>
  <c r="B74" i="19"/>
  <c r="A74" i="19"/>
  <c r="C73" i="19"/>
  <c r="B73" i="19"/>
  <c r="C72" i="19"/>
  <c r="B72" i="19"/>
  <c r="C71" i="19"/>
  <c r="B71" i="19"/>
  <c r="C70" i="19"/>
  <c r="B70" i="19"/>
  <c r="C69" i="19"/>
  <c r="B69" i="19"/>
  <c r="C68" i="19"/>
  <c r="B68" i="19"/>
  <c r="C67" i="19"/>
  <c r="B67" i="19"/>
  <c r="C66" i="19"/>
  <c r="B66" i="19"/>
  <c r="C65" i="19"/>
  <c r="B65" i="19"/>
  <c r="C64" i="19"/>
  <c r="B64" i="19"/>
  <c r="C63" i="19"/>
  <c r="B63" i="19"/>
  <c r="C62" i="19"/>
  <c r="B62" i="19"/>
  <c r="C61" i="19"/>
  <c r="B61" i="19"/>
  <c r="C60" i="19"/>
  <c r="B60" i="19"/>
  <c r="A60" i="19"/>
  <c r="C59" i="19"/>
  <c r="B59" i="19"/>
  <c r="C58" i="19"/>
  <c r="B58" i="19"/>
  <c r="C57" i="19"/>
  <c r="B57" i="19"/>
  <c r="C56" i="19"/>
  <c r="B56" i="19"/>
  <c r="A56" i="19"/>
  <c r="C55" i="19"/>
  <c r="B55" i="19"/>
  <c r="C54" i="19"/>
  <c r="B54" i="19"/>
  <c r="C53" i="19"/>
  <c r="B53" i="19"/>
  <c r="C52" i="19"/>
  <c r="B52" i="19"/>
  <c r="C51" i="19"/>
  <c r="B51" i="19"/>
  <c r="C50" i="19"/>
  <c r="B50" i="19"/>
  <c r="C49" i="19"/>
  <c r="B49" i="19"/>
  <c r="C48" i="19"/>
  <c r="B48" i="19"/>
  <c r="C47" i="19"/>
  <c r="B47" i="19"/>
  <c r="C46" i="19"/>
  <c r="B46" i="19"/>
  <c r="A46" i="19"/>
  <c r="C45" i="19"/>
  <c r="B45" i="19"/>
  <c r="C44" i="19"/>
  <c r="B44" i="19"/>
  <c r="C43" i="19"/>
  <c r="B43" i="19"/>
  <c r="C42" i="19"/>
  <c r="B42" i="19"/>
  <c r="C41" i="19"/>
  <c r="B41" i="19"/>
  <c r="A41" i="19"/>
  <c r="C40" i="19"/>
  <c r="B40" i="19"/>
  <c r="C39" i="19"/>
  <c r="B39" i="19"/>
  <c r="A39" i="19"/>
  <c r="C38" i="19"/>
  <c r="B38" i="19"/>
  <c r="C37" i="19"/>
  <c r="B37" i="19"/>
  <c r="C36" i="19"/>
  <c r="B36" i="19"/>
  <c r="C35" i="19"/>
  <c r="B35" i="19"/>
  <c r="C34" i="19"/>
  <c r="B34" i="19"/>
  <c r="C33" i="19"/>
  <c r="B33" i="19"/>
  <c r="C32" i="19"/>
  <c r="B32" i="19"/>
  <c r="C31" i="19"/>
  <c r="B31" i="19"/>
  <c r="A31" i="19"/>
  <c r="C30" i="19"/>
  <c r="B30" i="19"/>
  <c r="C29" i="19"/>
  <c r="B29" i="19"/>
  <c r="C28" i="19"/>
  <c r="B28" i="19"/>
  <c r="C27" i="19"/>
  <c r="B27" i="19"/>
  <c r="C26" i="19"/>
  <c r="B26" i="19"/>
  <c r="C25" i="19"/>
  <c r="B25" i="19"/>
  <c r="C24" i="19"/>
  <c r="B24" i="19"/>
  <c r="C23" i="19"/>
  <c r="B23" i="19"/>
  <c r="C22" i="19"/>
  <c r="B22" i="19"/>
  <c r="C21" i="19"/>
  <c r="B21" i="19"/>
  <c r="C20" i="19"/>
  <c r="B20" i="19"/>
  <c r="C19" i="19"/>
  <c r="B19" i="19"/>
  <c r="C18" i="19"/>
  <c r="B18" i="19"/>
  <c r="A18" i="19"/>
  <c r="C17" i="19"/>
  <c r="B17" i="19"/>
  <c r="C16" i="19"/>
  <c r="B16" i="19"/>
  <c r="C15" i="19"/>
  <c r="B15" i="19"/>
  <c r="A15" i="19"/>
  <c r="C14" i="19"/>
  <c r="B14" i="19"/>
  <c r="C13" i="19"/>
  <c r="B13" i="19"/>
  <c r="A13" i="19"/>
  <c r="C12" i="19"/>
  <c r="B12" i="19"/>
  <c r="C11" i="19"/>
  <c r="B11" i="19"/>
  <c r="C10" i="19"/>
  <c r="B10" i="19"/>
  <c r="C9" i="19"/>
  <c r="B9" i="19"/>
  <c r="C8" i="19"/>
  <c r="B8" i="19"/>
  <c r="C7" i="19"/>
  <c r="B7" i="19"/>
  <c r="C6" i="19"/>
  <c r="B6" i="19"/>
  <c r="C5" i="19"/>
  <c r="B5" i="19"/>
  <c r="C4" i="19"/>
  <c r="B4" i="19"/>
  <c r="A4" i="19"/>
  <c r="A2" i="19"/>
  <c r="A1" i="19"/>
  <c r="C109" i="18"/>
  <c r="B109" i="18"/>
  <c r="C108" i="18"/>
  <c r="B108" i="18"/>
  <c r="C107" i="18"/>
  <c r="B107" i="18"/>
  <c r="C106" i="18"/>
  <c r="B106" i="18"/>
  <c r="C105" i="18"/>
  <c r="B105" i="18"/>
  <c r="C104" i="18"/>
  <c r="B104" i="18"/>
  <c r="C103" i="18"/>
  <c r="B103" i="18"/>
  <c r="C102" i="18"/>
  <c r="B102" i="18"/>
  <c r="C101" i="18"/>
  <c r="B101" i="18"/>
  <c r="C100" i="18"/>
  <c r="B100" i="18"/>
  <c r="C99" i="18"/>
  <c r="B99" i="18"/>
  <c r="C98" i="18"/>
  <c r="B98" i="18"/>
  <c r="A98" i="18"/>
  <c r="C97" i="18"/>
  <c r="B97" i="18"/>
  <c r="C96" i="18"/>
  <c r="B96" i="18"/>
  <c r="C95" i="18"/>
  <c r="B95" i="18"/>
  <c r="C94" i="18"/>
  <c r="B94" i="18"/>
  <c r="C93" i="18"/>
  <c r="B93" i="18"/>
  <c r="C92" i="18"/>
  <c r="B92" i="18"/>
  <c r="C91" i="18"/>
  <c r="B91" i="18"/>
  <c r="C90" i="18"/>
  <c r="B90" i="18"/>
  <c r="C89" i="18"/>
  <c r="B89" i="18"/>
  <c r="C88" i="18"/>
  <c r="B88" i="18"/>
  <c r="C87" i="18"/>
  <c r="B87" i="18"/>
  <c r="A87" i="18"/>
  <c r="C86" i="18"/>
  <c r="B86" i="18"/>
  <c r="C85" i="18"/>
  <c r="B85" i="18"/>
  <c r="C84" i="18"/>
  <c r="B84" i="18"/>
  <c r="C83" i="18"/>
  <c r="B83" i="18"/>
  <c r="C82" i="18"/>
  <c r="B82" i="18"/>
  <c r="C81" i="18"/>
  <c r="B81" i="18"/>
  <c r="C80" i="18"/>
  <c r="B80" i="18"/>
  <c r="C79" i="18"/>
  <c r="B79" i="18"/>
  <c r="C78" i="18"/>
  <c r="B78" i="18"/>
  <c r="C77" i="18"/>
  <c r="B77" i="18"/>
  <c r="C76" i="18"/>
  <c r="B76" i="18"/>
  <c r="C75" i="18"/>
  <c r="B75" i="18"/>
  <c r="C74" i="18"/>
  <c r="B74" i="18"/>
  <c r="A74" i="18"/>
  <c r="C73" i="18"/>
  <c r="B73" i="18"/>
  <c r="C72" i="18"/>
  <c r="B72" i="18"/>
  <c r="C71" i="18"/>
  <c r="B71" i="18"/>
  <c r="C70" i="18"/>
  <c r="B70" i="18"/>
  <c r="C69" i="18"/>
  <c r="B69" i="18"/>
  <c r="C68" i="18"/>
  <c r="B68" i="18"/>
  <c r="C67" i="18"/>
  <c r="B67" i="18"/>
  <c r="C66" i="18"/>
  <c r="B66" i="18"/>
  <c r="C65" i="18"/>
  <c r="B65" i="18"/>
  <c r="C64" i="18"/>
  <c r="B64" i="18"/>
  <c r="C63" i="18"/>
  <c r="B63" i="18"/>
  <c r="C62" i="18"/>
  <c r="B62" i="18"/>
  <c r="C61" i="18"/>
  <c r="B61" i="18"/>
  <c r="C60" i="18"/>
  <c r="B60" i="18"/>
  <c r="A60" i="18"/>
  <c r="C59" i="18"/>
  <c r="B59" i="18"/>
  <c r="C58" i="18"/>
  <c r="B58" i="18"/>
  <c r="C57" i="18"/>
  <c r="B57" i="18"/>
  <c r="C56" i="18"/>
  <c r="B56" i="18"/>
  <c r="A56" i="18"/>
  <c r="C55" i="18"/>
  <c r="B55" i="18"/>
  <c r="C54" i="18"/>
  <c r="B54" i="18"/>
  <c r="C53" i="18"/>
  <c r="B53" i="18"/>
  <c r="C52" i="18"/>
  <c r="B52" i="18"/>
  <c r="C51" i="18"/>
  <c r="B51" i="18"/>
  <c r="C50" i="18"/>
  <c r="B50" i="18"/>
  <c r="C49" i="18"/>
  <c r="B49" i="18"/>
  <c r="C48" i="18"/>
  <c r="B48" i="18"/>
  <c r="C47" i="18"/>
  <c r="B47" i="18"/>
  <c r="C46" i="18"/>
  <c r="B46" i="18"/>
  <c r="A46" i="18"/>
  <c r="C45" i="18"/>
  <c r="B45" i="18"/>
  <c r="C44" i="18"/>
  <c r="B44" i="18"/>
  <c r="C43" i="18"/>
  <c r="B43" i="18"/>
  <c r="C42" i="18"/>
  <c r="B42" i="18"/>
  <c r="C41" i="18"/>
  <c r="B41" i="18"/>
  <c r="A41" i="18"/>
  <c r="C40" i="18"/>
  <c r="B40" i="18"/>
  <c r="C39" i="18"/>
  <c r="B39" i="18"/>
  <c r="A39" i="18"/>
  <c r="C38" i="18"/>
  <c r="B38" i="18"/>
  <c r="C37" i="18"/>
  <c r="B37" i="18"/>
  <c r="C36" i="18"/>
  <c r="B36" i="18"/>
  <c r="C35" i="18"/>
  <c r="B35" i="18"/>
  <c r="C34" i="18"/>
  <c r="B34" i="18"/>
  <c r="C33" i="18"/>
  <c r="B33" i="18"/>
  <c r="C32" i="18"/>
  <c r="B32" i="18"/>
  <c r="C31" i="18"/>
  <c r="B31" i="18"/>
  <c r="A31" i="18"/>
  <c r="C30" i="18"/>
  <c r="B30" i="18"/>
  <c r="C29" i="18"/>
  <c r="B29" i="18"/>
  <c r="C28" i="18"/>
  <c r="B28" i="18"/>
  <c r="C27" i="18"/>
  <c r="B27" i="18"/>
  <c r="C26" i="18"/>
  <c r="B26" i="18"/>
  <c r="C25" i="18"/>
  <c r="B25" i="18"/>
  <c r="C24" i="18"/>
  <c r="B24" i="18"/>
  <c r="C23" i="18"/>
  <c r="B23" i="18"/>
  <c r="C22" i="18"/>
  <c r="B22" i="18"/>
  <c r="C21" i="18"/>
  <c r="B21" i="18"/>
  <c r="C20" i="18"/>
  <c r="B20" i="18"/>
  <c r="C19" i="18"/>
  <c r="B19" i="18"/>
  <c r="C18" i="18"/>
  <c r="B18" i="18"/>
  <c r="A18" i="18"/>
  <c r="C17" i="18"/>
  <c r="B17" i="18"/>
  <c r="C16" i="18"/>
  <c r="B16" i="18"/>
  <c r="C15" i="18"/>
  <c r="B15" i="18"/>
  <c r="A15" i="18"/>
  <c r="C14" i="18"/>
  <c r="B14" i="18"/>
  <c r="C13" i="18"/>
  <c r="B13" i="18"/>
  <c r="A13" i="18"/>
  <c r="C12" i="18"/>
  <c r="B12" i="18"/>
  <c r="C11" i="18"/>
  <c r="B11" i="18"/>
  <c r="C10" i="18"/>
  <c r="B10" i="18"/>
  <c r="C9" i="18"/>
  <c r="B9" i="18"/>
  <c r="C8" i="18"/>
  <c r="B8" i="18"/>
  <c r="C7" i="18"/>
  <c r="B7" i="18"/>
  <c r="C6" i="18"/>
  <c r="B6" i="18"/>
  <c r="C5" i="18"/>
  <c r="B5" i="18"/>
  <c r="C4" i="18"/>
  <c r="B4" i="18"/>
  <c r="A4" i="18"/>
  <c r="A2" i="18"/>
  <c r="A1" i="18"/>
  <c r="C109" i="17"/>
  <c r="B109" i="17"/>
  <c r="C108" i="17"/>
  <c r="B108" i="17"/>
  <c r="C107" i="17"/>
  <c r="B107" i="17"/>
  <c r="C106" i="17"/>
  <c r="B106" i="17"/>
  <c r="C105" i="17"/>
  <c r="B105" i="17"/>
  <c r="C104" i="17"/>
  <c r="B104" i="17"/>
  <c r="C103" i="17"/>
  <c r="B103" i="17"/>
  <c r="C102" i="17"/>
  <c r="B102" i="17"/>
  <c r="C101" i="17"/>
  <c r="B101" i="17"/>
  <c r="C100" i="17"/>
  <c r="B100" i="17"/>
  <c r="C99" i="17"/>
  <c r="B99" i="17"/>
  <c r="C98" i="17"/>
  <c r="B98" i="17"/>
  <c r="A98" i="17"/>
  <c r="C97" i="17"/>
  <c r="B97" i="17"/>
  <c r="C96" i="17"/>
  <c r="B96" i="17"/>
  <c r="C95" i="17"/>
  <c r="B95" i="17"/>
  <c r="C94" i="17"/>
  <c r="B94" i="17"/>
  <c r="C93" i="17"/>
  <c r="B93" i="17"/>
  <c r="C92" i="17"/>
  <c r="B92" i="17"/>
  <c r="C91" i="17"/>
  <c r="B91" i="17"/>
  <c r="C90" i="17"/>
  <c r="B90" i="17"/>
  <c r="C89" i="17"/>
  <c r="B89" i="17"/>
  <c r="C88" i="17"/>
  <c r="B88" i="17"/>
  <c r="C87" i="17"/>
  <c r="B87" i="17"/>
  <c r="A87" i="17"/>
  <c r="C86" i="17"/>
  <c r="B86" i="17"/>
  <c r="C85" i="17"/>
  <c r="B85" i="17"/>
  <c r="C84" i="17"/>
  <c r="B84" i="17"/>
  <c r="C83" i="17"/>
  <c r="B83" i="17"/>
  <c r="C82" i="17"/>
  <c r="B82" i="17"/>
  <c r="C81" i="17"/>
  <c r="B81" i="17"/>
  <c r="C80" i="17"/>
  <c r="B80" i="17"/>
  <c r="C79" i="17"/>
  <c r="B79" i="17"/>
  <c r="C78" i="17"/>
  <c r="B78" i="17"/>
  <c r="C77" i="17"/>
  <c r="B77" i="17"/>
  <c r="C76" i="17"/>
  <c r="B76" i="17"/>
  <c r="C75" i="17"/>
  <c r="B75" i="17"/>
  <c r="C74" i="17"/>
  <c r="B74" i="17"/>
  <c r="A74" i="17"/>
  <c r="C73" i="17"/>
  <c r="B73" i="17"/>
  <c r="C72" i="17"/>
  <c r="B72" i="17"/>
  <c r="C71" i="17"/>
  <c r="B71" i="17"/>
  <c r="C70" i="17"/>
  <c r="B70" i="17"/>
  <c r="C69" i="17"/>
  <c r="B69" i="17"/>
  <c r="C68" i="17"/>
  <c r="B68" i="17"/>
  <c r="C67" i="17"/>
  <c r="B67" i="17"/>
  <c r="C66" i="17"/>
  <c r="B66" i="17"/>
  <c r="C65" i="17"/>
  <c r="B65" i="17"/>
  <c r="C64" i="17"/>
  <c r="B64" i="17"/>
  <c r="C63" i="17"/>
  <c r="B63" i="17"/>
  <c r="C62" i="17"/>
  <c r="B62" i="17"/>
  <c r="C61" i="17"/>
  <c r="B61" i="17"/>
  <c r="C60" i="17"/>
  <c r="B60" i="17"/>
  <c r="A60" i="17"/>
  <c r="C59" i="17"/>
  <c r="B59" i="17"/>
  <c r="C58" i="17"/>
  <c r="B58" i="17"/>
  <c r="C57" i="17"/>
  <c r="B57" i="17"/>
  <c r="C56" i="17"/>
  <c r="B56" i="17"/>
  <c r="A56" i="17"/>
  <c r="C55" i="17"/>
  <c r="B55" i="17"/>
  <c r="C54" i="17"/>
  <c r="B54" i="17"/>
  <c r="C53" i="17"/>
  <c r="B53" i="17"/>
  <c r="C52" i="17"/>
  <c r="B52" i="17"/>
  <c r="C51" i="17"/>
  <c r="B51" i="17"/>
  <c r="C50" i="17"/>
  <c r="B50" i="17"/>
  <c r="C49" i="17"/>
  <c r="B49" i="17"/>
  <c r="C48" i="17"/>
  <c r="B48" i="17"/>
  <c r="C47" i="17"/>
  <c r="B47" i="17"/>
  <c r="C46" i="17"/>
  <c r="B46" i="17"/>
  <c r="A46" i="17"/>
  <c r="C45" i="17"/>
  <c r="B45" i="17"/>
  <c r="C44" i="17"/>
  <c r="B44" i="17"/>
  <c r="C43" i="17"/>
  <c r="B43" i="17"/>
  <c r="C42" i="17"/>
  <c r="B42" i="17"/>
  <c r="C41" i="17"/>
  <c r="B41" i="17"/>
  <c r="A41" i="17"/>
  <c r="C40" i="17"/>
  <c r="B40" i="17"/>
  <c r="C39" i="17"/>
  <c r="B39" i="17"/>
  <c r="A39" i="17"/>
  <c r="C38" i="17"/>
  <c r="B38" i="17"/>
  <c r="C37" i="17"/>
  <c r="B37" i="17"/>
  <c r="C36" i="17"/>
  <c r="B36" i="17"/>
  <c r="C35" i="17"/>
  <c r="B35" i="17"/>
  <c r="C34" i="17"/>
  <c r="B34" i="17"/>
  <c r="C33" i="17"/>
  <c r="B33" i="17"/>
  <c r="C32" i="17"/>
  <c r="B32" i="17"/>
  <c r="C31" i="17"/>
  <c r="B31" i="17"/>
  <c r="A31" i="17"/>
  <c r="C30" i="17"/>
  <c r="B30" i="17"/>
  <c r="C29" i="17"/>
  <c r="B29" i="17"/>
  <c r="C28" i="17"/>
  <c r="B28" i="17"/>
  <c r="C27" i="17"/>
  <c r="B27" i="17"/>
  <c r="C26" i="17"/>
  <c r="B26" i="17"/>
  <c r="C25" i="17"/>
  <c r="B25" i="17"/>
  <c r="C24" i="17"/>
  <c r="B24" i="17"/>
  <c r="C23" i="17"/>
  <c r="B23" i="17"/>
  <c r="C22" i="17"/>
  <c r="B22" i="17"/>
  <c r="C21" i="17"/>
  <c r="B21" i="17"/>
  <c r="C20" i="17"/>
  <c r="B20" i="17"/>
  <c r="C19" i="17"/>
  <c r="B19" i="17"/>
  <c r="C18" i="17"/>
  <c r="B18" i="17"/>
  <c r="A18" i="17"/>
  <c r="C17" i="17"/>
  <c r="B17" i="17"/>
  <c r="C16" i="17"/>
  <c r="B16" i="17"/>
  <c r="C15" i="17"/>
  <c r="B15" i="17"/>
  <c r="A15" i="17"/>
  <c r="C14" i="17"/>
  <c r="B14" i="17"/>
  <c r="C13" i="17"/>
  <c r="B13" i="17"/>
  <c r="A13" i="17"/>
  <c r="C12" i="17"/>
  <c r="B12" i="17"/>
  <c r="C11" i="17"/>
  <c r="B11" i="17"/>
  <c r="C10" i="17"/>
  <c r="B10" i="17"/>
  <c r="C9" i="17"/>
  <c r="B9" i="17"/>
  <c r="C8" i="17"/>
  <c r="B8" i="17"/>
  <c r="C7" i="17"/>
  <c r="B7" i="17"/>
  <c r="C6" i="17"/>
  <c r="B6" i="17"/>
  <c r="C5" i="17"/>
  <c r="B5" i="17"/>
  <c r="C4" i="17"/>
  <c r="B4" i="17"/>
  <c r="A4" i="17"/>
  <c r="A2" i="17"/>
  <c r="A1" i="17"/>
  <c r="C109" i="16"/>
  <c r="B109" i="16"/>
  <c r="C108" i="16"/>
  <c r="B108" i="16"/>
  <c r="C107" i="16"/>
  <c r="B107" i="16"/>
  <c r="C106" i="16"/>
  <c r="B106" i="16"/>
  <c r="C105" i="16"/>
  <c r="B105" i="16"/>
  <c r="C104" i="16"/>
  <c r="B104" i="16"/>
  <c r="C103" i="16"/>
  <c r="B103" i="16"/>
  <c r="C102" i="16"/>
  <c r="B102" i="16"/>
  <c r="C101" i="16"/>
  <c r="B101" i="16"/>
  <c r="C100" i="16"/>
  <c r="B100" i="16"/>
  <c r="C99" i="16"/>
  <c r="B99" i="16"/>
  <c r="C98" i="16"/>
  <c r="B98" i="16"/>
  <c r="A98" i="16"/>
  <c r="C97" i="16"/>
  <c r="B97" i="16"/>
  <c r="C96" i="16"/>
  <c r="B96" i="16"/>
  <c r="C95" i="16"/>
  <c r="B95" i="16"/>
  <c r="C94" i="16"/>
  <c r="B94" i="16"/>
  <c r="C93" i="16"/>
  <c r="B93" i="16"/>
  <c r="C92" i="16"/>
  <c r="B92" i="16"/>
  <c r="C91" i="16"/>
  <c r="B91" i="16"/>
  <c r="C90" i="16"/>
  <c r="B90" i="16"/>
  <c r="C89" i="16"/>
  <c r="B89" i="16"/>
  <c r="C88" i="16"/>
  <c r="B88" i="16"/>
  <c r="C87" i="16"/>
  <c r="B87" i="16"/>
  <c r="A87" i="16"/>
  <c r="C86" i="16"/>
  <c r="B86" i="16"/>
  <c r="C85" i="16"/>
  <c r="B85" i="16"/>
  <c r="C84" i="16"/>
  <c r="B84" i="16"/>
  <c r="C83" i="16"/>
  <c r="B83" i="16"/>
  <c r="C82" i="16"/>
  <c r="B82" i="16"/>
  <c r="C81" i="16"/>
  <c r="B81" i="16"/>
  <c r="C80" i="16"/>
  <c r="B80" i="16"/>
  <c r="C79" i="16"/>
  <c r="B79" i="16"/>
  <c r="C78" i="16"/>
  <c r="B78" i="16"/>
  <c r="C77" i="16"/>
  <c r="B77" i="16"/>
  <c r="C76" i="16"/>
  <c r="B76" i="16"/>
  <c r="C75" i="16"/>
  <c r="B75" i="16"/>
  <c r="C74" i="16"/>
  <c r="B74" i="16"/>
  <c r="A74" i="16"/>
  <c r="C73" i="16"/>
  <c r="B73" i="16"/>
  <c r="C72" i="16"/>
  <c r="B72" i="16"/>
  <c r="C71" i="16"/>
  <c r="B71" i="16"/>
  <c r="C70" i="16"/>
  <c r="B70" i="16"/>
  <c r="C69" i="16"/>
  <c r="B69" i="16"/>
  <c r="C68" i="16"/>
  <c r="B68" i="16"/>
  <c r="C67" i="16"/>
  <c r="B67" i="16"/>
  <c r="C66" i="16"/>
  <c r="B66" i="16"/>
  <c r="C65" i="16"/>
  <c r="B65" i="16"/>
  <c r="C64" i="16"/>
  <c r="B64" i="16"/>
  <c r="C63" i="16"/>
  <c r="B63" i="16"/>
  <c r="C62" i="16"/>
  <c r="B62" i="16"/>
  <c r="C61" i="16"/>
  <c r="B61" i="16"/>
  <c r="C60" i="16"/>
  <c r="B60" i="16"/>
  <c r="A60" i="16"/>
  <c r="C59" i="16"/>
  <c r="B59" i="16"/>
  <c r="C58" i="16"/>
  <c r="B58" i="16"/>
  <c r="C57" i="16"/>
  <c r="B57" i="16"/>
  <c r="C56" i="16"/>
  <c r="B56" i="16"/>
  <c r="A56" i="16"/>
  <c r="C55" i="16"/>
  <c r="B55" i="16"/>
  <c r="C54" i="16"/>
  <c r="B54" i="16"/>
  <c r="C53" i="16"/>
  <c r="B53" i="16"/>
  <c r="C52" i="16"/>
  <c r="B52" i="16"/>
  <c r="C51" i="16"/>
  <c r="B51" i="16"/>
  <c r="C50" i="16"/>
  <c r="B50" i="16"/>
  <c r="C49" i="16"/>
  <c r="B49" i="16"/>
  <c r="C48" i="16"/>
  <c r="B48" i="16"/>
  <c r="C47" i="16"/>
  <c r="B47" i="16"/>
  <c r="C46" i="16"/>
  <c r="B46" i="16"/>
  <c r="A46" i="16"/>
  <c r="C45" i="16"/>
  <c r="B45" i="16"/>
  <c r="C44" i="16"/>
  <c r="B44" i="16"/>
  <c r="C43" i="16"/>
  <c r="B43" i="16"/>
  <c r="C42" i="16"/>
  <c r="B42" i="16"/>
  <c r="C41" i="16"/>
  <c r="B41" i="16"/>
  <c r="A41" i="16"/>
  <c r="C40" i="16"/>
  <c r="B40" i="16"/>
  <c r="C39" i="16"/>
  <c r="B39" i="16"/>
  <c r="A39" i="16"/>
  <c r="C38" i="16"/>
  <c r="B38" i="16"/>
  <c r="C37" i="16"/>
  <c r="B37" i="16"/>
  <c r="C36" i="16"/>
  <c r="B36" i="16"/>
  <c r="C35" i="16"/>
  <c r="B35" i="16"/>
  <c r="C34" i="16"/>
  <c r="B34" i="16"/>
  <c r="C33" i="16"/>
  <c r="B33" i="16"/>
  <c r="C32" i="16"/>
  <c r="B32" i="16"/>
  <c r="C31" i="16"/>
  <c r="B31" i="16"/>
  <c r="A31" i="16"/>
  <c r="C30" i="16"/>
  <c r="B30" i="16"/>
  <c r="C29" i="16"/>
  <c r="B29" i="16"/>
  <c r="C28" i="16"/>
  <c r="B28" i="16"/>
  <c r="C27" i="16"/>
  <c r="B27" i="16"/>
  <c r="C26" i="16"/>
  <c r="B26" i="16"/>
  <c r="C25" i="16"/>
  <c r="B25" i="16"/>
  <c r="C24" i="16"/>
  <c r="B24" i="16"/>
  <c r="C23" i="16"/>
  <c r="B23" i="16"/>
  <c r="C22" i="16"/>
  <c r="B22" i="16"/>
  <c r="C21" i="16"/>
  <c r="B21" i="16"/>
  <c r="C20" i="16"/>
  <c r="B20" i="16"/>
  <c r="C19" i="16"/>
  <c r="B19" i="16"/>
  <c r="C18" i="16"/>
  <c r="B18" i="16"/>
  <c r="A18" i="16"/>
  <c r="C17" i="16"/>
  <c r="B17" i="16"/>
  <c r="C16" i="16"/>
  <c r="B16" i="16"/>
  <c r="C15" i="16"/>
  <c r="B15" i="16"/>
  <c r="A15" i="16"/>
  <c r="C14" i="16"/>
  <c r="B14" i="16"/>
  <c r="C13" i="16"/>
  <c r="B13" i="16"/>
  <c r="A13" i="16"/>
  <c r="C12" i="16"/>
  <c r="B12" i="16"/>
  <c r="C11" i="16"/>
  <c r="B11" i="16"/>
  <c r="C10" i="16"/>
  <c r="B10" i="16"/>
  <c r="C9" i="16"/>
  <c r="B9" i="16"/>
  <c r="C8" i="16"/>
  <c r="B8" i="16"/>
  <c r="C7" i="16"/>
  <c r="B7" i="16"/>
  <c r="C6" i="16"/>
  <c r="B6" i="16"/>
  <c r="C5" i="16"/>
  <c r="B5" i="16"/>
  <c r="C4" i="16"/>
  <c r="B4" i="16"/>
  <c r="A4" i="16"/>
  <c r="A2" i="16"/>
  <c r="A1" i="16"/>
  <c r="C109" i="15"/>
  <c r="B109" i="15"/>
  <c r="C108" i="15"/>
  <c r="B108" i="15"/>
  <c r="C107" i="15"/>
  <c r="B107" i="15"/>
  <c r="C106" i="15"/>
  <c r="B106" i="15"/>
  <c r="C105" i="15"/>
  <c r="B105" i="15"/>
  <c r="C104" i="15"/>
  <c r="B104" i="15"/>
  <c r="C103" i="15"/>
  <c r="B103" i="15"/>
  <c r="C102" i="15"/>
  <c r="B102" i="15"/>
  <c r="C101" i="15"/>
  <c r="B101" i="15"/>
  <c r="C100" i="15"/>
  <c r="B100" i="15"/>
  <c r="C99" i="15"/>
  <c r="B99" i="15"/>
  <c r="C98" i="15"/>
  <c r="B98" i="15"/>
  <c r="A98" i="15"/>
  <c r="C97" i="15"/>
  <c r="B97" i="15"/>
  <c r="C96" i="15"/>
  <c r="B96" i="15"/>
  <c r="C95" i="15"/>
  <c r="B95" i="15"/>
  <c r="C94" i="15"/>
  <c r="B94" i="15"/>
  <c r="C93" i="15"/>
  <c r="B93" i="15"/>
  <c r="C92" i="15"/>
  <c r="B92" i="15"/>
  <c r="C91" i="15"/>
  <c r="B91" i="15"/>
  <c r="C90" i="15"/>
  <c r="B90" i="15"/>
  <c r="C89" i="15"/>
  <c r="B89" i="15"/>
  <c r="C88" i="15"/>
  <c r="B88" i="15"/>
  <c r="C87" i="15"/>
  <c r="B87" i="15"/>
  <c r="A87" i="15"/>
  <c r="C86" i="15"/>
  <c r="B86" i="15"/>
  <c r="C85" i="15"/>
  <c r="B85" i="15"/>
  <c r="C84" i="15"/>
  <c r="B84" i="15"/>
  <c r="C83" i="15"/>
  <c r="B83" i="15"/>
  <c r="C82" i="15"/>
  <c r="B82" i="15"/>
  <c r="C81" i="15"/>
  <c r="B81" i="15"/>
  <c r="C80" i="15"/>
  <c r="B80" i="15"/>
  <c r="C79" i="15"/>
  <c r="B79" i="15"/>
  <c r="C78" i="15"/>
  <c r="B78" i="15"/>
  <c r="C77" i="15"/>
  <c r="B77" i="15"/>
  <c r="C76" i="15"/>
  <c r="B76" i="15"/>
  <c r="C75" i="15"/>
  <c r="B75" i="15"/>
  <c r="C74" i="15"/>
  <c r="B74" i="15"/>
  <c r="A74" i="15"/>
  <c r="C73" i="15"/>
  <c r="B73" i="15"/>
  <c r="C72" i="15"/>
  <c r="B72" i="15"/>
  <c r="C71" i="15"/>
  <c r="B71" i="15"/>
  <c r="C70" i="15"/>
  <c r="B70" i="15"/>
  <c r="C69" i="15"/>
  <c r="B69" i="15"/>
  <c r="C68" i="15"/>
  <c r="B68" i="15"/>
  <c r="C67" i="15"/>
  <c r="B67" i="15"/>
  <c r="C66" i="15"/>
  <c r="B66" i="15"/>
  <c r="C65" i="15"/>
  <c r="B65" i="15"/>
  <c r="C64" i="15"/>
  <c r="B64" i="15"/>
  <c r="C63" i="15"/>
  <c r="B63" i="15"/>
  <c r="C62" i="15"/>
  <c r="B62" i="15"/>
  <c r="C61" i="15"/>
  <c r="B61" i="15"/>
  <c r="C60" i="15"/>
  <c r="B60" i="15"/>
  <c r="A60" i="15"/>
  <c r="C59" i="15"/>
  <c r="B59" i="15"/>
  <c r="C58" i="15"/>
  <c r="B58" i="15"/>
  <c r="C57" i="15"/>
  <c r="B57" i="15"/>
  <c r="C56" i="15"/>
  <c r="B56" i="15"/>
  <c r="A56" i="15"/>
  <c r="C55" i="15"/>
  <c r="B55" i="15"/>
  <c r="C54" i="15"/>
  <c r="B54" i="15"/>
  <c r="C53" i="15"/>
  <c r="B53" i="15"/>
  <c r="C52" i="15"/>
  <c r="B52" i="15"/>
  <c r="C51" i="15"/>
  <c r="B51" i="15"/>
  <c r="C50" i="15"/>
  <c r="B50" i="15"/>
  <c r="C49" i="15"/>
  <c r="B49" i="15"/>
  <c r="C48" i="15"/>
  <c r="B48" i="15"/>
  <c r="C47" i="15"/>
  <c r="B47" i="15"/>
  <c r="C46" i="15"/>
  <c r="B46" i="15"/>
  <c r="A46" i="15"/>
  <c r="C45" i="15"/>
  <c r="B45" i="15"/>
  <c r="C44" i="15"/>
  <c r="B44" i="15"/>
  <c r="C43" i="15"/>
  <c r="B43" i="15"/>
  <c r="C42" i="15"/>
  <c r="B42" i="15"/>
  <c r="C41" i="15"/>
  <c r="B41" i="15"/>
  <c r="A41" i="15"/>
  <c r="C40" i="15"/>
  <c r="B40" i="15"/>
  <c r="C39" i="15"/>
  <c r="B39" i="15"/>
  <c r="A39" i="15"/>
  <c r="C38" i="15"/>
  <c r="B38" i="15"/>
  <c r="C37" i="15"/>
  <c r="B37" i="15"/>
  <c r="C36" i="15"/>
  <c r="B36" i="15"/>
  <c r="C35" i="15"/>
  <c r="B35" i="15"/>
  <c r="C34" i="15"/>
  <c r="B34" i="15"/>
  <c r="C33" i="15"/>
  <c r="B33" i="15"/>
  <c r="C32" i="15"/>
  <c r="B32" i="15"/>
  <c r="C31" i="15"/>
  <c r="B31" i="15"/>
  <c r="A31" i="15"/>
  <c r="C30" i="15"/>
  <c r="B30" i="15"/>
  <c r="C29" i="15"/>
  <c r="B29" i="15"/>
  <c r="C28" i="15"/>
  <c r="B28" i="15"/>
  <c r="C27" i="15"/>
  <c r="B27" i="15"/>
  <c r="C26" i="15"/>
  <c r="B26" i="15"/>
  <c r="C25" i="15"/>
  <c r="B25" i="15"/>
  <c r="C24" i="15"/>
  <c r="B24" i="15"/>
  <c r="C23" i="15"/>
  <c r="B23" i="15"/>
  <c r="C22" i="15"/>
  <c r="B22" i="15"/>
  <c r="C21" i="15"/>
  <c r="B21" i="15"/>
  <c r="C20" i="15"/>
  <c r="B20" i="15"/>
  <c r="C19" i="15"/>
  <c r="B19" i="15"/>
  <c r="C18" i="15"/>
  <c r="B18" i="15"/>
  <c r="A18" i="15"/>
  <c r="C17" i="15"/>
  <c r="B17" i="15"/>
  <c r="C16" i="15"/>
  <c r="B16" i="15"/>
  <c r="C15" i="15"/>
  <c r="B15" i="15"/>
  <c r="A15" i="15"/>
  <c r="C14" i="15"/>
  <c r="B14" i="15"/>
  <c r="C13" i="15"/>
  <c r="B13" i="15"/>
  <c r="A13" i="15"/>
  <c r="C12" i="15"/>
  <c r="B12" i="15"/>
  <c r="C11" i="15"/>
  <c r="B11" i="15"/>
  <c r="C10" i="15"/>
  <c r="B10" i="15"/>
  <c r="C9" i="15"/>
  <c r="B9" i="15"/>
  <c r="C8" i="15"/>
  <c r="B8" i="15"/>
  <c r="C7" i="15"/>
  <c r="B7" i="15"/>
  <c r="C6" i="15"/>
  <c r="B6" i="15"/>
  <c r="C5" i="15"/>
  <c r="B5" i="15"/>
  <c r="C4" i="15"/>
  <c r="B4" i="15"/>
  <c r="A4" i="15"/>
  <c r="A2" i="15"/>
  <c r="A1" i="15"/>
  <c r="C109" i="14"/>
  <c r="B109" i="14"/>
  <c r="C108" i="14"/>
  <c r="B108" i="14"/>
  <c r="C107" i="14"/>
  <c r="B107" i="14"/>
  <c r="C106" i="14"/>
  <c r="B106" i="14"/>
  <c r="C105" i="14"/>
  <c r="B105" i="14"/>
  <c r="C104" i="14"/>
  <c r="B104" i="14"/>
  <c r="C103" i="14"/>
  <c r="B103" i="14"/>
  <c r="C102" i="14"/>
  <c r="B102" i="14"/>
  <c r="C101" i="14"/>
  <c r="B101" i="14"/>
  <c r="C100" i="14"/>
  <c r="B100" i="14"/>
  <c r="C99" i="14"/>
  <c r="B99" i="14"/>
  <c r="C98" i="14"/>
  <c r="B98" i="14"/>
  <c r="A98" i="14"/>
  <c r="C97" i="14"/>
  <c r="B97" i="14"/>
  <c r="C96" i="14"/>
  <c r="B96" i="14"/>
  <c r="C95" i="14"/>
  <c r="B95" i="14"/>
  <c r="C94" i="14"/>
  <c r="B94" i="14"/>
  <c r="C93" i="14"/>
  <c r="B93" i="14"/>
  <c r="C92" i="14"/>
  <c r="B92" i="14"/>
  <c r="C91" i="14"/>
  <c r="B91" i="14"/>
  <c r="C90" i="14"/>
  <c r="B90" i="14"/>
  <c r="C89" i="14"/>
  <c r="B89" i="14"/>
  <c r="C88" i="14"/>
  <c r="B88" i="14"/>
  <c r="C87" i="14"/>
  <c r="B87" i="14"/>
  <c r="A87" i="14"/>
  <c r="C86" i="14"/>
  <c r="B86" i="14"/>
  <c r="C85" i="14"/>
  <c r="B85" i="14"/>
  <c r="C84" i="14"/>
  <c r="B84" i="14"/>
  <c r="C83" i="14"/>
  <c r="B83" i="14"/>
  <c r="C82" i="14"/>
  <c r="B82" i="14"/>
  <c r="C81" i="14"/>
  <c r="B81" i="14"/>
  <c r="C80" i="14"/>
  <c r="B80" i="14"/>
  <c r="C79" i="14"/>
  <c r="B79" i="14"/>
  <c r="C78" i="14"/>
  <c r="B78" i="14"/>
  <c r="C77" i="14"/>
  <c r="B77" i="14"/>
  <c r="C76" i="14"/>
  <c r="B76" i="14"/>
  <c r="C75" i="14"/>
  <c r="B75" i="14"/>
  <c r="C74" i="14"/>
  <c r="B74" i="14"/>
  <c r="A74" i="14"/>
  <c r="C73" i="14"/>
  <c r="B73" i="14"/>
  <c r="C72" i="14"/>
  <c r="B72" i="14"/>
  <c r="C71" i="14"/>
  <c r="B71" i="14"/>
  <c r="C70" i="14"/>
  <c r="B70" i="14"/>
  <c r="C69" i="14"/>
  <c r="B69" i="14"/>
  <c r="C68" i="14"/>
  <c r="B68" i="14"/>
  <c r="C67" i="14"/>
  <c r="B67" i="14"/>
  <c r="C66" i="14"/>
  <c r="B66" i="14"/>
  <c r="C65" i="14"/>
  <c r="B65" i="14"/>
  <c r="C64" i="14"/>
  <c r="B64" i="14"/>
  <c r="C63" i="14"/>
  <c r="B63" i="14"/>
  <c r="C62" i="14"/>
  <c r="B62" i="14"/>
  <c r="C61" i="14"/>
  <c r="B61" i="14"/>
  <c r="C60" i="14"/>
  <c r="B60" i="14"/>
  <c r="A60" i="14"/>
  <c r="C59" i="14"/>
  <c r="B59" i="14"/>
  <c r="C58" i="14"/>
  <c r="B58" i="14"/>
  <c r="C57" i="14"/>
  <c r="B57" i="14"/>
  <c r="C56" i="14"/>
  <c r="B56" i="14"/>
  <c r="A56" i="14"/>
  <c r="C55" i="14"/>
  <c r="B55" i="14"/>
  <c r="C54" i="14"/>
  <c r="B54" i="14"/>
  <c r="C53" i="14"/>
  <c r="B53" i="14"/>
  <c r="C52" i="14"/>
  <c r="B52" i="14"/>
  <c r="C51" i="14"/>
  <c r="B51" i="14"/>
  <c r="C50" i="14"/>
  <c r="B50" i="14"/>
  <c r="C49" i="14"/>
  <c r="B49" i="14"/>
  <c r="C48" i="14"/>
  <c r="B48" i="14"/>
  <c r="C47" i="14"/>
  <c r="B47" i="14"/>
  <c r="C46" i="14"/>
  <c r="B46" i="14"/>
  <c r="A46" i="14"/>
  <c r="C45" i="14"/>
  <c r="B45" i="14"/>
  <c r="C44" i="14"/>
  <c r="B44" i="14"/>
  <c r="C43" i="14"/>
  <c r="B43" i="14"/>
  <c r="C42" i="14"/>
  <c r="B42" i="14"/>
  <c r="C41" i="14"/>
  <c r="B41" i="14"/>
  <c r="A41" i="14"/>
  <c r="C40" i="14"/>
  <c r="B40" i="14"/>
  <c r="C39" i="14"/>
  <c r="B39" i="14"/>
  <c r="A39" i="14"/>
  <c r="C38" i="14"/>
  <c r="B38" i="14"/>
  <c r="C37" i="14"/>
  <c r="B37" i="14"/>
  <c r="C36" i="14"/>
  <c r="B36" i="14"/>
  <c r="C35" i="14"/>
  <c r="B35" i="14"/>
  <c r="C34" i="14"/>
  <c r="B34" i="14"/>
  <c r="C33" i="14"/>
  <c r="B33" i="14"/>
  <c r="C32" i="14"/>
  <c r="B32" i="14"/>
  <c r="C31" i="14"/>
  <c r="B31" i="14"/>
  <c r="A31" i="14"/>
  <c r="C30" i="14"/>
  <c r="B30" i="14"/>
  <c r="C29" i="14"/>
  <c r="B29" i="14"/>
  <c r="C28" i="14"/>
  <c r="B28" i="14"/>
  <c r="C27" i="14"/>
  <c r="B27" i="14"/>
  <c r="C26" i="14"/>
  <c r="B26" i="14"/>
  <c r="C25" i="14"/>
  <c r="B25" i="14"/>
  <c r="C24" i="14"/>
  <c r="B24" i="14"/>
  <c r="C23" i="14"/>
  <c r="B23" i="14"/>
  <c r="C22" i="14"/>
  <c r="B22" i="14"/>
  <c r="C21" i="14"/>
  <c r="B21" i="14"/>
  <c r="C20" i="14"/>
  <c r="B20" i="14"/>
  <c r="C19" i="14"/>
  <c r="B19" i="14"/>
  <c r="C18" i="14"/>
  <c r="B18" i="14"/>
  <c r="A18" i="14"/>
  <c r="C17" i="14"/>
  <c r="B17" i="14"/>
  <c r="C16" i="14"/>
  <c r="B16" i="14"/>
  <c r="C15" i="14"/>
  <c r="B15" i="14"/>
  <c r="A15" i="14"/>
  <c r="C14" i="14"/>
  <c r="B14" i="14"/>
  <c r="C13" i="14"/>
  <c r="B13" i="14"/>
  <c r="A13" i="14"/>
  <c r="C12" i="14"/>
  <c r="B12" i="14"/>
  <c r="C11" i="14"/>
  <c r="B11" i="14"/>
  <c r="C10" i="14"/>
  <c r="B10" i="14"/>
  <c r="C9" i="14"/>
  <c r="B9" i="14"/>
  <c r="C8" i="14"/>
  <c r="B8" i="14"/>
  <c r="C7" i="14"/>
  <c r="B7" i="14"/>
  <c r="C6" i="14"/>
  <c r="B6" i="14"/>
  <c r="C5" i="14"/>
  <c r="B5" i="14"/>
  <c r="C4" i="14"/>
  <c r="B4" i="14"/>
  <c r="A4" i="14"/>
  <c r="A2" i="14"/>
  <c r="A1" i="14"/>
  <c r="C109" i="13"/>
  <c r="B109" i="13"/>
  <c r="C108" i="13"/>
  <c r="B108" i="13"/>
  <c r="C107" i="13"/>
  <c r="B107" i="13"/>
  <c r="C106" i="13"/>
  <c r="B106" i="13"/>
  <c r="C105" i="13"/>
  <c r="B105" i="13"/>
  <c r="C104" i="13"/>
  <c r="B104" i="13"/>
  <c r="C103" i="13"/>
  <c r="B103" i="13"/>
  <c r="C102" i="13"/>
  <c r="B102" i="13"/>
  <c r="C101" i="13"/>
  <c r="B101" i="13"/>
  <c r="C100" i="13"/>
  <c r="B100" i="13"/>
  <c r="C99" i="13"/>
  <c r="B99" i="13"/>
  <c r="C98" i="13"/>
  <c r="B98" i="13"/>
  <c r="A98" i="13"/>
  <c r="C97" i="13"/>
  <c r="B97" i="13"/>
  <c r="C96" i="13"/>
  <c r="B96" i="13"/>
  <c r="C95" i="13"/>
  <c r="B95" i="13"/>
  <c r="C94" i="13"/>
  <c r="B94" i="13"/>
  <c r="C93" i="13"/>
  <c r="B93" i="13"/>
  <c r="C92" i="13"/>
  <c r="B92" i="13"/>
  <c r="C91" i="13"/>
  <c r="B91" i="13"/>
  <c r="C90" i="13"/>
  <c r="B90" i="13"/>
  <c r="C89" i="13"/>
  <c r="B89" i="13"/>
  <c r="C88" i="13"/>
  <c r="B88" i="13"/>
  <c r="C87" i="13"/>
  <c r="B87" i="13"/>
  <c r="A87" i="13"/>
  <c r="C86" i="13"/>
  <c r="B86" i="13"/>
  <c r="C85" i="13"/>
  <c r="B85" i="13"/>
  <c r="C84" i="13"/>
  <c r="B84" i="13"/>
  <c r="C83" i="13"/>
  <c r="B83" i="13"/>
  <c r="C82" i="13"/>
  <c r="B82" i="13"/>
  <c r="C81" i="13"/>
  <c r="B81" i="13"/>
  <c r="C80" i="13"/>
  <c r="B80" i="13"/>
  <c r="C79" i="13"/>
  <c r="B79" i="13"/>
  <c r="C78" i="13"/>
  <c r="B78" i="13"/>
  <c r="C77" i="13"/>
  <c r="B77" i="13"/>
  <c r="C76" i="13"/>
  <c r="B76" i="13"/>
  <c r="C75" i="13"/>
  <c r="B75" i="13"/>
  <c r="C74" i="13"/>
  <c r="B74" i="13"/>
  <c r="A74" i="13"/>
  <c r="C73" i="13"/>
  <c r="B73" i="13"/>
  <c r="C72" i="13"/>
  <c r="B72" i="13"/>
  <c r="C71" i="13"/>
  <c r="B71" i="13"/>
  <c r="C70" i="13"/>
  <c r="B70" i="13"/>
  <c r="C69" i="13"/>
  <c r="B69" i="13"/>
  <c r="C68" i="13"/>
  <c r="B68" i="13"/>
  <c r="C67" i="13"/>
  <c r="B67" i="13"/>
  <c r="C66" i="13"/>
  <c r="B66" i="13"/>
  <c r="C65" i="13"/>
  <c r="B65" i="13"/>
  <c r="C64" i="13"/>
  <c r="B64" i="13"/>
  <c r="C63" i="13"/>
  <c r="B63" i="13"/>
  <c r="C62" i="13"/>
  <c r="B62" i="13"/>
  <c r="C61" i="13"/>
  <c r="B61" i="13"/>
  <c r="C60" i="13"/>
  <c r="B60" i="13"/>
  <c r="A60" i="13"/>
  <c r="C59" i="13"/>
  <c r="B59" i="13"/>
  <c r="C58" i="13"/>
  <c r="B58" i="13"/>
  <c r="C57" i="13"/>
  <c r="B57" i="13"/>
  <c r="C56" i="13"/>
  <c r="B56" i="13"/>
  <c r="A56" i="13"/>
  <c r="C55" i="13"/>
  <c r="B55" i="13"/>
  <c r="C54" i="13"/>
  <c r="B54" i="13"/>
  <c r="C53" i="13"/>
  <c r="B53" i="13"/>
  <c r="C52" i="13"/>
  <c r="B52" i="13"/>
  <c r="C51" i="13"/>
  <c r="B51" i="13"/>
  <c r="C50" i="13"/>
  <c r="B50" i="13"/>
  <c r="C49" i="13"/>
  <c r="B49" i="13"/>
  <c r="C48" i="13"/>
  <c r="B48" i="13"/>
  <c r="C47" i="13"/>
  <c r="B47" i="13"/>
  <c r="C46" i="13"/>
  <c r="B46" i="13"/>
  <c r="A46" i="13"/>
  <c r="C45" i="13"/>
  <c r="B45" i="13"/>
  <c r="C44" i="13"/>
  <c r="B44" i="13"/>
  <c r="C43" i="13"/>
  <c r="B43" i="13"/>
  <c r="C42" i="13"/>
  <c r="B42" i="13"/>
  <c r="C41" i="13"/>
  <c r="B41" i="13"/>
  <c r="A41" i="13"/>
  <c r="C40" i="13"/>
  <c r="B40" i="13"/>
  <c r="C39" i="13"/>
  <c r="B39" i="13"/>
  <c r="A39" i="13"/>
  <c r="C38" i="13"/>
  <c r="B38" i="13"/>
  <c r="C37" i="13"/>
  <c r="B37" i="13"/>
  <c r="C36" i="13"/>
  <c r="B36" i="13"/>
  <c r="C35" i="13"/>
  <c r="B35" i="13"/>
  <c r="C34" i="13"/>
  <c r="B34" i="13"/>
  <c r="C33" i="13"/>
  <c r="B33" i="13"/>
  <c r="C32" i="13"/>
  <c r="B32" i="13"/>
  <c r="C31" i="13"/>
  <c r="B31" i="13"/>
  <c r="A31" i="13"/>
  <c r="C30" i="13"/>
  <c r="B30" i="13"/>
  <c r="C29" i="13"/>
  <c r="B29" i="13"/>
  <c r="C28" i="13"/>
  <c r="B28" i="13"/>
  <c r="C27" i="13"/>
  <c r="B27" i="13"/>
  <c r="C26" i="13"/>
  <c r="B26" i="13"/>
  <c r="C25" i="13"/>
  <c r="B25" i="13"/>
  <c r="C24" i="13"/>
  <c r="B24" i="13"/>
  <c r="C23" i="13"/>
  <c r="B23" i="13"/>
  <c r="C22" i="13"/>
  <c r="B22" i="13"/>
  <c r="C21" i="13"/>
  <c r="B21" i="13"/>
  <c r="C20" i="13"/>
  <c r="B20" i="13"/>
  <c r="C19" i="13"/>
  <c r="B19" i="13"/>
  <c r="C18" i="13"/>
  <c r="B18" i="13"/>
  <c r="A18" i="13"/>
  <c r="C17" i="13"/>
  <c r="B17" i="13"/>
  <c r="C16" i="13"/>
  <c r="B16" i="13"/>
  <c r="C15" i="13"/>
  <c r="B15" i="13"/>
  <c r="A15" i="13"/>
  <c r="C14" i="13"/>
  <c r="B14" i="13"/>
  <c r="C13" i="13"/>
  <c r="B13" i="13"/>
  <c r="A13" i="13"/>
  <c r="C12" i="13"/>
  <c r="B12" i="13"/>
  <c r="C11" i="13"/>
  <c r="B11" i="13"/>
  <c r="C10" i="13"/>
  <c r="B10" i="13"/>
  <c r="C9" i="13"/>
  <c r="B9" i="13"/>
  <c r="C8" i="13"/>
  <c r="B8" i="13"/>
  <c r="C7" i="13"/>
  <c r="B7" i="13"/>
  <c r="C6" i="13"/>
  <c r="B6" i="13"/>
  <c r="C5" i="13"/>
  <c r="B5" i="13"/>
  <c r="C4" i="13"/>
  <c r="B4" i="13"/>
  <c r="A4" i="13"/>
  <c r="A2" i="13"/>
  <c r="A1" i="13"/>
  <c r="C109" i="12"/>
  <c r="B109" i="12"/>
  <c r="C108" i="12"/>
  <c r="B108" i="12"/>
  <c r="C107" i="12"/>
  <c r="B107" i="12"/>
  <c r="C106" i="12"/>
  <c r="B106" i="12"/>
  <c r="C105" i="12"/>
  <c r="B105" i="12"/>
  <c r="C104" i="12"/>
  <c r="B104" i="12"/>
  <c r="C103" i="12"/>
  <c r="B103" i="12"/>
  <c r="C102" i="12"/>
  <c r="B102" i="12"/>
  <c r="C101" i="12"/>
  <c r="B101" i="12"/>
  <c r="C100" i="12"/>
  <c r="B100" i="12"/>
  <c r="C99" i="12"/>
  <c r="B99" i="12"/>
  <c r="C98" i="12"/>
  <c r="B98" i="12"/>
  <c r="A98" i="12"/>
  <c r="C97" i="12"/>
  <c r="B97" i="12"/>
  <c r="C96" i="12"/>
  <c r="B96" i="12"/>
  <c r="C95" i="12"/>
  <c r="B95" i="12"/>
  <c r="C94" i="12"/>
  <c r="B94" i="12"/>
  <c r="C93" i="12"/>
  <c r="B93" i="12"/>
  <c r="C92" i="12"/>
  <c r="B92" i="12"/>
  <c r="C91" i="12"/>
  <c r="B91" i="12"/>
  <c r="C90" i="12"/>
  <c r="B90" i="12"/>
  <c r="C89" i="12"/>
  <c r="B89" i="12"/>
  <c r="C88" i="12"/>
  <c r="B88" i="12"/>
  <c r="C87" i="12"/>
  <c r="B87" i="12"/>
  <c r="A87" i="12"/>
  <c r="C86" i="12"/>
  <c r="B86" i="12"/>
  <c r="C85" i="12"/>
  <c r="B85" i="12"/>
  <c r="C84" i="12"/>
  <c r="B84" i="12"/>
  <c r="C83" i="12"/>
  <c r="B83" i="12"/>
  <c r="C82" i="12"/>
  <c r="B82" i="12"/>
  <c r="C81" i="12"/>
  <c r="B81" i="12"/>
  <c r="C80" i="12"/>
  <c r="B80" i="12"/>
  <c r="C79" i="12"/>
  <c r="B79" i="12"/>
  <c r="C78" i="12"/>
  <c r="B78" i="12"/>
  <c r="C77" i="12"/>
  <c r="B77" i="12"/>
  <c r="C76" i="12"/>
  <c r="B76" i="12"/>
  <c r="C75" i="12"/>
  <c r="B75" i="12"/>
  <c r="C74" i="12"/>
  <c r="B74" i="12"/>
  <c r="A74" i="12"/>
  <c r="C73" i="12"/>
  <c r="B73" i="12"/>
  <c r="C72" i="12"/>
  <c r="B72" i="12"/>
  <c r="C71" i="12"/>
  <c r="B71" i="12"/>
  <c r="C70" i="12"/>
  <c r="B70" i="12"/>
  <c r="C69" i="12"/>
  <c r="B69" i="12"/>
  <c r="C68" i="12"/>
  <c r="B68" i="12"/>
  <c r="C67" i="12"/>
  <c r="B67" i="12"/>
  <c r="C66" i="12"/>
  <c r="B66" i="12"/>
  <c r="C65" i="12"/>
  <c r="B65" i="12"/>
  <c r="C64" i="12"/>
  <c r="B64" i="12"/>
  <c r="C63" i="12"/>
  <c r="B63" i="12"/>
  <c r="C62" i="12"/>
  <c r="B62" i="12"/>
  <c r="C61" i="12"/>
  <c r="B61" i="12"/>
  <c r="C60" i="12"/>
  <c r="B60" i="12"/>
  <c r="A60" i="12"/>
  <c r="C59" i="12"/>
  <c r="B59" i="12"/>
  <c r="C58" i="12"/>
  <c r="B58" i="12"/>
  <c r="C57" i="12"/>
  <c r="B57" i="12"/>
  <c r="C56" i="12"/>
  <c r="B56" i="12"/>
  <c r="A56" i="12"/>
  <c r="C55" i="12"/>
  <c r="B55" i="12"/>
  <c r="C54" i="12"/>
  <c r="B54" i="12"/>
  <c r="C53" i="12"/>
  <c r="B53" i="12"/>
  <c r="C52" i="12"/>
  <c r="B52" i="12"/>
  <c r="C51" i="12"/>
  <c r="B51" i="12"/>
  <c r="C50" i="12"/>
  <c r="B50" i="12"/>
  <c r="C49" i="12"/>
  <c r="B49" i="12"/>
  <c r="C48" i="12"/>
  <c r="B48" i="12"/>
  <c r="C47" i="12"/>
  <c r="B47" i="12"/>
  <c r="C46" i="12"/>
  <c r="B46" i="12"/>
  <c r="A46" i="12"/>
  <c r="C45" i="12"/>
  <c r="B45" i="12"/>
  <c r="C44" i="12"/>
  <c r="B44" i="12"/>
  <c r="C43" i="12"/>
  <c r="B43" i="12"/>
  <c r="C42" i="12"/>
  <c r="B42" i="12"/>
  <c r="C41" i="12"/>
  <c r="B41" i="12"/>
  <c r="A41" i="12"/>
  <c r="C40" i="12"/>
  <c r="B40" i="12"/>
  <c r="C39" i="12"/>
  <c r="B39" i="12"/>
  <c r="A39" i="12"/>
  <c r="C38" i="12"/>
  <c r="B38" i="12"/>
  <c r="C37" i="12"/>
  <c r="B37" i="12"/>
  <c r="C36" i="12"/>
  <c r="B36" i="12"/>
  <c r="C35" i="12"/>
  <c r="B35" i="12"/>
  <c r="C34" i="12"/>
  <c r="B34" i="12"/>
  <c r="C33" i="12"/>
  <c r="B33" i="12"/>
  <c r="C32" i="12"/>
  <c r="B32" i="12"/>
  <c r="C31" i="12"/>
  <c r="B31" i="12"/>
  <c r="A31" i="12"/>
  <c r="C30" i="12"/>
  <c r="B30" i="12"/>
  <c r="C29" i="12"/>
  <c r="B29" i="12"/>
  <c r="C28" i="12"/>
  <c r="B28" i="12"/>
  <c r="C27" i="12"/>
  <c r="B27" i="12"/>
  <c r="C26" i="12"/>
  <c r="B26" i="12"/>
  <c r="C25" i="12"/>
  <c r="B25" i="12"/>
  <c r="C24" i="12"/>
  <c r="B24" i="12"/>
  <c r="C23" i="12"/>
  <c r="B23" i="12"/>
  <c r="C22" i="12"/>
  <c r="B22" i="12"/>
  <c r="C21" i="12"/>
  <c r="B21" i="12"/>
  <c r="C20" i="12"/>
  <c r="B20" i="12"/>
  <c r="C19" i="12"/>
  <c r="B19" i="12"/>
  <c r="C18" i="12"/>
  <c r="B18" i="12"/>
  <c r="A18" i="12"/>
  <c r="C17" i="12"/>
  <c r="B17" i="12"/>
  <c r="C16" i="12"/>
  <c r="B16" i="12"/>
  <c r="C15" i="12"/>
  <c r="B15" i="12"/>
  <c r="A15" i="12"/>
  <c r="C14" i="12"/>
  <c r="B14" i="12"/>
  <c r="C13" i="12"/>
  <c r="B13" i="12"/>
  <c r="A13" i="12"/>
  <c r="C12" i="12"/>
  <c r="B12" i="12"/>
  <c r="C11" i="12"/>
  <c r="B11" i="12"/>
  <c r="C10" i="12"/>
  <c r="B10" i="12"/>
  <c r="C9" i="12"/>
  <c r="B9" i="12"/>
  <c r="C8" i="12"/>
  <c r="B8" i="12"/>
  <c r="C7" i="12"/>
  <c r="B7" i="12"/>
  <c r="C6" i="12"/>
  <c r="B6" i="12"/>
  <c r="C5" i="12"/>
  <c r="B5" i="12"/>
  <c r="C4" i="12"/>
  <c r="B4" i="12"/>
  <c r="A4" i="12"/>
  <c r="A2" i="12"/>
  <c r="A1" i="12"/>
  <c r="C109" i="11"/>
  <c r="B109" i="11"/>
  <c r="C108" i="11"/>
  <c r="B108" i="11"/>
  <c r="C107" i="11"/>
  <c r="B107" i="11"/>
  <c r="C106" i="11"/>
  <c r="B106" i="11"/>
  <c r="C105" i="11"/>
  <c r="B105" i="11"/>
  <c r="C104" i="11"/>
  <c r="B104" i="11"/>
  <c r="C103" i="11"/>
  <c r="B103" i="11"/>
  <c r="C102" i="11"/>
  <c r="B102" i="11"/>
  <c r="C101" i="11"/>
  <c r="B101" i="11"/>
  <c r="C100" i="11"/>
  <c r="B100" i="11"/>
  <c r="C99" i="11"/>
  <c r="B99" i="11"/>
  <c r="C98" i="11"/>
  <c r="B98" i="11"/>
  <c r="A98" i="11"/>
  <c r="C97" i="11"/>
  <c r="B97" i="11"/>
  <c r="C96" i="11"/>
  <c r="B96" i="11"/>
  <c r="C95" i="11"/>
  <c r="B95" i="11"/>
  <c r="C94" i="11"/>
  <c r="B94" i="11"/>
  <c r="C93" i="11"/>
  <c r="B93" i="11"/>
  <c r="C92" i="11"/>
  <c r="B92" i="11"/>
  <c r="C91" i="11"/>
  <c r="B91" i="11"/>
  <c r="C90" i="11"/>
  <c r="B90" i="11"/>
  <c r="C89" i="11"/>
  <c r="B89" i="11"/>
  <c r="C88" i="11"/>
  <c r="B88" i="11"/>
  <c r="C87" i="11"/>
  <c r="B87" i="11"/>
  <c r="A87" i="11"/>
  <c r="C86" i="11"/>
  <c r="B86" i="11"/>
  <c r="C85" i="11"/>
  <c r="B85" i="11"/>
  <c r="C84" i="11"/>
  <c r="B84" i="11"/>
  <c r="C83" i="11"/>
  <c r="B83" i="11"/>
  <c r="C82" i="11"/>
  <c r="B82" i="11"/>
  <c r="C81" i="11"/>
  <c r="B81" i="11"/>
  <c r="C80" i="11"/>
  <c r="B80" i="11"/>
  <c r="C79" i="11"/>
  <c r="B79" i="11"/>
  <c r="C78" i="11"/>
  <c r="B78" i="11"/>
  <c r="C77" i="11"/>
  <c r="B77" i="11"/>
  <c r="C76" i="11"/>
  <c r="B76" i="11"/>
  <c r="C75" i="11"/>
  <c r="B75" i="11"/>
  <c r="C74" i="11"/>
  <c r="B74" i="11"/>
  <c r="A74" i="11"/>
  <c r="C73" i="11"/>
  <c r="B73" i="11"/>
  <c r="C72" i="11"/>
  <c r="B72" i="11"/>
  <c r="C71" i="11"/>
  <c r="B71" i="11"/>
  <c r="C70" i="11"/>
  <c r="B70" i="11"/>
  <c r="C69" i="11"/>
  <c r="B69" i="11"/>
  <c r="C68" i="11"/>
  <c r="B68" i="11"/>
  <c r="C67" i="11"/>
  <c r="B67" i="11"/>
  <c r="C66" i="11"/>
  <c r="B66" i="11"/>
  <c r="C65" i="11"/>
  <c r="B65" i="11"/>
  <c r="C64" i="11"/>
  <c r="B64" i="11"/>
  <c r="C63" i="11"/>
  <c r="B63" i="11"/>
  <c r="C62" i="11"/>
  <c r="B62" i="11"/>
  <c r="C61" i="11"/>
  <c r="B61" i="11"/>
  <c r="C60" i="11"/>
  <c r="B60" i="11"/>
  <c r="A60" i="11"/>
  <c r="C59" i="11"/>
  <c r="B59" i="11"/>
  <c r="C58" i="11"/>
  <c r="B58" i="11"/>
  <c r="C57" i="11"/>
  <c r="B57" i="11"/>
  <c r="C56" i="11"/>
  <c r="B56" i="11"/>
  <c r="A56" i="11"/>
  <c r="C55" i="11"/>
  <c r="B55" i="11"/>
  <c r="C54" i="11"/>
  <c r="B54" i="11"/>
  <c r="C53" i="11"/>
  <c r="B53" i="11"/>
  <c r="C52" i="11"/>
  <c r="B52" i="11"/>
  <c r="C51" i="11"/>
  <c r="B51" i="11"/>
  <c r="C50" i="11"/>
  <c r="B50" i="11"/>
  <c r="C49" i="11"/>
  <c r="B49" i="11"/>
  <c r="C48" i="11"/>
  <c r="B48" i="11"/>
  <c r="C47" i="11"/>
  <c r="B47" i="11"/>
  <c r="C46" i="11"/>
  <c r="B46" i="11"/>
  <c r="A46" i="11"/>
  <c r="C45" i="11"/>
  <c r="B45" i="11"/>
  <c r="C44" i="11"/>
  <c r="B44" i="11"/>
  <c r="C43" i="11"/>
  <c r="B43" i="11"/>
  <c r="C42" i="11"/>
  <c r="B42" i="11"/>
  <c r="C41" i="11"/>
  <c r="B41" i="11"/>
  <c r="A41" i="11"/>
  <c r="C40" i="11"/>
  <c r="B40" i="11"/>
  <c r="C39" i="11"/>
  <c r="B39" i="11"/>
  <c r="A39" i="11"/>
  <c r="C38" i="11"/>
  <c r="B38" i="11"/>
  <c r="C37" i="11"/>
  <c r="B37" i="11"/>
  <c r="C36" i="11"/>
  <c r="B36" i="11"/>
  <c r="C35" i="11"/>
  <c r="B35" i="11"/>
  <c r="C34" i="11"/>
  <c r="B34" i="11"/>
  <c r="C33" i="11"/>
  <c r="B33" i="11"/>
  <c r="C32" i="11"/>
  <c r="B32" i="11"/>
  <c r="C31" i="11"/>
  <c r="B31" i="11"/>
  <c r="A31" i="11"/>
  <c r="C30" i="11"/>
  <c r="B30" i="11"/>
  <c r="C29" i="11"/>
  <c r="B29" i="11"/>
  <c r="C28" i="11"/>
  <c r="B28" i="11"/>
  <c r="C27" i="11"/>
  <c r="B27" i="11"/>
  <c r="C26" i="11"/>
  <c r="B26" i="11"/>
  <c r="C25" i="11"/>
  <c r="B25" i="11"/>
  <c r="C24" i="11"/>
  <c r="B24" i="11"/>
  <c r="C23" i="11"/>
  <c r="B23" i="11"/>
  <c r="C22" i="11"/>
  <c r="B22" i="11"/>
  <c r="C21" i="11"/>
  <c r="B21" i="11"/>
  <c r="C20" i="11"/>
  <c r="B20" i="11"/>
  <c r="C19" i="11"/>
  <c r="B19" i="11"/>
  <c r="C18" i="11"/>
  <c r="B18" i="11"/>
  <c r="A18" i="11"/>
  <c r="C17" i="11"/>
  <c r="B17" i="11"/>
  <c r="C16" i="11"/>
  <c r="B16" i="11"/>
  <c r="C15" i="11"/>
  <c r="B15" i="11"/>
  <c r="A15" i="11"/>
  <c r="C14" i="11"/>
  <c r="B14" i="11"/>
  <c r="C13" i="11"/>
  <c r="B13" i="11"/>
  <c r="A13" i="11"/>
  <c r="C12" i="11"/>
  <c r="B12" i="11"/>
  <c r="C11" i="11"/>
  <c r="B11" i="11"/>
  <c r="C10" i="11"/>
  <c r="B10" i="11"/>
  <c r="C9" i="11"/>
  <c r="B9" i="11"/>
  <c r="C8" i="11"/>
  <c r="B8" i="11"/>
  <c r="C7" i="11"/>
  <c r="B7" i="11"/>
  <c r="C6" i="11"/>
  <c r="B6" i="11"/>
  <c r="C5" i="11"/>
  <c r="B5" i="11"/>
  <c r="C4" i="11"/>
  <c r="B4" i="11"/>
  <c r="A4" i="11"/>
  <c r="A2" i="11"/>
  <c r="A1" i="11"/>
  <c r="C109" i="10"/>
  <c r="B109" i="10"/>
  <c r="C108" i="10"/>
  <c r="B108" i="10"/>
  <c r="C107" i="10"/>
  <c r="B107" i="10"/>
  <c r="C106" i="10"/>
  <c r="B106" i="10"/>
  <c r="C105" i="10"/>
  <c r="B105" i="10"/>
  <c r="C104" i="10"/>
  <c r="B104" i="10"/>
  <c r="C103" i="10"/>
  <c r="B103" i="10"/>
  <c r="C102" i="10"/>
  <c r="B102" i="10"/>
  <c r="C101" i="10"/>
  <c r="B101" i="10"/>
  <c r="C100" i="10"/>
  <c r="B100" i="10"/>
  <c r="C99" i="10"/>
  <c r="B99" i="10"/>
  <c r="C98" i="10"/>
  <c r="B98" i="10"/>
  <c r="A98" i="10"/>
  <c r="C97" i="10"/>
  <c r="B97" i="10"/>
  <c r="C96" i="10"/>
  <c r="B96" i="10"/>
  <c r="C95" i="10"/>
  <c r="B95" i="10"/>
  <c r="C94" i="10"/>
  <c r="B94" i="10"/>
  <c r="C93" i="10"/>
  <c r="B93" i="10"/>
  <c r="C92" i="10"/>
  <c r="B92" i="10"/>
  <c r="C91" i="10"/>
  <c r="B91" i="10"/>
  <c r="C90" i="10"/>
  <c r="B90" i="10"/>
  <c r="C89" i="10"/>
  <c r="B89" i="10"/>
  <c r="C88" i="10"/>
  <c r="B88" i="10"/>
  <c r="C87" i="10"/>
  <c r="B87" i="10"/>
  <c r="A87" i="10"/>
  <c r="C86" i="10"/>
  <c r="B86" i="10"/>
  <c r="C85" i="10"/>
  <c r="B85" i="10"/>
  <c r="C84" i="10"/>
  <c r="B84" i="10"/>
  <c r="C83" i="10"/>
  <c r="B83" i="10"/>
  <c r="C82" i="10"/>
  <c r="B82" i="10"/>
  <c r="C81" i="10"/>
  <c r="B81" i="10"/>
  <c r="C80" i="10"/>
  <c r="B80" i="10"/>
  <c r="C79" i="10"/>
  <c r="B79" i="10"/>
  <c r="C78" i="10"/>
  <c r="B78" i="10"/>
  <c r="C77" i="10"/>
  <c r="B77" i="10"/>
  <c r="C76" i="10"/>
  <c r="B76" i="10"/>
  <c r="C75" i="10"/>
  <c r="B75" i="10"/>
  <c r="C74" i="10"/>
  <c r="B74" i="10"/>
  <c r="A74" i="10"/>
  <c r="C73" i="10"/>
  <c r="B73" i="10"/>
  <c r="C72" i="10"/>
  <c r="B72" i="10"/>
  <c r="C71" i="10"/>
  <c r="B71" i="10"/>
  <c r="C70" i="10"/>
  <c r="B70" i="10"/>
  <c r="C69" i="10"/>
  <c r="B69" i="10"/>
  <c r="C68" i="10"/>
  <c r="B68" i="10"/>
  <c r="C67" i="10"/>
  <c r="B67" i="10"/>
  <c r="C66" i="10"/>
  <c r="B66" i="10"/>
  <c r="C65" i="10"/>
  <c r="B65" i="10"/>
  <c r="C64" i="10"/>
  <c r="B64" i="10"/>
  <c r="C63" i="10"/>
  <c r="B63" i="10"/>
  <c r="C62" i="10"/>
  <c r="B62" i="10"/>
  <c r="C61" i="10"/>
  <c r="B61" i="10"/>
  <c r="C60" i="10"/>
  <c r="B60" i="10"/>
  <c r="A60" i="10"/>
  <c r="C59" i="10"/>
  <c r="B59" i="10"/>
  <c r="C58" i="10"/>
  <c r="B58" i="10"/>
  <c r="C57" i="10"/>
  <c r="B57" i="10"/>
  <c r="C56" i="10"/>
  <c r="B56" i="10"/>
  <c r="A56" i="10"/>
  <c r="C55" i="10"/>
  <c r="B55" i="10"/>
  <c r="C54" i="10"/>
  <c r="B54" i="10"/>
  <c r="C53" i="10"/>
  <c r="B53" i="10"/>
  <c r="C52" i="10"/>
  <c r="B52" i="10"/>
  <c r="C51" i="10"/>
  <c r="B51" i="10"/>
  <c r="C50" i="10"/>
  <c r="B50" i="10"/>
  <c r="C49" i="10"/>
  <c r="B49" i="10"/>
  <c r="C48" i="10"/>
  <c r="B48" i="10"/>
  <c r="C47" i="10"/>
  <c r="B47" i="10"/>
  <c r="C46" i="10"/>
  <c r="B46" i="10"/>
  <c r="A46" i="10"/>
  <c r="C45" i="10"/>
  <c r="B45" i="10"/>
  <c r="C44" i="10"/>
  <c r="B44" i="10"/>
  <c r="C43" i="10"/>
  <c r="B43" i="10"/>
  <c r="C42" i="10"/>
  <c r="B42" i="10"/>
  <c r="C41" i="10"/>
  <c r="B41" i="10"/>
  <c r="A41" i="10"/>
  <c r="C40" i="10"/>
  <c r="B40" i="10"/>
  <c r="C39" i="10"/>
  <c r="B39" i="10"/>
  <c r="A39" i="10"/>
  <c r="C38" i="10"/>
  <c r="B38" i="10"/>
  <c r="C37" i="10"/>
  <c r="B37" i="10"/>
  <c r="C36" i="10"/>
  <c r="B36" i="10"/>
  <c r="C35" i="10"/>
  <c r="B35" i="10"/>
  <c r="C34" i="10"/>
  <c r="B34" i="10"/>
  <c r="C33" i="10"/>
  <c r="B33" i="10"/>
  <c r="C32" i="10"/>
  <c r="B32" i="10"/>
  <c r="C31" i="10"/>
  <c r="B31" i="10"/>
  <c r="A31" i="10"/>
  <c r="C30" i="10"/>
  <c r="B30" i="10"/>
  <c r="C29" i="10"/>
  <c r="B29" i="10"/>
  <c r="C28" i="10"/>
  <c r="B28" i="10"/>
  <c r="C27" i="10"/>
  <c r="B27" i="10"/>
  <c r="C26" i="10"/>
  <c r="B26" i="10"/>
  <c r="C25" i="10"/>
  <c r="B25" i="10"/>
  <c r="C24" i="10"/>
  <c r="B24" i="10"/>
  <c r="C23" i="10"/>
  <c r="B23" i="10"/>
  <c r="C22" i="10"/>
  <c r="B22" i="10"/>
  <c r="C21" i="10"/>
  <c r="B21" i="10"/>
  <c r="C20" i="10"/>
  <c r="B20" i="10"/>
  <c r="C19" i="10"/>
  <c r="B19" i="10"/>
  <c r="C18" i="10"/>
  <c r="B18" i="10"/>
  <c r="A18" i="10"/>
  <c r="C17" i="10"/>
  <c r="B17" i="10"/>
  <c r="C16" i="10"/>
  <c r="B16" i="10"/>
  <c r="C15" i="10"/>
  <c r="B15" i="10"/>
  <c r="A15" i="10"/>
  <c r="C14" i="10"/>
  <c r="B14" i="10"/>
  <c r="C13" i="10"/>
  <c r="B13" i="10"/>
  <c r="A13" i="10"/>
  <c r="C12" i="10"/>
  <c r="B12" i="10"/>
  <c r="C11" i="10"/>
  <c r="B11" i="10"/>
  <c r="C10" i="10"/>
  <c r="B10" i="10"/>
  <c r="C9" i="10"/>
  <c r="B9" i="10"/>
  <c r="C8" i="10"/>
  <c r="B8" i="10"/>
  <c r="C7" i="10"/>
  <c r="B7" i="10"/>
  <c r="C6" i="10"/>
  <c r="B6" i="10"/>
  <c r="C5" i="10"/>
  <c r="B5" i="10"/>
  <c r="C4" i="10"/>
  <c r="B4" i="10"/>
  <c r="A4" i="10"/>
  <c r="A2" i="10"/>
  <c r="A1" i="10"/>
  <c r="C109" i="9"/>
  <c r="B109" i="9"/>
  <c r="C108" i="9"/>
  <c r="B108" i="9"/>
  <c r="C107" i="9"/>
  <c r="B107" i="9"/>
  <c r="C106" i="9"/>
  <c r="B106" i="9"/>
  <c r="C105" i="9"/>
  <c r="B105" i="9"/>
  <c r="C104" i="9"/>
  <c r="B104" i="9"/>
  <c r="C103" i="9"/>
  <c r="B103" i="9"/>
  <c r="C102" i="9"/>
  <c r="B102" i="9"/>
  <c r="C101" i="9"/>
  <c r="B101" i="9"/>
  <c r="C100" i="9"/>
  <c r="B100" i="9"/>
  <c r="C99" i="9"/>
  <c r="B99" i="9"/>
  <c r="C98" i="9"/>
  <c r="B98" i="9"/>
  <c r="A98" i="9"/>
  <c r="C97" i="9"/>
  <c r="B97" i="9"/>
  <c r="C96" i="9"/>
  <c r="B96" i="9"/>
  <c r="C95" i="9"/>
  <c r="B95" i="9"/>
  <c r="C94" i="9"/>
  <c r="B94" i="9"/>
  <c r="C93" i="9"/>
  <c r="B93" i="9"/>
  <c r="C92" i="9"/>
  <c r="B92" i="9"/>
  <c r="C91" i="9"/>
  <c r="B91" i="9"/>
  <c r="C90" i="9"/>
  <c r="B90" i="9"/>
  <c r="C89" i="9"/>
  <c r="B89" i="9"/>
  <c r="C88" i="9"/>
  <c r="B88" i="9"/>
  <c r="C87" i="9"/>
  <c r="B87" i="9"/>
  <c r="A87" i="9"/>
  <c r="C86" i="9"/>
  <c r="B86" i="9"/>
  <c r="C85" i="9"/>
  <c r="B85" i="9"/>
  <c r="C84" i="9"/>
  <c r="B84" i="9"/>
  <c r="C83" i="9"/>
  <c r="B83" i="9"/>
  <c r="C82" i="9"/>
  <c r="B82" i="9"/>
  <c r="C81" i="9"/>
  <c r="B81" i="9"/>
  <c r="C80" i="9"/>
  <c r="B80" i="9"/>
  <c r="C79" i="9"/>
  <c r="B79" i="9"/>
  <c r="C78" i="9"/>
  <c r="B78" i="9"/>
  <c r="C77" i="9"/>
  <c r="B77" i="9"/>
  <c r="C76" i="9"/>
  <c r="B76" i="9"/>
  <c r="C75" i="9"/>
  <c r="B75" i="9"/>
  <c r="C74" i="9"/>
  <c r="B74" i="9"/>
  <c r="A74" i="9"/>
  <c r="C73" i="9"/>
  <c r="B73" i="9"/>
  <c r="C72" i="9"/>
  <c r="B72" i="9"/>
  <c r="C71" i="9"/>
  <c r="B71" i="9"/>
  <c r="C70" i="9"/>
  <c r="B70" i="9"/>
  <c r="C69" i="9"/>
  <c r="B69" i="9"/>
  <c r="C68" i="9"/>
  <c r="B68" i="9"/>
  <c r="C67" i="9"/>
  <c r="B67" i="9"/>
  <c r="C66" i="9"/>
  <c r="B66" i="9"/>
  <c r="C65" i="9"/>
  <c r="B65" i="9"/>
  <c r="C64" i="9"/>
  <c r="B64" i="9"/>
  <c r="C63" i="9"/>
  <c r="B63" i="9"/>
  <c r="C62" i="9"/>
  <c r="B62" i="9"/>
  <c r="C61" i="9"/>
  <c r="B61" i="9"/>
  <c r="C60" i="9"/>
  <c r="B60" i="9"/>
  <c r="A60" i="9"/>
  <c r="C59" i="9"/>
  <c r="B59" i="9"/>
  <c r="C58" i="9"/>
  <c r="B58" i="9"/>
  <c r="C57" i="9"/>
  <c r="B57" i="9"/>
  <c r="C56" i="9"/>
  <c r="B56" i="9"/>
  <c r="A56" i="9"/>
  <c r="C55" i="9"/>
  <c r="B55" i="9"/>
  <c r="C54" i="9"/>
  <c r="B54" i="9"/>
  <c r="C53" i="9"/>
  <c r="B53" i="9"/>
  <c r="C52" i="9"/>
  <c r="B52" i="9"/>
  <c r="C51" i="9"/>
  <c r="B51" i="9"/>
  <c r="C50" i="9"/>
  <c r="B50" i="9"/>
  <c r="C49" i="9"/>
  <c r="B49" i="9"/>
  <c r="C48" i="9"/>
  <c r="B48" i="9"/>
  <c r="C47" i="9"/>
  <c r="B47" i="9"/>
  <c r="C46" i="9"/>
  <c r="B46" i="9"/>
  <c r="A46" i="9"/>
  <c r="C45" i="9"/>
  <c r="B45" i="9"/>
  <c r="C44" i="9"/>
  <c r="B44" i="9"/>
  <c r="C43" i="9"/>
  <c r="B43" i="9"/>
  <c r="C42" i="9"/>
  <c r="B42" i="9"/>
  <c r="C41" i="9"/>
  <c r="B41" i="9"/>
  <c r="A41" i="9"/>
  <c r="C40" i="9"/>
  <c r="B40" i="9"/>
  <c r="C39" i="9"/>
  <c r="B39" i="9"/>
  <c r="A39" i="9"/>
  <c r="C38" i="9"/>
  <c r="B38" i="9"/>
  <c r="C37" i="9"/>
  <c r="B37" i="9"/>
  <c r="C36" i="9"/>
  <c r="B36" i="9"/>
  <c r="C35" i="9"/>
  <c r="B35" i="9"/>
  <c r="C34" i="9"/>
  <c r="B34" i="9"/>
  <c r="C33" i="9"/>
  <c r="B33" i="9"/>
  <c r="C32" i="9"/>
  <c r="B32" i="9"/>
  <c r="C31" i="9"/>
  <c r="B31" i="9"/>
  <c r="A31" i="9"/>
  <c r="C30" i="9"/>
  <c r="B30" i="9"/>
  <c r="C29" i="9"/>
  <c r="B29" i="9"/>
  <c r="C28" i="9"/>
  <c r="B28" i="9"/>
  <c r="C27" i="9"/>
  <c r="B27" i="9"/>
  <c r="C26" i="9"/>
  <c r="B26" i="9"/>
  <c r="C25" i="9"/>
  <c r="B25" i="9"/>
  <c r="C24" i="9"/>
  <c r="B24" i="9"/>
  <c r="C23" i="9"/>
  <c r="B23" i="9"/>
  <c r="C22" i="9"/>
  <c r="B22" i="9"/>
  <c r="C21" i="9"/>
  <c r="B21" i="9"/>
  <c r="C20" i="9"/>
  <c r="B20" i="9"/>
  <c r="C19" i="9"/>
  <c r="B19" i="9"/>
  <c r="C18" i="9"/>
  <c r="B18" i="9"/>
  <c r="A18" i="9"/>
  <c r="C17" i="9"/>
  <c r="B17" i="9"/>
  <c r="C16" i="9"/>
  <c r="B16" i="9"/>
  <c r="C15" i="9"/>
  <c r="B15" i="9"/>
  <c r="A15" i="9"/>
  <c r="C14" i="9"/>
  <c r="B14" i="9"/>
  <c r="C13" i="9"/>
  <c r="B13" i="9"/>
  <c r="A13" i="9"/>
  <c r="C12" i="9"/>
  <c r="B12" i="9"/>
  <c r="C11" i="9"/>
  <c r="B11" i="9"/>
  <c r="C10" i="9"/>
  <c r="B10" i="9"/>
  <c r="C9" i="9"/>
  <c r="B9" i="9"/>
  <c r="C8" i="9"/>
  <c r="B8" i="9"/>
  <c r="C7" i="9"/>
  <c r="B7" i="9"/>
  <c r="C6" i="9"/>
  <c r="B6" i="9"/>
  <c r="C5" i="9"/>
  <c r="B5" i="9"/>
  <c r="C4" i="9"/>
  <c r="B4" i="9"/>
  <c r="A4" i="9"/>
  <c r="A2" i="9"/>
  <c r="A1" i="9"/>
  <c r="C109" i="8"/>
  <c r="B109" i="8"/>
  <c r="C108" i="8"/>
  <c r="B108" i="8"/>
  <c r="C107" i="8"/>
  <c r="B107" i="8"/>
  <c r="C106" i="8"/>
  <c r="B106" i="8"/>
  <c r="C105" i="8"/>
  <c r="B105" i="8"/>
  <c r="C104" i="8"/>
  <c r="B104" i="8"/>
  <c r="C103" i="8"/>
  <c r="B103" i="8"/>
  <c r="C102" i="8"/>
  <c r="B102" i="8"/>
  <c r="C101" i="8"/>
  <c r="B101" i="8"/>
  <c r="C100" i="8"/>
  <c r="B100" i="8"/>
  <c r="C99" i="8"/>
  <c r="B99" i="8"/>
  <c r="C98" i="8"/>
  <c r="B98" i="8"/>
  <c r="A98" i="8"/>
  <c r="C97" i="8"/>
  <c r="B97" i="8"/>
  <c r="C96" i="8"/>
  <c r="B96" i="8"/>
  <c r="C95" i="8"/>
  <c r="B95" i="8"/>
  <c r="C94" i="8"/>
  <c r="B94" i="8"/>
  <c r="C93" i="8"/>
  <c r="B93" i="8"/>
  <c r="C92" i="8"/>
  <c r="B92" i="8"/>
  <c r="C91" i="8"/>
  <c r="B91" i="8"/>
  <c r="C90" i="8"/>
  <c r="B90" i="8"/>
  <c r="C89" i="8"/>
  <c r="B89" i="8"/>
  <c r="C88" i="8"/>
  <c r="B88" i="8"/>
  <c r="C87" i="8"/>
  <c r="B87" i="8"/>
  <c r="A87" i="8"/>
  <c r="C86" i="8"/>
  <c r="B86" i="8"/>
  <c r="C85" i="8"/>
  <c r="B85" i="8"/>
  <c r="C84" i="8"/>
  <c r="B84" i="8"/>
  <c r="C83" i="8"/>
  <c r="B83" i="8"/>
  <c r="C82" i="8"/>
  <c r="B82" i="8"/>
  <c r="C81" i="8"/>
  <c r="B81" i="8"/>
  <c r="C80" i="8"/>
  <c r="B80" i="8"/>
  <c r="C79" i="8"/>
  <c r="B79" i="8"/>
  <c r="C78" i="8"/>
  <c r="B78" i="8"/>
  <c r="C77" i="8"/>
  <c r="B77" i="8"/>
  <c r="C76" i="8"/>
  <c r="B76" i="8"/>
  <c r="C75" i="8"/>
  <c r="B75" i="8"/>
  <c r="C74" i="8"/>
  <c r="B74" i="8"/>
  <c r="A74" i="8"/>
  <c r="C73" i="8"/>
  <c r="B73" i="8"/>
  <c r="C72" i="8"/>
  <c r="B72" i="8"/>
  <c r="C71" i="8"/>
  <c r="B71" i="8"/>
  <c r="C70" i="8"/>
  <c r="B70" i="8"/>
  <c r="C69" i="8"/>
  <c r="B69" i="8"/>
  <c r="C68" i="8"/>
  <c r="B68" i="8"/>
  <c r="C67" i="8"/>
  <c r="B67" i="8"/>
  <c r="C66" i="8"/>
  <c r="B66" i="8"/>
  <c r="C65" i="8"/>
  <c r="B65" i="8"/>
  <c r="C64" i="8"/>
  <c r="B64" i="8"/>
  <c r="C63" i="8"/>
  <c r="B63" i="8"/>
  <c r="C62" i="8"/>
  <c r="B62" i="8"/>
  <c r="C61" i="8"/>
  <c r="B61" i="8"/>
  <c r="C60" i="8"/>
  <c r="B60" i="8"/>
  <c r="A60" i="8"/>
  <c r="C59" i="8"/>
  <c r="B59" i="8"/>
  <c r="C58" i="8"/>
  <c r="B58" i="8"/>
  <c r="C57" i="8"/>
  <c r="B57" i="8"/>
  <c r="C56" i="8"/>
  <c r="B56" i="8"/>
  <c r="A56" i="8"/>
  <c r="C55" i="8"/>
  <c r="B55" i="8"/>
  <c r="C54" i="8"/>
  <c r="B54" i="8"/>
  <c r="C53" i="8"/>
  <c r="B53" i="8"/>
  <c r="C52" i="8"/>
  <c r="B52" i="8"/>
  <c r="C51" i="8"/>
  <c r="B51" i="8"/>
  <c r="C50" i="8"/>
  <c r="B50" i="8"/>
  <c r="C49" i="8"/>
  <c r="B49" i="8"/>
  <c r="C48" i="8"/>
  <c r="B48" i="8"/>
  <c r="C47" i="8"/>
  <c r="B47" i="8"/>
  <c r="C46" i="8"/>
  <c r="B46" i="8"/>
  <c r="A46" i="8"/>
  <c r="C45" i="8"/>
  <c r="B45" i="8"/>
  <c r="C44" i="8"/>
  <c r="B44" i="8"/>
  <c r="C43" i="8"/>
  <c r="B43" i="8"/>
  <c r="C42" i="8"/>
  <c r="B42" i="8"/>
  <c r="C41" i="8"/>
  <c r="B41" i="8"/>
  <c r="A41" i="8"/>
  <c r="C40" i="8"/>
  <c r="B40" i="8"/>
  <c r="C39" i="8"/>
  <c r="B39" i="8"/>
  <c r="A39" i="8"/>
  <c r="C38" i="8"/>
  <c r="B38" i="8"/>
  <c r="C37" i="8"/>
  <c r="B37" i="8"/>
  <c r="C36" i="8"/>
  <c r="B36" i="8"/>
  <c r="C35" i="8"/>
  <c r="B35" i="8"/>
  <c r="C34" i="8"/>
  <c r="B34" i="8"/>
  <c r="C33" i="8"/>
  <c r="B33" i="8"/>
  <c r="C32" i="8"/>
  <c r="B32" i="8"/>
  <c r="C31" i="8"/>
  <c r="B31" i="8"/>
  <c r="A31" i="8"/>
  <c r="C30" i="8"/>
  <c r="B30" i="8"/>
  <c r="C29" i="8"/>
  <c r="B29" i="8"/>
  <c r="C28" i="8"/>
  <c r="B28" i="8"/>
  <c r="C27" i="8"/>
  <c r="B27" i="8"/>
  <c r="C26" i="8"/>
  <c r="B26" i="8"/>
  <c r="C25" i="8"/>
  <c r="B25" i="8"/>
  <c r="C24" i="8"/>
  <c r="B24" i="8"/>
  <c r="C23" i="8"/>
  <c r="B23" i="8"/>
  <c r="C22" i="8"/>
  <c r="B22" i="8"/>
  <c r="C21" i="8"/>
  <c r="B21" i="8"/>
  <c r="C20" i="8"/>
  <c r="B20" i="8"/>
  <c r="C19" i="8"/>
  <c r="B19" i="8"/>
  <c r="C18" i="8"/>
  <c r="B18" i="8"/>
  <c r="A18" i="8"/>
  <c r="C17" i="8"/>
  <c r="B17" i="8"/>
  <c r="C16" i="8"/>
  <c r="B16" i="8"/>
  <c r="C15" i="8"/>
  <c r="B15" i="8"/>
  <c r="A15" i="8"/>
  <c r="C14" i="8"/>
  <c r="B14" i="8"/>
  <c r="C13" i="8"/>
  <c r="B13" i="8"/>
  <c r="A13" i="8"/>
  <c r="C12" i="8"/>
  <c r="B12" i="8"/>
  <c r="C11" i="8"/>
  <c r="B11" i="8"/>
  <c r="C10" i="8"/>
  <c r="B10" i="8"/>
  <c r="C9" i="8"/>
  <c r="B9" i="8"/>
  <c r="C8" i="8"/>
  <c r="B8" i="8"/>
  <c r="C7" i="8"/>
  <c r="B7" i="8"/>
  <c r="C6" i="8"/>
  <c r="B6" i="8"/>
  <c r="C5" i="8"/>
  <c r="B5" i="8"/>
  <c r="C4" i="8"/>
  <c r="B4" i="8"/>
  <c r="A4" i="8"/>
  <c r="A2" i="8"/>
  <c r="A1" i="8"/>
  <c r="C109" i="7"/>
  <c r="B109" i="7"/>
  <c r="C108" i="7"/>
  <c r="B108" i="7"/>
  <c r="C107" i="7"/>
  <c r="B107" i="7"/>
  <c r="C106" i="7"/>
  <c r="B106" i="7"/>
  <c r="C105" i="7"/>
  <c r="B105" i="7"/>
  <c r="C104" i="7"/>
  <c r="B104" i="7"/>
  <c r="C103" i="7"/>
  <c r="B103" i="7"/>
  <c r="C102" i="7"/>
  <c r="B102" i="7"/>
  <c r="C101" i="7"/>
  <c r="B101" i="7"/>
  <c r="C100" i="7"/>
  <c r="B100" i="7"/>
  <c r="C99" i="7"/>
  <c r="B99" i="7"/>
  <c r="C98" i="7"/>
  <c r="B98" i="7"/>
  <c r="A98" i="7"/>
  <c r="C97" i="7"/>
  <c r="B97" i="7"/>
  <c r="C96" i="7"/>
  <c r="B96" i="7"/>
  <c r="C95" i="7"/>
  <c r="B95" i="7"/>
  <c r="C94" i="7"/>
  <c r="B94" i="7"/>
  <c r="C93" i="7"/>
  <c r="B93" i="7"/>
  <c r="C92" i="7"/>
  <c r="B92" i="7"/>
  <c r="C91" i="7"/>
  <c r="B91" i="7"/>
  <c r="C90" i="7"/>
  <c r="B90" i="7"/>
  <c r="C89" i="7"/>
  <c r="B89" i="7"/>
  <c r="C88" i="7"/>
  <c r="B88" i="7"/>
  <c r="C87" i="7"/>
  <c r="B87" i="7"/>
  <c r="A87" i="7"/>
  <c r="C86" i="7"/>
  <c r="B86" i="7"/>
  <c r="C85" i="7"/>
  <c r="B85" i="7"/>
  <c r="C84" i="7"/>
  <c r="B84" i="7"/>
  <c r="C83" i="7"/>
  <c r="B83" i="7"/>
  <c r="C82" i="7"/>
  <c r="B82" i="7"/>
  <c r="C81" i="7"/>
  <c r="B81" i="7"/>
  <c r="C80" i="7"/>
  <c r="B80" i="7"/>
  <c r="C79" i="7"/>
  <c r="B79" i="7"/>
  <c r="C78" i="7"/>
  <c r="B78" i="7"/>
  <c r="C77" i="7"/>
  <c r="B77" i="7"/>
  <c r="C76" i="7"/>
  <c r="B76" i="7"/>
  <c r="C75" i="7"/>
  <c r="B75" i="7"/>
  <c r="C74" i="7"/>
  <c r="B74" i="7"/>
  <c r="A74" i="7"/>
  <c r="C73" i="7"/>
  <c r="B73" i="7"/>
  <c r="C72" i="7"/>
  <c r="B72" i="7"/>
  <c r="C71" i="7"/>
  <c r="B71" i="7"/>
  <c r="C70" i="7"/>
  <c r="B70" i="7"/>
  <c r="C69" i="7"/>
  <c r="B69" i="7"/>
  <c r="C68" i="7"/>
  <c r="B68" i="7"/>
  <c r="C67" i="7"/>
  <c r="B67" i="7"/>
  <c r="C66" i="7"/>
  <c r="B66" i="7"/>
  <c r="C65" i="7"/>
  <c r="B65" i="7"/>
  <c r="C64" i="7"/>
  <c r="B64" i="7"/>
  <c r="C63" i="7"/>
  <c r="B63" i="7"/>
  <c r="C62" i="7"/>
  <c r="B62" i="7"/>
  <c r="C61" i="7"/>
  <c r="B61" i="7"/>
  <c r="C60" i="7"/>
  <c r="B60" i="7"/>
  <c r="A60" i="7"/>
  <c r="C59" i="7"/>
  <c r="B59" i="7"/>
  <c r="C58" i="7"/>
  <c r="B58" i="7"/>
  <c r="C57" i="7"/>
  <c r="B57" i="7"/>
  <c r="C56" i="7"/>
  <c r="B56" i="7"/>
  <c r="A56" i="7"/>
  <c r="C55" i="7"/>
  <c r="B55" i="7"/>
  <c r="C54" i="7"/>
  <c r="B54" i="7"/>
  <c r="C53" i="7"/>
  <c r="B53" i="7"/>
  <c r="C52" i="7"/>
  <c r="B52" i="7"/>
  <c r="C51" i="7"/>
  <c r="B51" i="7"/>
  <c r="C50" i="7"/>
  <c r="B50" i="7"/>
  <c r="C49" i="7"/>
  <c r="B49" i="7"/>
  <c r="C48" i="7"/>
  <c r="B48" i="7"/>
  <c r="C47" i="7"/>
  <c r="B47" i="7"/>
  <c r="C46" i="7"/>
  <c r="B46" i="7"/>
  <c r="A46" i="7"/>
  <c r="C45" i="7"/>
  <c r="B45" i="7"/>
  <c r="C44" i="7"/>
  <c r="B44" i="7"/>
  <c r="C43" i="7"/>
  <c r="B43" i="7"/>
  <c r="C42" i="7"/>
  <c r="B42" i="7"/>
  <c r="C41" i="7"/>
  <c r="B41" i="7"/>
  <c r="A41" i="7"/>
  <c r="C40" i="7"/>
  <c r="B40" i="7"/>
  <c r="C39" i="7"/>
  <c r="B39" i="7"/>
  <c r="A39" i="7"/>
  <c r="C38" i="7"/>
  <c r="B38" i="7"/>
  <c r="C37" i="7"/>
  <c r="B37" i="7"/>
  <c r="C36" i="7"/>
  <c r="B36" i="7"/>
  <c r="C35" i="7"/>
  <c r="B35" i="7"/>
  <c r="C34" i="7"/>
  <c r="B34" i="7"/>
  <c r="C33" i="7"/>
  <c r="B33" i="7"/>
  <c r="C32" i="7"/>
  <c r="B32" i="7"/>
  <c r="C31" i="7"/>
  <c r="B31" i="7"/>
  <c r="A31" i="7"/>
  <c r="C30" i="7"/>
  <c r="B30" i="7"/>
  <c r="C29" i="7"/>
  <c r="B29" i="7"/>
  <c r="C28" i="7"/>
  <c r="B28" i="7"/>
  <c r="C27" i="7"/>
  <c r="B27" i="7"/>
  <c r="C26" i="7"/>
  <c r="B26" i="7"/>
  <c r="C25" i="7"/>
  <c r="B25" i="7"/>
  <c r="C24" i="7"/>
  <c r="B24" i="7"/>
  <c r="C23" i="7"/>
  <c r="B23" i="7"/>
  <c r="C22" i="7"/>
  <c r="B22" i="7"/>
  <c r="C21" i="7"/>
  <c r="B21" i="7"/>
  <c r="C20" i="7"/>
  <c r="B20" i="7"/>
  <c r="C19" i="7"/>
  <c r="B19" i="7"/>
  <c r="C18" i="7"/>
  <c r="B18" i="7"/>
  <c r="A18" i="7"/>
  <c r="C17" i="7"/>
  <c r="B17" i="7"/>
  <c r="C16" i="7"/>
  <c r="B16" i="7"/>
  <c r="C15" i="7"/>
  <c r="B15" i="7"/>
  <c r="A15" i="7"/>
  <c r="C14" i="7"/>
  <c r="B14" i="7"/>
  <c r="C13" i="7"/>
  <c r="B13" i="7"/>
  <c r="A13" i="7"/>
  <c r="C12" i="7"/>
  <c r="B12" i="7"/>
  <c r="C11" i="7"/>
  <c r="B11" i="7"/>
  <c r="C10" i="7"/>
  <c r="B10" i="7"/>
  <c r="C9" i="7"/>
  <c r="B9" i="7"/>
  <c r="C8" i="7"/>
  <c r="B8" i="7"/>
  <c r="C7" i="7"/>
  <c r="B7" i="7"/>
  <c r="C6" i="7"/>
  <c r="B6" i="7"/>
  <c r="C5" i="7"/>
  <c r="B5" i="7"/>
  <c r="C4" i="7"/>
  <c r="B4" i="7"/>
  <c r="A4" i="7"/>
  <c r="A2" i="7"/>
  <c r="A1" i="7"/>
  <c r="C109" i="6"/>
  <c r="B109" i="6"/>
  <c r="C108" i="6"/>
  <c r="B108" i="6"/>
  <c r="C107" i="6"/>
  <c r="B107" i="6"/>
  <c r="C106" i="6"/>
  <c r="B106" i="6"/>
  <c r="C105" i="6"/>
  <c r="B105" i="6"/>
  <c r="C104" i="6"/>
  <c r="B104" i="6"/>
  <c r="C103" i="6"/>
  <c r="B103" i="6"/>
  <c r="C102" i="6"/>
  <c r="B102" i="6"/>
  <c r="C101" i="6"/>
  <c r="B101" i="6"/>
  <c r="C100" i="6"/>
  <c r="B100" i="6"/>
  <c r="C99" i="6"/>
  <c r="B99" i="6"/>
  <c r="C98" i="6"/>
  <c r="B98" i="6"/>
  <c r="A98" i="6"/>
  <c r="C97" i="6"/>
  <c r="B97" i="6"/>
  <c r="C96" i="6"/>
  <c r="B96" i="6"/>
  <c r="C95" i="6"/>
  <c r="B95" i="6"/>
  <c r="C94" i="6"/>
  <c r="B94" i="6"/>
  <c r="C93" i="6"/>
  <c r="B93" i="6"/>
  <c r="C92" i="6"/>
  <c r="B92" i="6"/>
  <c r="C91" i="6"/>
  <c r="B91" i="6"/>
  <c r="C90" i="6"/>
  <c r="B90" i="6"/>
  <c r="C89" i="6"/>
  <c r="B89" i="6"/>
  <c r="C88" i="6"/>
  <c r="B88" i="6"/>
  <c r="C87" i="6"/>
  <c r="B87" i="6"/>
  <c r="A87" i="6"/>
  <c r="C86" i="6"/>
  <c r="B86" i="6"/>
  <c r="C85" i="6"/>
  <c r="B85" i="6"/>
  <c r="C84" i="6"/>
  <c r="B84" i="6"/>
  <c r="C83" i="6"/>
  <c r="B83" i="6"/>
  <c r="C82" i="6"/>
  <c r="B82" i="6"/>
  <c r="C81" i="6"/>
  <c r="B81" i="6"/>
  <c r="C80" i="6"/>
  <c r="B80" i="6"/>
  <c r="C79" i="6"/>
  <c r="B79" i="6"/>
  <c r="C78" i="6"/>
  <c r="B78" i="6"/>
  <c r="C77" i="6"/>
  <c r="B77" i="6"/>
  <c r="C76" i="6"/>
  <c r="B76" i="6"/>
  <c r="C75" i="6"/>
  <c r="B75" i="6"/>
  <c r="C74" i="6"/>
  <c r="B74" i="6"/>
  <c r="A74" i="6"/>
  <c r="C73" i="6"/>
  <c r="B73" i="6"/>
  <c r="C72" i="6"/>
  <c r="B72" i="6"/>
  <c r="C71" i="6"/>
  <c r="B71" i="6"/>
  <c r="C70" i="6"/>
  <c r="B70" i="6"/>
  <c r="C69" i="6"/>
  <c r="B69" i="6"/>
  <c r="C68" i="6"/>
  <c r="B68" i="6"/>
  <c r="C67" i="6"/>
  <c r="B67" i="6"/>
  <c r="C66" i="6"/>
  <c r="B66" i="6"/>
  <c r="C65" i="6"/>
  <c r="B65" i="6"/>
  <c r="C64" i="6"/>
  <c r="B64" i="6"/>
  <c r="C63" i="6"/>
  <c r="B63" i="6"/>
  <c r="C62" i="6"/>
  <c r="B62" i="6"/>
  <c r="C61" i="6"/>
  <c r="B61" i="6"/>
  <c r="C60" i="6"/>
  <c r="B60" i="6"/>
  <c r="A60" i="6"/>
  <c r="C59" i="6"/>
  <c r="B59" i="6"/>
  <c r="C58" i="6"/>
  <c r="B58" i="6"/>
  <c r="C57" i="6"/>
  <c r="B57" i="6"/>
  <c r="C56" i="6"/>
  <c r="B56" i="6"/>
  <c r="A56" i="6"/>
  <c r="C55" i="6"/>
  <c r="B55" i="6"/>
  <c r="C54" i="6"/>
  <c r="B54" i="6"/>
  <c r="C53" i="6"/>
  <c r="B53" i="6"/>
  <c r="C52" i="6"/>
  <c r="B52" i="6"/>
  <c r="C51" i="6"/>
  <c r="B51" i="6"/>
  <c r="C50" i="6"/>
  <c r="B50" i="6"/>
  <c r="C49" i="6"/>
  <c r="B49" i="6"/>
  <c r="C48" i="6"/>
  <c r="B48" i="6"/>
  <c r="C47" i="6"/>
  <c r="B47" i="6"/>
  <c r="C46" i="6"/>
  <c r="B46" i="6"/>
  <c r="A46" i="6"/>
  <c r="C45" i="6"/>
  <c r="B45" i="6"/>
  <c r="C44" i="6"/>
  <c r="B44" i="6"/>
  <c r="C43" i="6"/>
  <c r="B43" i="6"/>
  <c r="C42" i="6"/>
  <c r="B42" i="6"/>
  <c r="C41" i="6"/>
  <c r="B41" i="6"/>
  <c r="A41" i="6"/>
  <c r="C40" i="6"/>
  <c r="B40" i="6"/>
  <c r="C39" i="6"/>
  <c r="B39" i="6"/>
  <c r="A39" i="6"/>
  <c r="C38" i="6"/>
  <c r="B38" i="6"/>
  <c r="C37" i="6"/>
  <c r="B37" i="6"/>
  <c r="C36" i="6"/>
  <c r="B36" i="6"/>
  <c r="C35" i="6"/>
  <c r="B35" i="6"/>
  <c r="C34" i="6"/>
  <c r="B34" i="6"/>
  <c r="C33" i="6"/>
  <c r="B33" i="6"/>
  <c r="C32" i="6"/>
  <c r="B32" i="6"/>
  <c r="C31" i="6"/>
  <c r="B31" i="6"/>
  <c r="A31" i="6"/>
  <c r="C30" i="6"/>
  <c r="B30" i="6"/>
  <c r="C29" i="6"/>
  <c r="B29" i="6"/>
  <c r="C28" i="6"/>
  <c r="B28" i="6"/>
  <c r="C27" i="6"/>
  <c r="B27" i="6"/>
  <c r="C26" i="6"/>
  <c r="B26" i="6"/>
  <c r="C25" i="6"/>
  <c r="B25" i="6"/>
  <c r="C24" i="6"/>
  <c r="B24" i="6"/>
  <c r="C23" i="6"/>
  <c r="B23" i="6"/>
  <c r="C22" i="6"/>
  <c r="B22" i="6"/>
  <c r="C21" i="6"/>
  <c r="B21" i="6"/>
  <c r="C20" i="6"/>
  <c r="B20" i="6"/>
  <c r="C19" i="6"/>
  <c r="B19" i="6"/>
  <c r="C18" i="6"/>
  <c r="B18" i="6"/>
  <c r="A18" i="6"/>
  <c r="C17" i="6"/>
  <c r="B17" i="6"/>
  <c r="C16" i="6"/>
  <c r="B16" i="6"/>
  <c r="C15" i="6"/>
  <c r="B15" i="6"/>
  <c r="A15" i="6"/>
  <c r="C14" i="6"/>
  <c r="B14" i="6"/>
  <c r="C13" i="6"/>
  <c r="B13" i="6"/>
  <c r="A13" i="6"/>
  <c r="C12" i="6"/>
  <c r="B12" i="6"/>
  <c r="C11" i="6"/>
  <c r="B11" i="6"/>
  <c r="C10" i="6"/>
  <c r="B10" i="6"/>
  <c r="C9" i="6"/>
  <c r="B9" i="6"/>
  <c r="C8" i="6"/>
  <c r="B8" i="6"/>
  <c r="C7" i="6"/>
  <c r="B7" i="6"/>
  <c r="C6" i="6"/>
  <c r="B6" i="6"/>
  <c r="C5" i="6"/>
  <c r="B5" i="6"/>
  <c r="C4" i="6"/>
  <c r="B4" i="6"/>
  <c r="A4" i="6"/>
  <c r="A2" i="6"/>
  <c r="A1" i="6"/>
  <c r="BT119" i="5"/>
  <c r="BS120" i="5"/>
  <c r="BR120" i="5"/>
  <c r="BQ120" i="5"/>
  <c r="BP120" i="5"/>
  <c r="BO120" i="5"/>
  <c r="BN120" i="5"/>
  <c r="BM120" i="5"/>
  <c r="BL120" i="5"/>
  <c r="BK120" i="5"/>
  <c r="BJ120" i="5"/>
  <c r="BI120" i="5"/>
  <c r="BH120" i="5"/>
  <c r="BG120" i="5"/>
  <c r="BF120" i="5"/>
  <c r="BE120" i="5"/>
  <c r="BD120" i="5"/>
  <c r="BC120" i="5"/>
  <c r="BB120" i="5"/>
  <c r="BA120" i="5"/>
  <c r="AZ120" i="5"/>
  <c r="AY120" i="5"/>
  <c r="AX120" i="5"/>
  <c r="X119" i="5"/>
  <c r="W120" i="5"/>
  <c r="V120" i="5"/>
  <c r="U120" i="5"/>
  <c r="T120" i="5"/>
  <c r="S120" i="5"/>
  <c r="R120" i="5"/>
  <c r="Q120" i="5"/>
  <c r="P120" i="5"/>
  <c r="O120" i="5"/>
  <c r="N120" i="5"/>
  <c r="M120" i="5"/>
  <c r="L120" i="5"/>
  <c r="K120" i="5"/>
  <c r="J120" i="5"/>
  <c r="I120" i="5"/>
  <c r="H120" i="5"/>
  <c r="G120" i="5"/>
  <c r="F120" i="5"/>
  <c r="E120" i="5"/>
  <c r="D120" i="5"/>
  <c r="C120" i="5"/>
  <c r="B120" i="5"/>
  <c r="BT118" i="5"/>
  <c r="BS119" i="5"/>
  <c r="BR119" i="5"/>
  <c r="BQ119" i="5"/>
  <c r="BP119" i="5"/>
  <c r="BO119" i="5"/>
  <c r="BN119" i="5"/>
  <c r="BM119" i="5"/>
  <c r="BL119" i="5"/>
  <c r="BK119" i="5"/>
  <c r="BJ119" i="5"/>
  <c r="BI119" i="5"/>
  <c r="BH119" i="5"/>
  <c r="BG119" i="5"/>
  <c r="BF119" i="5"/>
  <c r="BE119" i="5"/>
  <c r="BD119" i="5"/>
  <c r="BC119" i="5"/>
  <c r="BB119" i="5"/>
  <c r="BA119" i="5"/>
  <c r="AZ119" i="5"/>
  <c r="AY119" i="5"/>
  <c r="AX119" i="5"/>
  <c r="X118" i="5"/>
  <c r="W119" i="5"/>
  <c r="V119" i="5"/>
  <c r="U119" i="5"/>
  <c r="T119" i="5"/>
  <c r="S119" i="5"/>
  <c r="R119" i="5"/>
  <c r="Q119" i="5"/>
  <c r="P119" i="5"/>
  <c r="O119" i="5"/>
  <c r="N119" i="5"/>
  <c r="M119" i="5"/>
  <c r="L119" i="5"/>
  <c r="K119" i="5"/>
  <c r="J119" i="5"/>
  <c r="I119" i="5"/>
  <c r="H119" i="5"/>
  <c r="G119" i="5"/>
  <c r="F119" i="5"/>
  <c r="E119" i="5"/>
  <c r="D119" i="5"/>
  <c r="C119" i="5"/>
  <c r="B119" i="5"/>
  <c r="BT117" i="5"/>
  <c r="BS118" i="5"/>
  <c r="BR118" i="5"/>
  <c r="BQ118" i="5"/>
  <c r="BP118" i="5"/>
  <c r="BO118" i="5"/>
  <c r="BN118" i="5"/>
  <c r="BM118" i="5"/>
  <c r="BL118" i="5"/>
  <c r="BK118" i="5"/>
  <c r="BJ118" i="5"/>
  <c r="BI118" i="5"/>
  <c r="BH118" i="5"/>
  <c r="BG118" i="5"/>
  <c r="BF118" i="5"/>
  <c r="BE118" i="5"/>
  <c r="BD118" i="5"/>
  <c r="BC118" i="5"/>
  <c r="BB118" i="5"/>
  <c r="BA118" i="5"/>
  <c r="AZ118" i="5"/>
  <c r="AY118" i="5"/>
  <c r="AX118" i="5"/>
  <c r="X117" i="5"/>
  <c r="W118" i="5"/>
  <c r="V118" i="5"/>
  <c r="U118" i="5"/>
  <c r="T118" i="5"/>
  <c r="S118" i="5"/>
  <c r="R118" i="5"/>
  <c r="Q118" i="5"/>
  <c r="P118" i="5"/>
  <c r="O118" i="5"/>
  <c r="N118" i="5"/>
  <c r="M118" i="5"/>
  <c r="L118" i="5"/>
  <c r="K118" i="5"/>
  <c r="J118" i="5"/>
  <c r="I118" i="5"/>
  <c r="H118" i="5"/>
  <c r="G118" i="5"/>
  <c r="F118" i="5"/>
  <c r="E118" i="5"/>
  <c r="D118" i="5"/>
  <c r="C118" i="5"/>
  <c r="B118" i="5"/>
  <c r="BT116" i="5"/>
  <c r="BS117" i="5"/>
  <c r="BR117" i="5"/>
  <c r="BQ117" i="5"/>
  <c r="BP117" i="5"/>
  <c r="BO117" i="5"/>
  <c r="BN117" i="5"/>
  <c r="BM117" i="5"/>
  <c r="BL117" i="5"/>
  <c r="BK117" i="5"/>
  <c r="BJ117" i="5"/>
  <c r="BI117" i="5"/>
  <c r="BH117" i="5"/>
  <c r="BG117" i="5"/>
  <c r="BF117" i="5"/>
  <c r="BE117" i="5"/>
  <c r="BD117" i="5"/>
  <c r="BC117" i="5"/>
  <c r="BB117" i="5"/>
  <c r="BA117" i="5"/>
  <c r="AZ117" i="5"/>
  <c r="AY117" i="5"/>
  <c r="AX117" i="5"/>
  <c r="X116" i="5"/>
  <c r="W117" i="5"/>
  <c r="V117" i="5"/>
  <c r="U117" i="5"/>
  <c r="T117" i="5"/>
  <c r="S117" i="5"/>
  <c r="R117" i="5"/>
  <c r="Q117" i="5"/>
  <c r="P117" i="5"/>
  <c r="O117" i="5"/>
  <c r="N117" i="5"/>
  <c r="M117" i="5"/>
  <c r="L117" i="5"/>
  <c r="K117" i="5"/>
  <c r="J117" i="5"/>
  <c r="I117" i="5"/>
  <c r="H117" i="5"/>
  <c r="G117" i="5"/>
  <c r="F117" i="5"/>
  <c r="E117" i="5"/>
  <c r="D117" i="5"/>
  <c r="C117" i="5"/>
  <c r="B117" i="5"/>
  <c r="BT115" i="5"/>
  <c r="BS116" i="5"/>
  <c r="BR116" i="5"/>
  <c r="BQ116" i="5"/>
  <c r="BP116" i="5"/>
  <c r="BO116" i="5"/>
  <c r="BN116" i="5"/>
  <c r="BM116" i="5"/>
  <c r="BL116" i="5"/>
  <c r="BK116" i="5"/>
  <c r="BJ116" i="5"/>
  <c r="BI116" i="5"/>
  <c r="BH116" i="5"/>
  <c r="BG116" i="5"/>
  <c r="BF116" i="5"/>
  <c r="BE116" i="5"/>
  <c r="BD116" i="5"/>
  <c r="BC116" i="5"/>
  <c r="BB116" i="5"/>
  <c r="BA116" i="5"/>
  <c r="AZ116" i="5"/>
  <c r="AY116" i="5"/>
  <c r="AX116" i="5"/>
  <c r="X115" i="5"/>
  <c r="W116" i="5"/>
  <c r="V116" i="5"/>
  <c r="U116" i="5"/>
  <c r="T116" i="5"/>
  <c r="S116" i="5"/>
  <c r="R116" i="5"/>
  <c r="Q116" i="5"/>
  <c r="P116" i="5"/>
  <c r="O116" i="5"/>
  <c r="N116" i="5"/>
  <c r="M116" i="5"/>
  <c r="L116" i="5"/>
  <c r="K116" i="5"/>
  <c r="J116" i="5"/>
  <c r="I116" i="5"/>
  <c r="H116" i="5"/>
  <c r="G116" i="5"/>
  <c r="F116" i="5"/>
  <c r="E116" i="5"/>
  <c r="D116" i="5"/>
  <c r="C116" i="5"/>
  <c r="B116" i="5"/>
  <c r="BT114" i="5"/>
  <c r="BS115" i="5"/>
  <c r="BR115" i="5"/>
  <c r="BQ115" i="5"/>
  <c r="BP115" i="5"/>
  <c r="BO115" i="5"/>
  <c r="BN115" i="5"/>
  <c r="BM115" i="5"/>
  <c r="BL115" i="5"/>
  <c r="BK115" i="5"/>
  <c r="BJ115" i="5"/>
  <c r="BI115" i="5"/>
  <c r="BH115" i="5"/>
  <c r="BG115" i="5"/>
  <c r="BF115" i="5"/>
  <c r="BE115" i="5"/>
  <c r="BD115" i="5"/>
  <c r="BC115" i="5"/>
  <c r="BB115" i="5"/>
  <c r="BA115" i="5"/>
  <c r="AZ115" i="5"/>
  <c r="AY115" i="5"/>
  <c r="AX115" i="5"/>
  <c r="X114" i="5"/>
  <c r="W115" i="5"/>
  <c r="V115" i="5"/>
  <c r="U115" i="5"/>
  <c r="T115" i="5"/>
  <c r="S115" i="5"/>
  <c r="R115" i="5"/>
  <c r="Q115" i="5"/>
  <c r="P115" i="5"/>
  <c r="O115" i="5"/>
  <c r="N115" i="5"/>
  <c r="M115" i="5"/>
  <c r="L115" i="5"/>
  <c r="K115" i="5"/>
  <c r="J115" i="5"/>
  <c r="I115" i="5"/>
  <c r="H115" i="5"/>
  <c r="G115" i="5"/>
  <c r="F115" i="5"/>
  <c r="E115" i="5"/>
  <c r="D115" i="5"/>
  <c r="C115" i="5"/>
  <c r="B115" i="5"/>
  <c r="BT113" i="5"/>
  <c r="BS114" i="5"/>
  <c r="BR114" i="5"/>
  <c r="BQ114" i="5"/>
  <c r="BP114" i="5"/>
  <c r="BO114" i="5"/>
  <c r="BN114" i="5"/>
  <c r="BM114" i="5"/>
  <c r="BL114" i="5"/>
  <c r="BK114" i="5"/>
  <c r="BJ114" i="5"/>
  <c r="BI114" i="5"/>
  <c r="BH114" i="5"/>
  <c r="BG114" i="5"/>
  <c r="BF114" i="5"/>
  <c r="BE114" i="5"/>
  <c r="BD114" i="5"/>
  <c r="BC114" i="5"/>
  <c r="BB114" i="5"/>
  <c r="BA114" i="5"/>
  <c r="AZ114" i="5"/>
  <c r="AY114" i="5"/>
  <c r="AX114" i="5"/>
  <c r="X113" i="5"/>
  <c r="W114" i="5"/>
  <c r="V114" i="5"/>
  <c r="U114" i="5"/>
  <c r="T114" i="5"/>
  <c r="S114" i="5"/>
  <c r="R114" i="5"/>
  <c r="Q114" i="5"/>
  <c r="P114" i="5"/>
  <c r="O114" i="5"/>
  <c r="N114" i="5"/>
  <c r="M114" i="5"/>
  <c r="L114" i="5"/>
  <c r="K114" i="5"/>
  <c r="J114" i="5"/>
  <c r="I114" i="5"/>
  <c r="H114" i="5"/>
  <c r="G114" i="5"/>
  <c r="F114" i="5"/>
  <c r="E114" i="5"/>
  <c r="D114" i="5"/>
  <c r="C114" i="5"/>
  <c r="B114" i="5"/>
  <c r="BT112" i="5"/>
  <c r="BS113" i="5"/>
  <c r="BR113" i="5"/>
  <c r="BQ113" i="5"/>
  <c r="BP113" i="5"/>
  <c r="BO113" i="5"/>
  <c r="BN113" i="5"/>
  <c r="BM113" i="5"/>
  <c r="BL113" i="5"/>
  <c r="BK113" i="5"/>
  <c r="BJ113" i="5"/>
  <c r="BI113" i="5"/>
  <c r="BH113" i="5"/>
  <c r="BG113" i="5"/>
  <c r="BF113" i="5"/>
  <c r="BE113" i="5"/>
  <c r="BD113" i="5"/>
  <c r="BC113" i="5"/>
  <c r="BB113" i="5"/>
  <c r="BA113" i="5"/>
  <c r="AZ113" i="5"/>
  <c r="AY113" i="5"/>
  <c r="AX113" i="5"/>
  <c r="X112" i="5"/>
  <c r="W113" i="5"/>
  <c r="V113" i="5"/>
  <c r="U113" i="5"/>
  <c r="T113" i="5"/>
  <c r="S113" i="5"/>
  <c r="R113" i="5"/>
  <c r="Q113" i="5"/>
  <c r="P113" i="5"/>
  <c r="O113" i="5"/>
  <c r="N113" i="5"/>
  <c r="M113" i="5"/>
  <c r="L113" i="5"/>
  <c r="K113" i="5"/>
  <c r="J113" i="5"/>
  <c r="I113" i="5"/>
  <c r="H113" i="5"/>
  <c r="G113" i="5"/>
  <c r="F113" i="5"/>
  <c r="E113" i="5"/>
  <c r="D113" i="5"/>
  <c r="C113" i="5"/>
  <c r="B113" i="5"/>
  <c r="BT111" i="5"/>
  <c r="BS112" i="5"/>
  <c r="BR112" i="5"/>
  <c r="BQ112" i="5"/>
  <c r="BP112" i="5"/>
  <c r="BO112" i="5"/>
  <c r="BN112" i="5"/>
  <c r="BM112" i="5"/>
  <c r="BL112" i="5"/>
  <c r="BK112" i="5"/>
  <c r="BJ112" i="5"/>
  <c r="BI112" i="5"/>
  <c r="BH112" i="5"/>
  <c r="BG112" i="5"/>
  <c r="BF112" i="5"/>
  <c r="BE112" i="5"/>
  <c r="BD112" i="5"/>
  <c r="BC112" i="5"/>
  <c r="BB112" i="5"/>
  <c r="BA112" i="5"/>
  <c r="AZ112" i="5"/>
  <c r="AY112" i="5"/>
  <c r="AX112" i="5"/>
  <c r="X111" i="5"/>
  <c r="W112" i="5"/>
  <c r="V112" i="5"/>
  <c r="U112" i="5"/>
  <c r="T112" i="5"/>
  <c r="S112" i="5"/>
  <c r="R112" i="5"/>
  <c r="Q112" i="5"/>
  <c r="P112" i="5"/>
  <c r="O112" i="5"/>
  <c r="N112" i="5"/>
  <c r="M112" i="5"/>
  <c r="L112" i="5"/>
  <c r="K112" i="5"/>
  <c r="J112" i="5"/>
  <c r="I112" i="5"/>
  <c r="H112" i="5"/>
  <c r="G112" i="5"/>
  <c r="F112" i="5"/>
  <c r="E112" i="5"/>
  <c r="D112" i="5"/>
  <c r="C112" i="5"/>
  <c r="B112" i="5"/>
  <c r="BT110" i="5"/>
  <c r="BS111" i="5"/>
  <c r="BR111" i="5"/>
  <c r="BQ111" i="5"/>
  <c r="BP111" i="5"/>
  <c r="BO111" i="5"/>
  <c r="BN111" i="5"/>
  <c r="BM111" i="5"/>
  <c r="BL111" i="5"/>
  <c r="BK111" i="5"/>
  <c r="BJ111" i="5"/>
  <c r="BI111" i="5"/>
  <c r="BH111" i="5"/>
  <c r="BG111" i="5"/>
  <c r="BF111" i="5"/>
  <c r="BE111" i="5"/>
  <c r="BD111" i="5"/>
  <c r="BC111" i="5"/>
  <c r="BB111" i="5"/>
  <c r="BA111" i="5"/>
  <c r="AZ111" i="5"/>
  <c r="AY111" i="5"/>
  <c r="AX111" i="5"/>
  <c r="X110" i="5"/>
  <c r="W111" i="5"/>
  <c r="V111" i="5"/>
  <c r="U111" i="5"/>
  <c r="T111" i="5"/>
  <c r="S111" i="5"/>
  <c r="R111" i="5"/>
  <c r="Q111" i="5"/>
  <c r="P111" i="5"/>
  <c r="O111" i="5"/>
  <c r="N111" i="5"/>
  <c r="M111" i="5"/>
  <c r="L111" i="5"/>
  <c r="K111" i="5"/>
  <c r="J111" i="5"/>
  <c r="I111" i="5"/>
  <c r="H111" i="5"/>
  <c r="G111" i="5"/>
  <c r="F111" i="5"/>
  <c r="E111" i="5"/>
  <c r="D111" i="5"/>
  <c r="C111" i="5"/>
  <c r="B111" i="5"/>
  <c r="BT109" i="5"/>
  <c r="BS110" i="5"/>
  <c r="BR110" i="5"/>
  <c r="BQ110" i="5"/>
  <c r="BP110" i="5"/>
  <c r="BO110" i="5"/>
  <c r="BN110" i="5"/>
  <c r="BM110" i="5"/>
  <c r="BL110" i="5"/>
  <c r="BK110" i="5"/>
  <c r="BJ110" i="5"/>
  <c r="BI110" i="5"/>
  <c r="BH110" i="5"/>
  <c r="BG110" i="5"/>
  <c r="BF110" i="5"/>
  <c r="BE110" i="5"/>
  <c r="BD110" i="5"/>
  <c r="BC110" i="5"/>
  <c r="BB110" i="5"/>
  <c r="BA110" i="5"/>
  <c r="AZ110" i="5"/>
  <c r="AY110" i="5"/>
  <c r="AX110" i="5"/>
  <c r="X109" i="5"/>
  <c r="W110" i="5"/>
  <c r="V110" i="5"/>
  <c r="U110" i="5"/>
  <c r="T110" i="5"/>
  <c r="S110" i="5"/>
  <c r="R110" i="5"/>
  <c r="Q110" i="5"/>
  <c r="P110" i="5"/>
  <c r="O110" i="5"/>
  <c r="N110" i="5"/>
  <c r="M110" i="5"/>
  <c r="L110" i="5"/>
  <c r="K110" i="5"/>
  <c r="J110" i="5"/>
  <c r="I110" i="5"/>
  <c r="H110" i="5"/>
  <c r="G110" i="5"/>
  <c r="F110" i="5"/>
  <c r="E110" i="5"/>
  <c r="D110" i="5"/>
  <c r="C110" i="5"/>
  <c r="B110" i="5"/>
  <c r="BT107" i="5"/>
  <c r="BS109" i="5"/>
  <c r="BR109" i="5"/>
  <c r="BQ109" i="5"/>
  <c r="BP109" i="5"/>
  <c r="BO109" i="5"/>
  <c r="BN109" i="5"/>
  <c r="BM109" i="5"/>
  <c r="BL109" i="5"/>
  <c r="BK109" i="5"/>
  <c r="BJ109" i="5"/>
  <c r="BI109" i="5"/>
  <c r="BH109" i="5"/>
  <c r="BG109" i="5"/>
  <c r="BF109" i="5"/>
  <c r="BE109" i="5"/>
  <c r="BD109" i="5"/>
  <c r="BC109" i="5"/>
  <c r="BB109" i="5"/>
  <c r="BA109" i="5"/>
  <c r="AZ109" i="5"/>
  <c r="AY109" i="5"/>
  <c r="AX109" i="5"/>
  <c r="X107" i="5"/>
  <c r="W109" i="5"/>
  <c r="V109" i="5"/>
  <c r="U109" i="5"/>
  <c r="T109" i="5"/>
  <c r="S109" i="5"/>
  <c r="R109" i="5"/>
  <c r="Q109" i="5"/>
  <c r="P109" i="5"/>
  <c r="O109" i="5"/>
  <c r="N109" i="5"/>
  <c r="M109" i="5"/>
  <c r="L109" i="5"/>
  <c r="K109" i="5"/>
  <c r="J109" i="5"/>
  <c r="I109" i="5"/>
  <c r="H109" i="5"/>
  <c r="G109" i="5"/>
  <c r="F109" i="5"/>
  <c r="E109" i="5"/>
  <c r="D109" i="5"/>
  <c r="C109" i="5"/>
  <c r="B109" i="5"/>
  <c r="BT106" i="5"/>
  <c r="BS107" i="5"/>
  <c r="BR107" i="5"/>
  <c r="BQ107" i="5"/>
  <c r="BP107" i="5"/>
  <c r="BO107" i="5"/>
  <c r="BN107" i="5"/>
  <c r="BM107" i="5"/>
  <c r="BL107" i="5"/>
  <c r="BK107" i="5"/>
  <c r="BJ107" i="5"/>
  <c r="BI107" i="5"/>
  <c r="BH107" i="5"/>
  <c r="BG107" i="5"/>
  <c r="BF107" i="5"/>
  <c r="BE107" i="5"/>
  <c r="BD107" i="5"/>
  <c r="BC107" i="5"/>
  <c r="BB107" i="5"/>
  <c r="BA107" i="5"/>
  <c r="AZ107" i="5"/>
  <c r="AY107" i="5"/>
  <c r="AX107" i="5"/>
  <c r="X106" i="5"/>
  <c r="W107" i="5"/>
  <c r="V107" i="5"/>
  <c r="U107" i="5"/>
  <c r="T107" i="5"/>
  <c r="S107" i="5"/>
  <c r="R107" i="5"/>
  <c r="Q107" i="5"/>
  <c r="P107" i="5"/>
  <c r="O107" i="5"/>
  <c r="N107" i="5"/>
  <c r="M107" i="5"/>
  <c r="L107" i="5"/>
  <c r="K107" i="5"/>
  <c r="J107" i="5"/>
  <c r="I107" i="5"/>
  <c r="H107" i="5"/>
  <c r="G107" i="5"/>
  <c r="F107" i="5"/>
  <c r="E107" i="5"/>
  <c r="D107" i="5"/>
  <c r="C107" i="5"/>
  <c r="B107" i="5"/>
  <c r="BT105" i="5"/>
  <c r="BS106" i="5"/>
  <c r="BR106" i="5"/>
  <c r="BQ106" i="5"/>
  <c r="BP106" i="5"/>
  <c r="BO106" i="5"/>
  <c r="BN106" i="5"/>
  <c r="BM106" i="5"/>
  <c r="BL106" i="5"/>
  <c r="BK106" i="5"/>
  <c r="BJ106" i="5"/>
  <c r="BI106" i="5"/>
  <c r="BH106" i="5"/>
  <c r="BG106" i="5"/>
  <c r="BF106" i="5"/>
  <c r="BE106" i="5"/>
  <c r="BD106" i="5"/>
  <c r="BC106" i="5"/>
  <c r="BB106" i="5"/>
  <c r="BA106" i="5"/>
  <c r="AZ106" i="5"/>
  <c r="AY106" i="5"/>
  <c r="AX106" i="5"/>
  <c r="X105" i="5"/>
  <c r="W106" i="5"/>
  <c r="V106" i="5"/>
  <c r="U106" i="5"/>
  <c r="T106" i="5"/>
  <c r="S106" i="5"/>
  <c r="R106" i="5"/>
  <c r="Q106" i="5"/>
  <c r="P106" i="5"/>
  <c r="O106" i="5"/>
  <c r="N106" i="5"/>
  <c r="M106" i="5"/>
  <c r="L106" i="5"/>
  <c r="K106" i="5"/>
  <c r="J106" i="5"/>
  <c r="I106" i="5"/>
  <c r="H106" i="5"/>
  <c r="G106" i="5"/>
  <c r="F106" i="5"/>
  <c r="E106" i="5"/>
  <c r="D106" i="5"/>
  <c r="C106" i="5"/>
  <c r="B106" i="5"/>
  <c r="BT104" i="5"/>
  <c r="BS105" i="5"/>
  <c r="BR105" i="5"/>
  <c r="BQ105" i="5"/>
  <c r="BP105" i="5"/>
  <c r="BO105" i="5"/>
  <c r="BN105" i="5"/>
  <c r="BM105" i="5"/>
  <c r="BL105" i="5"/>
  <c r="BK105" i="5"/>
  <c r="BJ105" i="5"/>
  <c r="BI105" i="5"/>
  <c r="BH105" i="5"/>
  <c r="BG105" i="5"/>
  <c r="BF105" i="5"/>
  <c r="BE105" i="5"/>
  <c r="BD105" i="5"/>
  <c r="BC105" i="5"/>
  <c r="BB105" i="5"/>
  <c r="BA105" i="5"/>
  <c r="AZ105" i="5"/>
  <c r="AY105" i="5"/>
  <c r="AX105" i="5"/>
  <c r="X104" i="5"/>
  <c r="W105" i="5"/>
  <c r="V105" i="5"/>
  <c r="U105" i="5"/>
  <c r="T105" i="5"/>
  <c r="S105" i="5"/>
  <c r="R105" i="5"/>
  <c r="Q105" i="5"/>
  <c r="P105" i="5"/>
  <c r="O105" i="5"/>
  <c r="N105" i="5"/>
  <c r="M105" i="5"/>
  <c r="L105" i="5"/>
  <c r="K105" i="5"/>
  <c r="J105" i="5"/>
  <c r="I105" i="5"/>
  <c r="H105" i="5"/>
  <c r="G105" i="5"/>
  <c r="F105" i="5"/>
  <c r="E105" i="5"/>
  <c r="D105" i="5"/>
  <c r="C105" i="5"/>
  <c r="B105" i="5"/>
  <c r="BT103" i="5"/>
  <c r="BS104" i="5"/>
  <c r="BR104" i="5"/>
  <c r="BQ104" i="5"/>
  <c r="BP104" i="5"/>
  <c r="BO104" i="5"/>
  <c r="BN104" i="5"/>
  <c r="BM104" i="5"/>
  <c r="BL104" i="5"/>
  <c r="BK104" i="5"/>
  <c r="BJ104" i="5"/>
  <c r="BI104" i="5"/>
  <c r="BH104" i="5"/>
  <c r="BG104" i="5"/>
  <c r="BF104" i="5"/>
  <c r="BE104" i="5"/>
  <c r="BD104" i="5"/>
  <c r="BC104" i="5"/>
  <c r="BB104" i="5"/>
  <c r="BA104" i="5"/>
  <c r="AZ104" i="5"/>
  <c r="AY104" i="5"/>
  <c r="AX104" i="5"/>
  <c r="X103" i="5"/>
  <c r="W104" i="5"/>
  <c r="V104" i="5"/>
  <c r="U104" i="5"/>
  <c r="T104" i="5"/>
  <c r="S104" i="5"/>
  <c r="R104" i="5"/>
  <c r="Q104" i="5"/>
  <c r="P104" i="5"/>
  <c r="O104" i="5"/>
  <c r="N104" i="5"/>
  <c r="M104" i="5"/>
  <c r="L104" i="5"/>
  <c r="K104" i="5"/>
  <c r="J104" i="5"/>
  <c r="I104" i="5"/>
  <c r="H104" i="5"/>
  <c r="G104" i="5"/>
  <c r="F104" i="5"/>
  <c r="E104" i="5"/>
  <c r="D104" i="5"/>
  <c r="C104" i="5"/>
  <c r="B104" i="5"/>
  <c r="BT102" i="5"/>
  <c r="BS103" i="5"/>
  <c r="BR103" i="5"/>
  <c r="BQ103" i="5"/>
  <c r="BP103" i="5"/>
  <c r="BO103" i="5"/>
  <c r="BN103" i="5"/>
  <c r="BM103" i="5"/>
  <c r="BL103" i="5"/>
  <c r="BK103" i="5"/>
  <c r="BJ103" i="5"/>
  <c r="BI103" i="5"/>
  <c r="BH103" i="5"/>
  <c r="BG103" i="5"/>
  <c r="BF103" i="5"/>
  <c r="BE103" i="5"/>
  <c r="BD103" i="5"/>
  <c r="BC103" i="5"/>
  <c r="BB103" i="5"/>
  <c r="BA103" i="5"/>
  <c r="AZ103" i="5"/>
  <c r="AY103" i="5"/>
  <c r="AX103" i="5"/>
  <c r="X102" i="5"/>
  <c r="W103" i="5"/>
  <c r="V103" i="5"/>
  <c r="U103" i="5"/>
  <c r="T103" i="5"/>
  <c r="S103" i="5"/>
  <c r="R103" i="5"/>
  <c r="Q103" i="5"/>
  <c r="P103" i="5"/>
  <c r="O103" i="5"/>
  <c r="N103" i="5"/>
  <c r="M103" i="5"/>
  <c r="L103" i="5"/>
  <c r="K103" i="5"/>
  <c r="J103" i="5"/>
  <c r="I103" i="5"/>
  <c r="H103" i="5"/>
  <c r="G103" i="5"/>
  <c r="F103" i="5"/>
  <c r="E103" i="5"/>
  <c r="D103" i="5"/>
  <c r="C103" i="5"/>
  <c r="B103" i="5"/>
  <c r="BT101" i="5"/>
  <c r="BS102" i="5"/>
  <c r="BR102" i="5"/>
  <c r="BQ102" i="5"/>
  <c r="BP102" i="5"/>
  <c r="BO102" i="5"/>
  <c r="BN102" i="5"/>
  <c r="BM102" i="5"/>
  <c r="BL102" i="5"/>
  <c r="BK102" i="5"/>
  <c r="BJ102" i="5"/>
  <c r="BI102" i="5"/>
  <c r="BH102" i="5"/>
  <c r="BG102" i="5"/>
  <c r="BF102" i="5"/>
  <c r="BE102" i="5"/>
  <c r="BD102" i="5"/>
  <c r="BC102" i="5"/>
  <c r="BB102" i="5"/>
  <c r="BA102" i="5"/>
  <c r="AZ102" i="5"/>
  <c r="AY102" i="5"/>
  <c r="AX102" i="5"/>
  <c r="X101" i="5"/>
  <c r="W102" i="5"/>
  <c r="V102" i="5"/>
  <c r="U102" i="5"/>
  <c r="T102" i="5"/>
  <c r="S102" i="5"/>
  <c r="R102" i="5"/>
  <c r="Q102" i="5"/>
  <c r="P102" i="5"/>
  <c r="O102" i="5"/>
  <c r="N102" i="5"/>
  <c r="M102" i="5"/>
  <c r="L102" i="5"/>
  <c r="K102" i="5"/>
  <c r="J102" i="5"/>
  <c r="I102" i="5"/>
  <c r="H102" i="5"/>
  <c r="G102" i="5"/>
  <c r="F102" i="5"/>
  <c r="E102" i="5"/>
  <c r="D102" i="5"/>
  <c r="C102" i="5"/>
  <c r="B102" i="5"/>
  <c r="BT100" i="5"/>
  <c r="BS101" i="5"/>
  <c r="BR101" i="5"/>
  <c r="BQ101" i="5"/>
  <c r="BP101" i="5"/>
  <c r="BO101" i="5"/>
  <c r="BN101" i="5"/>
  <c r="BM101" i="5"/>
  <c r="BL101" i="5"/>
  <c r="BK101" i="5"/>
  <c r="BJ101" i="5"/>
  <c r="BI101" i="5"/>
  <c r="BH101" i="5"/>
  <c r="BG101" i="5"/>
  <c r="BF101" i="5"/>
  <c r="BE101" i="5"/>
  <c r="BD101" i="5"/>
  <c r="BC101" i="5"/>
  <c r="BB101" i="5"/>
  <c r="BA101" i="5"/>
  <c r="AZ101" i="5"/>
  <c r="AY101" i="5"/>
  <c r="AX101" i="5"/>
  <c r="X100" i="5"/>
  <c r="W101" i="5"/>
  <c r="V101" i="5"/>
  <c r="U101" i="5"/>
  <c r="T101" i="5"/>
  <c r="S101" i="5"/>
  <c r="R101" i="5"/>
  <c r="Q101" i="5"/>
  <c r="P101" i="5"/>
  <c r="O101" i="5"/>
  <c r="N101" i="5"/>
  <c r="M101" i="5"/>
  <c r="L101" i="5"/>
  <c r="K101" i="5"/>
  <c r="J101" i="5"/>
  <c r="I101" i="5"/>
  <c r="H101" i="5"/>
  <c r="G101" i="5"/>
  <c r="F101" i="5"/>
  <c r="E101" i="5"/>
  <c r="D101" i="5"/>
  <c r="C101" i="5"/>
  <c r="B101" i="5"/>
  <c r="BT99" i="5"/>
  <c r="BS100" i="5"/>
  <c r="BR100" i="5"/>
  <c r="BQ100" i="5"/>
  <c r="BP100" i="5"/>
  <c r="BO100" i="5"/>
  <c r="BN100" i="5"/>
  <c r="BM100" i="5"/>
  <c r="BL100" i="5"/>
  <c r="BK100" i="5"/>
  <c r="BJ100" i="5"/>
  <c r="BI100" i="5"/>
  <c r="BH100" i="5"/>
  <c r="BG100" i="5"/>
  <c r="BF100" i="5"/>
  <c r="BE100" i="5"/>
  <c r="BD100" i="5"/>
  <c r="BC100" i="5"/>
  <c r="BB100" i="5"/>
  <c r="BA100" i="5"/>
  <c r="AZ100" i="5"/>
  <c r="AY100" i="5"/>
  <c r="AX100" i="5"/>
  <c r="X99" i="5"/>
  <c r="W100" i="5"/>
  <c r="V100" i="5"/>
  <c r="U100" i="5"/>
  <c r="T100" i="5"/>
  <c r="S100" i="5"/>
  <c r="R100" i="5"/>
  <c r="Q100" i="5"/>
  <c r="P100" i="5"/>
  <c r="O100" i="5"/>
  <c r="N100" i="5"/>
  <c r="M100" i="5"/>
  <c r="L100" i="5"/>
  <c r="K100" i="5"/>
  <c r="J100" i="5"/>
  <c r="I100" i="5"/>
  <c r="H100" i="5"/>
  <c r="G100" i="5"/>
  <c r="F100" i="5"/>
  <c r="E100" i="5"/>
  <c r="D100" i="5"/>
  <c r="C100" i="5"/>
  <c r="B100" i="5"/>
  <c r="BT98" i="5"/>
  <c r="BS99" i="5"/>
  <c r="BR99" i="5"/>
  <c r="BQ99" i="5"/>
  <c r="BP99" i="5"/>
  <c r="BO99" i="5"/>
  <c r="BN99" i="5"/>
  <c r="BM99" i="5"/>
  <c r="BL99" i="5"/>
  <c r="BK99" i="5"/>
  <c r="BJ99" i="5"/>
  <c r="BI99" i="5"/>
  <c r="BH99" i="5"/>
  <c r="BG99" i="5"/>
  <c r="BF99" i="5"/>
  <c r="BE99" i="5"/>
  <c r="BD99" i="5"/>
  <c r="BC99" i="5"/>
  <c r="BB99" i="5"/>
  <c r="BA99" i="5"/>
  <c r="AZ99" i="5"/>
  <c r="AY99" i="5"/>
  <c r="AX99" i="5"/>
  <c r="X98" i="5"/>
  <c r="W99" i="5"/>
  <c r="V99" i="5"/>
  <c r="U99" i="5"/>
  <c r="T99" i="5"/>
  <c r="S99" i="5"/>
  <c r="R99" i="5"/>
  <c r="Q99" i="5"/>
  <c r="P99" i="5"/>
  <c r="O99" i="5"/>
  <c r="N99" i="5"/>
  <c r="M99" i="5"/>
  <c r="L99" i="5"/>
  <c r="K99" i="5"/>
  <c r="J99" i="5"/>
  <c r="I99" i="5"/>
  <c r="H99" i="5"/>
  <c r="G99" i="5"/>
  <c r="F99" i="5"/>
  <c r="E99" i="5"/>
  <c r="D99" i="5"/>
  <c r="C99" i="5"/>
  <c r="B99" i="5"/>
  <c r="BT97" i="5"/>
  <c r="BS98" i="5"/>
  <c r="BR98" i="5"/>
  <c r="BQ98" i="5"/>
  <c r="BP98" i="5"/>
  <c r="BO98" i="5"/>
  <c r="BN98" i="5"/>
  <c r="BM98" i="5"/>
  <c r="BL98" i="5"/>
  <c r="BK98" i="5"/>
  <c r="BJ98" i="5"/>
  <c r="BI98" i="5"/>
  <c r="BH98" i="5"/>
  <c r="BG98" i="5"/>
  <c r="BF98" i="5"/>
  <c r="BE98" i="5"/>
  <c r="BD98" i="5"/>
  <c r="BC98" i="5"/>
  <c r="BB98" i="5"/>
  <c r="BA98" i="5"/>
  <c r="AZ98" i="5"/>
  <c r="AY98" i="5"/>
  <c r="AX98" i="5"/>
  <c r="X97" i="5"/>
  <c r="W98" i="5"/>
  <c r="V98" i="5"/>
  <c r="U98" i="5"/>
  <c r="T98" i="5"/>
  <c r="S98" i="5"/>
  <c r="R98" i="5"/>
  <c r="Q98" i="5"/>
  <c r="P98" i="5"/>
  <c r="O98" i="5"/>
  <c r="N98" i="5"/>
  <c r="M98" i="5"/>
  <c r="L98" i="5"/>
  <c r="K98" i="5"/>
  <c r="J98" i="5"/>
  <c r="I98" i="5"/>
  <c r="H98" i="5"/>
  <c r="G98" i="5"/>
  <c r="F98" i="5"/>
  <c r="E98" i="5"/>
  <c r="D98" i="5"/>
  <c r="C98" i="5"/>
  <c r="B98" i="5"/>
  <c r="BT95" i="5"/>
  <c r="BS97" i="5"/>
  <c r="BR97" i="5"/>
  <c r="BQ97" i="5"/>
  <c r="BP97" i="5"/>
  <c r="BO97" i="5"/>
  <c r="BN97" i="5"/>
  <c r="BM97" i="5"/>
  <c r="BL97" i="5"/>
  <c r="BK97" i="5"/>
  <c r="BJ97" i="5"/>
  <c r="BI97" i="5"/>
  <c r="BH97" i="5"/>
  <c r="BG97" i="5"/>
  <c r="BF97" i="5"/>
  <c r="BE97" i="5"/>
  <c r="BD97" i="5"/>
  <c r="BC97" i="5"/>
  <c r="BB97" i="5"/>
  <c r="BA97" i="5"/>
  <c r="AZ97" i="5"/>
  <c r="AY97" i="5"/>
  <c r="AX97" i="5"/>
  <c r="X95" i="5"/>
  <c r="W97" i="5"/>
  <c r="V97" i="5"/>
  <c r="U97" i="5"/>
  <c r="T97" i="5"/>
  <c r="S97" i="5"/>
  <c r="R97" i="5"/>
  <c r="Q97" i="5"/>
  <c r="P97" i="5"/>
  <c r="O97" i="5"/>
  <c r="N97" i="5"/>
  <c r="M97" i="5"/>
  <c r="L97" i="5"/>
  <c r="K97" i="5"/>
  <c r="J97" i="5"/>
  <c r="I97" i="5"/>
  <c r="H97" i="5"/>
  <c r="G97" i="5"/>
  <c r="F97" i="5"/>
  <c r="E97" i="5"/>
  <c r="D97" i="5"/>
  <c r="C97" i="5"/>
  <c r="B97" i="5"/>
  <c r="BT94" i="5"/>
  <c r="BS95" i="5"/>
  <c r="BR95" i="5"/>
  <c r="BQ95" i="5"/>
  <c r="BP95" i="5"/>
  <c r="BO95" i="5"/>
  <c r="BN95" i="5"/>
  <c r="BM95" i="5"/>
  <c r="BL95" i="5"/>
  <c r="BK95" i="5"/>
  <c r="BJ95" i="5"/>
  <c r="BI95" i="5"/>
  <c r="BH95" i="5"/>
  <c r="BG95" i="5"/>
  <c r="BF95" i="5"/>
  <c r="BE95" i="5"/>
  <c r="BD95" i="5"/>
  <c r="BC95" i="5"/>
  <c r="BB95" i="5"/>
  <c r="BA95" i="5"/>
  <c r="AZ95" i="5"/>
  <c r="AY95" i="5"/>
  <c r="AX95" i="5"/>
  <c r="X94" i="5"/>
  <c r="W95" i="5"/>
  <c r="V95" i="5"/>
  <c r="U95" i="5"/>
  <c r="T95" i="5"/>
  <c r="S95" i="5"/>
  <c r="R95" i="5"/>
  <c r="Q95" i="5"/>
  <c r="P95" i="5"/>
  <c r="O95" i="5"/>
  <c r="N95" i="5"/>
  <c r="M95" i="5"/>
  <c r="L95" i="5"/>
  <c r="K95" i="5"/>
  <c r="J95" i="5"/>
  <c r="I95" i="5"/>
  <c r="H95" i="5"/>
  <c r="G95" i="5"/>
  <c r="F95" i="5"/>
  <c r="E95" i="5"/>
  <c r="D95" i="5"/>
  <c r="C95" i="5"/>
  <c r="B95" i="5"/>
  <c r="BT93" i="5"/>
  <c r="BS94" i="5"/>
  <c r="BR94" i="5"/>
  <c r="BQ94" i="5"/>
  <c r="BP94" i="5"/>
  <c r="BO94" i="5"/>
  <c r="BN94" i="5"/>
  <c r="BM94" i="5"/>
  <c r="BL94" i="5"/>
  <c r="BK94" i="5"/>
  <c r="BJ94" i="5"/>
  <c r="BI94" i="5"/>
  <c r="BH94" i="5"/>
  <c r="BG94" i="5"/>
  <c r="BF94" i="5"/>
  <c r="BE94" i="5"/>
  <c r="BD94" i="5"/>
  <c r="BC94" i="5"/>
  <c r="BB94" i="5"/>
  <c r="BA94" i="5"/>
  <c r="AZ94" i="5"/>
  <c r="AY94" i="5"/>
  <c r="AX94" i="5"/>
  <c r="X93" i="5"/>
  <c r="W94" i="5"/>
  <c r="V94" i="5"/>
  <c r="U94" i="5"/>
  <c r="T94" i="5"/>
  <c r="S94" i="5"/>
  <c r="R94" i="5"/>
  <c r="Q94" i="5"/>
  <c r="P94" i="5"/>
  <c r="O94" i="5"/>
  <c r="N94" i="5"/>
  <c r="M94" i="5"/>
  <c r="L94" i="5"/>
  <c r="K94" i="5"/>
  <c r="J94" i="5"/>
  <c r="I94" i="5"/>
  <c r="H94" i="5"/>
  <c r="G94" i="5"/>
  <c r="F94" i="5"/>
  <c r="E94" i="5"/>
  <c r="D94" i="5"/>
  <c r="C94" i="5"/>
  <c r="B94" i="5"/>
  <c r="BT92" i="5"/>
  <c r="BS93" i="5"/>
  <c r="BR93" i="5"/>
  <c r="BQ93" i="5"/>
  <c r="BP93" i="5"/>
  <c r="BO93" i="5"/>
  <c r="BN93" i="5"/>
  <c r="BM93" i="5"/>
  <c r="BL93" i="5"/>
  <c r="BK93" i="5"/>
  <c r="BJ93" i="5"/>
  <c r="BI93" i="5"/>
  <c r="BH93" i="5"/>
  <c r="BG93" i="5"/>
  <c r="BF93" i="5"/>
  <c r="BE93" i="5"/>
  <c r="BD93" i="5"/>
  <c r="BC93" i="5"/>
  <c r="BB93" i="5"/>
  <c r="BA93" i="5"/>
  <c r="AZ93" i="5"/>
  <c r="AY93" i="5"/>
  <c r="AX93" i="5"/>
  <c r="X92" i="5"/>
  <c r="W93" i="5"/>
  <c r="V93" i="5"/>
  <c r="U93" i="5"/>
  <c r="T93" i="5"/>
  <c r="S93" i="5"/>
  <c r="R93" i="5"/>
  <c r="Q93" i="5"/>
  <c r="P93" i="5"/>
  <c r="O93" i="5"/>
  <c r="N93" i="5"/>
  <c r="M93" i="5"/>
  <c r="L93" i="5"/>
  <c r="K93" i="5"/>
  <c r="J93" i="5"/>
  <c r="I93" i="5"/>
  <c r="H93" i="5"/>
  <c r="G93" i="5"/>
  <c r="F93" i="5"/>
  <c r="E93" i="5"/>
  <c r="D93" i="5"/>
  <c r="C93" i="5"/>
  <c r="B93" i="5"/>
  <c r="BT91" i="5"/>
  <c r="BS92" i="5"/>
  <c r="BR92" i="5"/>
  <c r="BQ92" i="5"/>
  <c r="BP92" i="5"/>
  <c r="BO92" i="5"/>
  <c r="BN92" i="5"/>
  <c r="BM92" i="5"/>
  <c r="BL92" i="5"/>
  <c r="BK92" i="5"/>
  <c r="BJ92" i="5"/>
  <c r="BI92" i="5"/>
  <c r="BH92" i="5"/>
  <c r="BG92" i="5"/>
  <c r="BF92" i="5"/>
  <c r="BE92" i="5"/>
  <c r="BD92" i="5"/>
  <c r="BC92" i="5"/>
  <c r="BB92" i="5"/>
  <c r="BA92" i="5"/>
  <c r="AZ92" i="5"/>
  <c r="AY92" i="5"/>
  <c r="AX92" i="5"/>
  <c r="X91" i="5"/>
  <c r="W92" i="5"/>
  <c r="V92" i="5"/>
  <c r="U92" i="5"/>
  <c r="T92" i="5"/>
  <c r="S92" i="5"/>
  <c r="R92" i="5"/>
  <c r="Q92" i="5"/>
  <c r="P92" i="5"/>
  <c r="O92" i="5"/>
  <c r="N92" i="5"/>
  <c r="M92" i="5"/>
  <c r="L92" i="5"/>
  <c r="K92" i="5"/>
  <c r="J92" i="5"/>
  <c r="I92" i="5"/>
  <c r="H92" i="5"/>
  <c r="G92" i="5"/>
  <c r="F92" i="5"/>
  <c r="E92" i="5"/>
  <c r="D92" i="5"/>
  <c r="C92" i="5"/>
  <c r="B92" i="5"/>
  <c r="BT90" i="5"/>
  <c r="BS91" i="5"/>
  <c r="BR91" i="5"/>
  <c r="BQ91" i="5"/>
  <c r="BP91" i="5"/>
  <c r="BO91" i="5"/>
  <c r="BN91" i="5"/>
  <c r="BM91" i="5"/>
  <c r="BL91" i="5"/>
  <c r="BK91" i="5"/>
  <c r="BJ91" i="5"/>
  <c r="BI91" i="5"/>
  <c r="BH91" i="5"/>
  <c r="BG91" i="5"/>
  <c r="BF91" i="5"/>
  <c r="BE91" i="5"/>
  <c r="BD91" i="5"/>
  <c r="BC91" i="5"/>
  <c r="BB91" i="5"/>
  <c r="BA91" i="5"/>
  <c r="AZ91" i="5"/>
  <c r="AY91" i="5"/>
  <c r="AX91" i="5"/>
  <c r="X90" i="5"/>
  <c r="W91" i="5"/>
  <c r="V91" i="5"/>
  <c r="U91" i="5"/>
  <c r="T91" i="5"/>
  <c r="S91" i="5"/>
  <c r="R91" i="5"/>
  <c r="Q91" i="5"/>
  <c r="P91" i="5"/>
  <c r="O91" i="5"/>
  <c r="N91" i="5"/>
  <c r="M91" i="5"/>
  <c r="L91" i="5"/>
  <c r="K91" i="5"/>
  <c r="J91" i="5"/>
  <c r="I91" i="5"/>
  <c r="H91" i="5"/>
  <c r="G91" i="5"/>
  <c r="F91" i="5"/>
  <c r="E91" i="5"/>
  <c r="D91" i="5"/>
  <c r="C91" i="5"/>
  <c r="B91" i="5"/>
  <c r="BT89" i="5"/>
  <c r="BS90" i="5"/>
  <c r="BR90" i="5"/>
  <c r="BQ90" i="5"/>
  <c r="BP90" i="5"/>
  <c r="BO90" i="5"/>
  <c r="BN90" i="5"/>
  <c r="BM90" i="5"/>
  <c r="BL90" i="5"/>
  <c r="BK90" i="5"/>
  <c r="BJ90" i="5"/>
  <c r="BI90" i="5"/>
  <c r="BH90" i="5"/>
  <c r="BG90" i="5"/>
  <c r="BF90" i="5"/>
  <c r="BE90" i="5"/>
  <c r="BD90" i="5"/>
  <c r="BC90" i="5"/>
  <c r="BB90" i="5"/>
  <c r="BA90" i="5"/>
  <c r="AZ90" i="5"/>
  <c r="AY90" i="5"/>
  <c r="AX90" i="5"/>
  <c r="X89" i="5"/>
  <c r="W90" i="5"/>
  <c r="V90" i="5"/>
  <c r="U90" i="5"/>
  <c r="T90" i="5"/>
  <c r="S90" i="5"/>
  <c r="R90" i="5"/>
  <c r="Q90" i="5"/>
  <c r="P90" i="5"/>
  <c r="O90" i="5"/>
  <c r="N90" i="5"/>
  <c r="M90" i="5"/>
  <c r="L90" i="5"/>
  <c r="K90" i="5"/>
  <c r="J90" i="5"/>
  <c r="I90" i="5"/>
  <c r="H90" i="5"/>
  <c r="G90" i="5"/>
  <c r="F90" i="5"/>
  <c r="E90" i="5"/>
  <c r="D90" i="5"/>
  <c r="C90" i="5"/>
  <c r="B90" i="5"/>
  <c r="BT88" i="5"/>
  <c r="BS89" i="5"/>
  <c r="BR89" i="5"/>
  <c r="BQ89" i="5"/>
  <c r="BP89" i="5"/>
  <c r="BO89" i="5"/>
  <c r="BN89" i="5"/>
  <c r="BM89" i="5"/>
  <c r="BL89" i="5"/>
  <c r="BK89" i="5"/>
  <c r="BJ89" i="5"/>
  <c r="BI89" i="5"/>
  <c r="BH89" i="5"/>
  <c r="BG89" i="5"/>
  <c r="BF89" i="5"/>
  <c r="BE89" i="5"/>
  <c r="BD89" i="5"/>
  <c r="BC89" i="5"/>
  <c r="BB89" i="5"/>
  <c r="BA89" i="5"/>
  <c r="AZ89" i="5"/>
  <c r="AY89" i="5"/>
  <c r="AX89" i="5"/>
  <c r="X88" i="5"/>
  <c r="W89" i="5"/>
  <c r="V89" i="5"/>
  <c r="U89" i="5"/>
  <c r="T89" i="5"/>
  <c r="S89" i="5"/>
  <c r="R89" i="5"/>
  <c r="Q89" i="5"/>
  <c r="P89" i="5"/>
  <c r="O89" i="5"/>
  <c r="N89" i="5"/>
  <c r="M89" i="5"/>
  <c r="L89" i="5"/>
  <c r="K89" i="5"/>
  <c r="J89" i="5"/>
  <c r="I89" i="5"/>
  <c r="H89" i="5"/>
  <c r="G89" i="5"/>
  <c r="F89" i="5"/>
  <c r="E89" i="5"/>
  <c r="D89" i="5"/>
  <c r="C89" i="5"/>
  <c r="B89" i="5"/>
  <c r="BT87" i="5"/>
  <c r="BS88" i="5"/>
  <c r="BR88" i="5"/>
  <c r="BQ88" i="5"/>
  <c r="BP88" i="5"/>
  <c r="BO88" i="5"/>
  <c r="BN88" i="5"/>
  <c r="BM88" i="5"/>
  <c r="BL88" i="5"/>
  <c r="BK88" i="5"/>
  <c r="BJ88" i="5"/>
  <c r="BI88" i="5"/>
  <c r="BH88" i="5"/>
  <c r="BG88" i="5"/>
  <c r="BF88" i="5"/>
  <c r="BE88" i="5"/>
  <c r="BD88" i="5"/>
  <c r="BC88" i="5"/>
  <c r="BB88" i="5"/>
  <c r="BA88" i="5"/>
  <c r="AZ88" i="5"/>
  <c r="AY88" i="5"/>
  <c r="AX88" i="5"/>
  <c r="X87" i="5"/>
  <c r="W88" i="5"/>
  <c r="V88" i="5"/>
  <c r="U88" i="5"/>
  <c r="T88" i="5"/>
  <c r="S88" i="5"/>
  <c r="R88" i="5"/>
  <c r="Q88" i="5"/>
  <c r="P88" i="5"/>
  <c r="O88" i="5"/>
  <c r="N88" i="5"/>
  <c r="M88" i="5"/>
  <c r="L88" i="5"/>
  <c r="K88" i="5"/>
  <c r="J88" i="5"/>
  <c r="I88" i="5"/>
  <c r="H88" i="5"/>
  <c r="G88" i="5"/>
  <c r="F88" i="5"/>
  <c r="E88" i="5"/>
  <c r="D88" i="5"/>
  <c r="C88" i="5"/>
  <c r="B88" i="5"/>
  <c r="BT86" i="5"/>
  <c r="BS87" i="5"/>
  <c r="BR87" i="5"/>
  <c r="BQ87" i="5"/>
  <c r="BP87" i="5"/>
  <c r="BO87" i="5"/>
  <c r="BN87" i="5"/>
  <c r="BM87" i="5"/>
  <c r="BL87" i="5"/>
  <c r="BK87" i="5"/>
  <c r="BJ87" i="5"/>
  <c r="BI87" i="5"/>
  <c r="BH87" i="5"/>
  <c r="BG87" i="5"/>
  <c r="BF87" i="5"/>
  <c r="BE87" i="5"/>
  <c r="BD87" i="5"/>
  <c r="BC87" i="5"/>
  <c r="BB87" i="5"/>
  <c r="BA87" i="5"/>
  <c r="AZ87" i="5"/>
  <c r="AY87" i="5"/>
  <c r="AX87" i="5"/>
  <c r="X86" i="5"/>
  <c r="W87" i="5"/>
  <c r="V87" i="5"/>
  <c r="U87" i="5"/>
  <c r="T87" i="5"/>
  <c r="S87" i="5"/>
  <c r="R87" i="5"/>
  <c r="Q87" i="5"/>
  <c r="P87" i="5"/>
  <c r="O87" i="5"/>
  <c r="N87" i="5"/>
  <c r="M87" i="5"/>
  <c r="L87" i="5"/>
  <c r="K87" i="5"/>
  <c r="J87" i="5"/>
  <c r="I87" i="5"/>
  <c r="H87" i="5"/>
  <c r="G87" i="5"/>
  <c r="F87" i="5"/>
  <c r="E87" i="5"/>
  <c r="D87" i="5"/>
  <c r="C87" i="5"/>
  <c r="B87" i="5"/>
  <c r="BT85" i="5"/>
  <c r="BS86" i="5"/>
  <c r="BR86" i="5"/>
  <c r="BQ86" i="5"/>
  <c r="BP86" i="5"/>
  <c r="BO86" i="5"/>
  <c r="BN86" i="5"/>
  <c r="BM86" i="5"/>
  <c r="BL86" i="5"/>
  <c r="BK86" i="5"/>
  <c r="BJ86" i="5"/>
  <c r="BI86" i="5"/>
  <c r="BH86" i="5"/>
  <c r="BG86" i="5"/>
  <c r="BF86" i="5"/>
  <c r="BE86" i="5"/>
  <c r="BD86" i="5"/>
  <c r="BC86" i="5"/>
  <c r="BB86" i="5"/>
  <c r="BA86" i="5"/>
  <c r="AZ86" i="5"/>
  <c r="AY86" i="5"/>
  <c r="AX86" i="5"/>
  <c r="X85" i="5"/>
  <c r="W86" i="5"/>
  <c r="V86" i="5"/>
  <c r="U86" i="5"/>
  <c r="T86" i="5"/>
  <c r="S86" i="5"/>
  <c r="R86" i="5"/>
  <c r="Q86" i="5"/>
  <c r="P86" i="5"/>
  <c r="O86" i="5"/>
  <c r="N86" i="5"/>
  <c r="M86" i="5"/>
  <c r="L86" i="5"/>
  <c r="K86" i="5"/>
  <c r="J86" i="5"/>
  <c r="I86" i="5"/>
  <c r="H86" i="5"/>
  <c r="G86" i="5"/>
  <c r="F86" i="5"/>
  <c r="E86" i="5"/>
  <c r="D86" i="5"/>
  <c r="C86" i="5"/>
  <c r="B86" i="5"/>
  <c r="BT84" i="5"/>
  <c r="BS85" i="5"/>
  <c r="BR85" i="5"/>
  <c r="BQ85" i="5"/>
  <c r="BP85" i="5"/>
  <c r="BO85" i="5"/>
  <c r="BN85" i="5"/>
  <c r="BM85" i="5"/>
  <c r="BL85" i="5"/>
  <c r="BK85" i="5"/>
  <c r="BJ85" i="5"/>
  <c r="BI85" i="5"/>
  <c r="BH85" i="5"/>
  <c r="BG85" i="5"/>
  <c r="BF85" i="5"/>
  <c r="BE85" i="5"/>
  <c r="BD85" i="5"/>
  <c r="BC85" i="5"/>
  <c r="BB85" i="5"/>
  <c r="BA85" i="5"/>
  <c r="AZ85" i="5"/>
  <c r="AY85" i="5"/>
  <c r="AX85" i="5"/>
  <c r="X84" i="5"/>
  <c r="W85" i="5"/>
  <c r="V85" i="5"/>
  <c r="U85" i="5"/>
  <c r="T85" i="5"/>
  <c r="S85" i="5"/>
  <c r="R85" i="5"/>
  <c r="Q85" i="5"/>
  <c r="P85" i="5"/>
  <c r="O85" i="5"/>
  <c r="N85" i="5"/>
  <c r="M85" i="5"/>
  <c r="L85" i="5"/>
  <c r="K85" i="5"/>
  <c r="J85" i="5"/>
  <c r="I85" i="5"/>
  <c r="H85" i="5"/>
  <c r="G85" i="5"/>
  <c r="F85" i="5"/>
  <c r="E85" i="5"/>
  <c r="D85" i="5"/>
  <c r="C85" i="5"/>
  <c r="B85" i="5"/>
  <c r="BT83" i="5"/>
  <c r="BS84" i="5"/>
  <c r="BR84" i="5"/>
  <c r="BQ84" i="5"/>
  <c r="BP84" i="5"/>
  <c r="BO84" i="5"/>
  <c r="BN84" i="5"/>
  <c r="BM84" i="5"/>
  <c r="BL84" i="5"/>
  <c r="BK84" i="5"/>
  <c r="BJ84" i="5"/>
  <c r="BI84" i="5"/>
  <c r="BH84" i="5"/>
  <c r="BG84" i="5"/>
  <c r="BF84" i="5"/>
  <c r="BE84" i="5"/>
  <c r="BD84" i="5"/>
  <c r="BC84" i="5"/>
  <c r="BB84" i="5"/>
  <c r="BA84" i="5"/>
  <c r="AZ84" i="5"/>
  <c r="AY84" i="5"/>
  <c r="AX84" i="5"/>
  <c r="X83" i="5"/>
  <c r="W84" i="5"/>
  <c r="V84" i="5"/>
  <c r="U84" i="5"/>
  <c r="T84" i="5"/>
  <c r="S84" i="5"/>
  <c r="R84" i="5"/>
  <c r="Q84" i="5"/>
  <c r="P84" i="5"/>
  <c r="O84" i="5"/>
  <c r="N84" i="5"/>
  <c r="M84" i="5"/>
  <c r="L84" i="5"/>
  <c r="K84" i="5"/>
  <c r="J84" i="5"/>
  <c r="I84" i="5"/>
  <c r="H84" i="5"/>
  <c r="G84" i="5"/>
  <c r="F84" i="5"/>
  <c r="E84" i="5"/>
  <c r="D84" i="5"/>
  <c r="C84" i="5"/>
  <c r="B84" i="5"/>
  <c r="BT81" i="5"/>
  <c r="BS83" i="5"/>
  <c r="BR83" i="5"/>
  <c r="BQ83" i="5"/>
  <c r="BP83" i="5"/>
  <c r="BO83" i="5"/>
  <c r="BN83" i="5"/>
  <c r="BM83" i="5"/>
  <c r="BL83" i="5"/>
  <c r="BK83" i="5"/>
  <c r="BJ83" i="5"/>
  <c r="BI83" i="5"/>
  <c r="BH83" i="5"/>
  <c r="BG83" i="5"/>
  <c r="BF83" i="5"/>
  <c r="BE83" i="5"/>
  <c r="BD83" i="5"/>
  <c r="BC83" i="5"/>
  <c r="BB83" i="5"/>
  <c r="BA83" i="5"/>
  <c r="AZ83" i="5"/>
  <c r="AY83" i="5"/>
  <c r="AX83" i="5"/>
  <c r="X81" i="5"/>
  <c r="W83" i="5"/>
  <c r="V83" i="5"/>
  <c r="U83" i="5"/>
  <c r="T83" i="5"/>
  <c r="S83" i="5"/>
  <c r="R83" i="5"/>
  <c r="Q83" i="5"/>
  <c r="P83" i="5"/>
  <c r="O83" i="5"/>
  <c r="N83" i="5"/>
  <c r="M83" i="5"/>
  <c r="L83" i="5"/>
  <c r="K83" i="5"/>
  <c r="J83" i="5"/>
  <c r="I83" i="5"/>
  <c r="H83" i="5"/>
  <c r="G83" i="5"/>
  <c r="F83" i="5"/>
  <c r="E83" i="5"/>
  <c r="D83" i="5"/>
  <c r="C83" i="5"/>
  <c r="B83" i="5"/>
  <c r="BT80" i="5"/>
  <c r="BS81" i="5"/>
  <c r="BR81" i="5"/>
  <c r="BQ81" i="5"/>
  <c r="BP81" i="5"/>
  <c r="BO81" i="5"/>
  <c r="BN81" i="5"/>
  <c r="BM81" i="5"/>
  <c r="BL81" i="5"/>
  <c r="BK81" i="5"/>
  <c r="BJ81" i="5"/>
  <c r="BI81" i="5"/>
  <c r="BH81" i="5"/>
  <c r="BG81" i="5"/>
  <c r="BF81" i="5"/>
  <c r="BE81" i="5"/>
  <c r="BD81" i="5"/>
  <c r="BC81" i="5"/>
  <c r="BB81" i="5"/>
  <c r="BA81" i="5"/>
  <c r="AZ81" i="5"/>
  <c r="AY81" i="5"/>
  <c r="AX81" i="5"/>
  <c r="X80" i="5"/>
  <c r="W81" i="5"/>
  <c r="V81" i="5"/>
  <c r="U81" i="5"/>
  <c r="T81" i="5"/>
  <c r="S81" i="5"/>
  <c r="R81" i="5"/>
  <c r="Q81" i="5"/>
  <c r="P81" i="5"/>
  <c r="O81" i="5"/>
  <c r="N81" i="5"/>
  <c r="M81" i="5"/>
  <c r="L81" i="5"/>
  <c r="K81" i="5"/>
  <c r="J81" i="5"/>
  <c r="I81" i="5"/>
  <c r="H81" i="5"/>
  <c r="G81" i="5"/>
  <c r="F81" i="5"/>
  <c r="E81" i="5"/>
  <c r="D81" i="5"/>
  <c r="C81" i="5"/>
  <c r="B81" i="5"/>
  <c r="BT79" i="5"/>
  <c r="BS80" i="5"/>
  <c r="BR80" i="5"/>
  <c r="BQ80" i="5"/>
  <c r="BP80" i="5"/>
  <c r="BO80" i="5"/>
  <c r="BN80" i="5"/>
  <c r="BM80" i="5"/>
  <c r="BL80" i="5"/>
  <c r="BK80" i="5"/>
  <c r="BJ80" i="5"/>
  <c r="BI80" i="5"/>
  <c r="BH80" i="5"/>
  <c r="BG80" i="5"/>
  <c r="BF80" i="5"/>
  <c r="BE80" i="5"/>
  <c r="BD80" i="5"/>
  <c r="BC80" i="5"/>
  <c r="BB80" i="5"/>
  <c r="BA80" i="5"/>
  <c r="AZ80" i="5"/>
  <c r="AY80" i="5"/>
  <c r="AX80" i="5"/>
  <c r="X79" i="5"/>
  <c r="W80" i="5"/>
  <c r="V80" i="5"/>
  <c r="U80" i="5"/>
  <c r="T80" i="5"/>
  <c r="S80" i="5"/>
  <c r="R80" i="5"/>
  <c r="Q80" i="5"/>
  <c r="P80" i="5"/>
  <c r="O80" i="5"/>
  <c r="N80" i="5"/>
  <c r="M80" i="5"/>
  <c r="L80" i="5"/>
  <c r="K80" i="5"/>
  <c r="J80" i="5"/>
  <c r="I80" i="5"/>
  <c r="H80" i="5"/>
  <c r="G80" i="5"/>
  <c r="F80" i="5"/>
  <c r="E80" i="5"/>
  <c r="D80" i="5"/>
  <c r="C80" i="5"/>
  <c r="B80" i="5"/>
  <c r="BT78" i="5"/>
  <c r="BS79" i="5"/>
  <c r="BR79" i="5"/>
  <c r="BQ79" i="5"/>
  <c r="BP79" i="5"/>
  <c r="BO79" i="5"/>
  <c r="BN79" i="5"/>
  <c r="BM79" i="5"/>
  <c r="BL79" i="5"/>
  <c r="BK79" i="5"/>
  <c r="BJ79" i="5"/>
  <c r="BI79" i="5"/>
  <c r="BH79" i="5"/>
  <c r="BG79" i="5"/>
  <c r="BF79" i="5"/>
  <c r="BE79" i="5"/>
  <c r="BD79" i="5"/>
  <c r="BC79" i="5"/>
  <c r="BB79" i="5"/>
  <c r="BA79" i="5"/>
  <c r="AZ79" i="5"/>
  <c r="AY79" i="5"/>
  <c r="AX79" i="5"/>
  <c r="X78" i="5"/>
  <c r="W79" i="5"/>
  <c r="V79" i="5"/>
  <c r="U79" i="5"/>
  <c r="T79" i="5"/>
  <c r="S79" i="5"/>
  <c r="R79" i="5"/>
  <c r="Q79" i="5"/>
  <c r="P79" i="5"/>
  <c r="O79" i="5"/>
  <c r="N79" i="5"/>
  <c r="M79" i="5"/>
  <c r="L79" i="5"/>
  <c r="K79" i="5"/>
  <c r="J79" i="5"/>
  <c r="I79" i="5"/>
  <c r="H79" i="5"/>
  <c r="G79" i="5"/>
  <c r="F79" i="5"/>
  <c r="E79" i="5"/>
  <c r="D79" i="5"/>
  <c r="C79" i="5"/>
  <c r="B79" i="5"/>
  <c r="BT77" i="5"/>
  <c r="BS78" i="5"/>
  <c r="BR78" i="5"/>
  <c r="BQ78" i="5"/>
  <c r="BP78" i="5"/>
  <c r="BO78" i="5"/>
  <c r="BN78" i="5"/>
  <c r="BM78" i="5"/>
  <c r="BL78" i="5"/>
  <c r="BK78" i="5"/>
  <c r="BJ78" i="5"/>
  <c r="BI78" i="5"/>
  <c r="BH78" i="5"/>
  <c r="BG78" i="5"/>
  <c r="BF78" i="5"/>
  <c r="BE78" i="5"/>
  <c r="BD78" i="5"/>
  <c r="BC78" i="5"/>
  <c r="BB78" i="5"/>
  <c r="BA78" i="5"/>
  <c r="AZ78" i="5"/>
  <c r="AY78" i="5"/>
  <c r="AX78" i="5"/>
  <c r="X77" i="5"/>
  <c r="W78" i="5"/>
  <c r="V78" i="5"/>
  <c r="U78" i="5"/>
  <c r="T78" i="5"/>
  <c r="S78" i="5"/>
  <c r="R78" i="5"/>
  <c r="Q78" i="5"/>
  <c r="P78" i="5"/>
  <c r="O78" i="5"/>
  <c r="N78" i="5"/>
  <c r="M78" i="5"/>
  <c r="L78" i="5"/>
  <c r="K78" i="5"/>
  <c r="J78" i="5"/>
  <c r="I78" i="5"/>
  <c r="H78" i="5"/>
  <c r="G78" i="5"/>
  <c r="F78" i="5"/>
  <c r="E78" i="5"/>
  <c r="D78" i="5"/>
  <c r="C78" i="5"/>
  <c r="B78" i="5"/>
  <c r="BT76" i="5"/>
  <c r="BS77" i="5"/>
  <c r="BR77" i="5"/>
  <c r="BQ77" i="5"/>
  <c r="BP77" i="5"/>
  <c r="BO77" i="5"/>
  <c r="BN77" i="5"/>
  <c r="BM77" i="5"/>
  <c r="BL77" i="5"/>
  <c r="BK77" i="5"/>
  <c r="BJ77" i="5"/>
  <c r="BI77" i="5"/>
  <c r="BH77" i="5"/>
  <c r="BG77" i="5"/>
  <c r="BF77" i="5"/>
  <c r="BE77" i="5"/>
  <c r="BD77" i="5"/>
  <c r="BC77" i="5"/>
  <c r="BB77" i="5"/>
  <c r="BA77" i="5"/>
  <c r="AZ77" i="5"/>
  <c r="AY77" i="5"/>
  <c r="AX77" i="5"/>
  <c r="X76" i="5"/>
  <c r="W77" i="5"/>
  <c r="V77" i="5"/>
  <c r="U77" i="5"/>
  <c r="T77" i="5"/>
  <c r="S77" i="5"/>
  <c r="R77" i="5"/>
  <c r="Q77" i="5"/>
  <c r="P77" i="5"/>
  <c r="O77" i="5"/>
  <c r="N77" i="5"/>
  <c r="M77" i="5"/>
  <c r="L77" i="5"/>
  <c r="K77" i="5"/>
  <c r="J77" i="5"/>
  <c r="I77" i="5"/>
  <c r="H77" i="5"/>
  <c r="G77" i="5"/>
  <c r="F77" i="5"/>
  <c r="E77" i="5"/>
  <c r="D77" i="5"/>
  <c r="C77" i="5"/>
  <c r="B77" i="5"/>
  <c r="BT75" i="5"/>
  <c r="BS76" i="5"/>
  <c r="BR76" i="5"/>
  <c r="BQ76" i="5"/>
  <c r="BP76" i="5"/>
  <c r="BO76" i="5"/>
  <c r="BN76" i="5"/>
  <c r="BM76" i="5"/>
  <c r="BL76" i="5"/>
  <c r="BK76" i="5"/>
  <c r="BJ76" i="5"/>
  <c r="BI76" i="5"/>
  <c r="BH76" i="5"/>
  <c r="BG76" i="5"/>
  <c r="BF76" i="5"/>
  <c r="BE76" i="5"/>
  <c r="BD76" i="5"/>
  <c r="BC76" i="5"/>
  <c r="BB76" i="5"/>
  <c r="BA76" i="5"/>
  <c r="AZ76" i="5"/>
  <c r="AY76" i="5"/>
  <c r="AX76" i="5"/>
  <c r="X75" i="5"/>
  <c r="W76" i="5"/>
  <c r="V76" i="5"/>
  <c r="U76" i="5"/>
  <c r="T76" i="5"/>
  <c r="S76" i="5"/>
  <c r="R76" i="5"/>
  <c r="Q76" i="5"/>
  <c r="P76" i="5"/>
  <c r="O76" i="5"/>
  <c r="N76" i="5"/>
  <c r="M76" i="5"/>
  <c r="L76" i="5"/>
  <c r="K76" i="5"/>
  <c r="J76" i="5"/>
  <c r="I76" i="5"/>
  <c r="H76" i="5"/>
  <c r="G76" i="5"/>
  <c r="F76" i="5"/>
  <c r="E76" i="5"/>
  <c r="D76" i="5"/>
  <c r="C76" i="5"/>
  <c r="B76" i="5"/>
  <c r="BT74" i="5"/>
  <c r="BS75" i="5"/>
  <c r="BR75" i="5"/>
  <c r="BQ75" i="5"/>
  <c r="BP75" i="5"/>
  <c r="BO75" i="5"/>
  <c r="BN75" i="5"/>
  <c r="BM75" i="5"/>
  <c r="BL75" i="5"/>
  <c r="BK75" i="5"/>
  <c r="BJ75" i="5"/>
  <c r="BI75" i="5"/>
  <c r="BH75" i="5"/>
  <c r="BG75" i="5"/>
  <c r="BF75" i="5"/>
  <c r="BE75" i="5"/>
  <c r="BD75" i="5"/>
  <c r="BC75" i="5"/>
  <c r="BB75" i="5"/>
  <c r="BA75" i="5"/>
  <c r="AZ75" i="5"/>
  <c r="AY75" i="5"/>
  <c r="AX75" i="5"/>
  <c r="X74" i="5"/>
  <c r="W75" i="5"/>
  <c r="V75" i="5"/>
  <c r="U75" i="5"/>
  <c r="T75" i="5"/>
  <c r="S75" i="5"/>
  <c r="R75" i="5"/>
  <c r="Q75" i="5"/>
  <c r="P75" i="5"/>
  <c r="O75" i="5"/>
  <c r="N75" i="5"/>
  <c r="M75" i="5"/>
  <c r="L75" i="5"/>
  <c r="K75" i="5"/>
  <c r="J75" i="5"/>
  <c r="I75" i="5"/>
  <c r="H75" i="5"/>
  <c r="G75" i="5"/>
  <c r="F75" i="5"/>
  <c r="E75" i="5"/>
  <c r="D75" i="5"/>
  <c r="C75" i="5"/>
  <c r="B75" i="5"/>
  <c r="BT73" i="5"/>
  <c r="BS74" i="5"/>
  <c r="BR74" i="5"/>
  <c r="BQ74" i="5"/>
  <c r="BP74" i="5"/>
  <c r="BO74" i="5"/>
  <c r="BN74" i="5"/>
  <c r="BM74" i="5"/>
  <c r="BL74" i="5"/>
  <c r="BK74" i="5"/>
  <c r="BJ74" i="5"/>
  <c r="BI74" i="5"/>
  <c r="BH74" i="5"/>
  <c r="BG74" i="5"/>
  <c r="BF74" i="5"/>
  <c r="BE74" i="5"/>
  <c r="BD74" i="5"/>
  <c r="BC74" i="5"/>
  <c r="BB74" i="5"/>
  <c r="BA74" i="5"/>
  <c r="AZ74" i="5"/>
  <c r="AY74" i="5"/>
  <c r="AX74" i="5"/>
  <c r="X73" i="5"/>
  <c r="W74" i="5"/>
  <c r="V74" i="5"/>
  <c r="U74" i="5"/>
  <c r="T74" i="5"/>
  <c r="S74" i="5"/>
  <c r="R74" i="5"/>
  <c r="Q74" i="5"/>
  <c r="P74" i="5"/>
  <c r="O74" i="5"/>
  <c r="N74" i="5"/>
  <c r="M74" i="5"/>
  <c r="L74" i="5"/>
  <c r="K74" i="5"/>
  <c r="J74" i="5"/>
  <c r="I74" i="5"/>
  <c r="H74" i="5"/>
  <c r="G74" i="5"/>
  <c r="F74" i="5"/>
  <c r="E74" i="5"/>
  <c r="D74" i="5"/>
  <c r="C74" i="5"/>
  <c r="B74" i="5"/>
  <c r="BT72" i="5"/>
  <c r="BS73" i="5"/>
  <c r="BR73" i="5"/>
  <c r="BQ73" i="5"/>
  <c r="BP73" i="5"/>
  <c r="BO73" i="5"/>
  <c r="BN73" i="5"/>
  <c r="BM73" i="5"/>
  <c r="BL73" i="5"/>
  <c r="BK73" i="5"/>
  <c r="BJ73" i="5"/>
  <c r="BI73" i="5"/>
  <c r="BH73" i="5"/>
  <c r="BG73" i="5"/>
  <c r="BF73" i="5"/>
  <c r="BE73" i="5"/>
  <c r="BD73" i="5"/>
  <c r="BC73" i="5"/>
  <c r="BB73" i="5"/>
  <c r="BA73" i="5"/>
  <c r="AZ73" i="5"/>
  <c r="AY73" i="5"/>
  <c r="AX73" i="5"/>
  <c r="X72" i="5"/>
  <c r="W73" i="5"/>
  <c r="V73" i="5"/>
  <c r="U73" i="5"/>
  <c r="T73" i="5"/>
  <c r="S73" i="5"/>
  <c r="R73" i="5"/>
  <c r="Q73" i="5"/>
  <c r="P73" i="5"/>
  <c r="O73" i="5"/>
  <c r="N73" i="5"/>
  <c r="M73" i="5"/>
  <c r="L73" i="5"/>
  <c r="K73" i="5"/>
  <c r="J73" i="5"/>
  <c r="I73" i="5"/>
  <c r="H73" i="5"/>
  <c r="G73" i="5"/>
  <c r="F73" i="5"/>
  <c r="E73" i="5"/>
  <c r="D73" i="5"/>
  <c r="C73" i="5"/>
  <c r="B73" i="5"/>
  <c r="BT71" i="5"/>
  <c r="BS72" i="5"/>
  <c r="BR72" i="5"/>
  <c r="BQ72" i="5"/>
  <c r="BP72" i="5"/>
  <c r="BO72" i="5"/>
  <c r="BN72" i="5"/>
  <c r="BM72" i="5"/>
  <c r="BL72" i="5"/>
  <c r="BK72" i="5"/>
  <c r="BJ72" i="5"/>
  <c r="BI72" i="5"/>
  <c r="BH72" i="5"/>
  <c r="BG72" i="5"/>
  <c r="BF72" i="5"/>
  <c r="BE72" i="5"/>
  <c r="BD72" i="5"/>
  <c r="BC72" i="5"/>
  <c r="BB72" i="5"/>
  <c r="BA72" i="5"/>
  <c r="AZ72" i="5"/>
  <c r="AY72" i="5"/>
  <c r="AX72" i="5"/>
  <c r="X71" i="5"/>
  <c r="W72" i="5"/>
  <c r="V72" i="5"/>
  <c r="U72" i="5"/>
  <c r="T72" i="5"/>
  <c r="S72" i="5"/>
  <c r="R72" i="5"/>
  <c r="Q72" i="5"/>
  <c r="P72" i="5"/>
  <c r="O72" i="5"/>
  <c r="N72" i="5"/>
  <c r="M72" i="5"/>
  <c r="L72" i="5"/>
  <c r="K72" i="5"/>
  <c r="J72" i="5"/>
  <c r="I72" i="5"/>
  <c r="H72" i="5"/>
  <c r="G72" i="5"/>
  <c r="F72" i="5"/>
  <c r="E72" i="5"/>
  <c r="D72" i="5"/>
  <c r="C72" i="5"/>
  <c r="B72" i="5"/>
  <c r="BT70" i="5"/>
  <c r="BS71" i="5"/>
  <c r="BR71" i="5"/>
  <c r="BQ71" i="5"/>
  <c r="BP71" i="5"/>
  <c r="BO71" i="5"/>
  <c r="BN71" i="5"/>
  <c r="BM71" i="5"/>
  <c r="BL71" i="5"/>
  <c r="BK71" i="5"/>
  <c r="BJ71" i="5"/>
  <c r="BI71" i="5"/>
  <c r="BH71" i="5"/>
  <c r="BG71" i="5"/>
  <c r="BF71" i="5"/>
  <c r="BE71" i="5"/>
  <c r="BD71" i="5"/>
  <c r="BC71" i="5"/>
  <c r="BB71" i="5"/>
  <c r="BA71" i="5"/>
  <c r="AZ71" i="5"/>
  <c r="AY71" i="5"/>
  <c r="AX71" i="5"/>
  <c r="X70" i="5"/>
  <c r="W71" i="5"/>
  <c r="V71" i="5"/>
  <c r="U71" i="5"/>
  <c r="T71" i="5"/>
  <c r="S71" i="5"/>
  <c r="R71" i="5"/>
  <c r="Q71" i="5"/>
  <c r="P71" i="5"/>
  <c r="O71" i="5"/>
  <c r="N71" i="5"/>
  <c r="M71" i="5"/>
  <c r="L71" i="5"/>
  <c r="K71" i="5"/>
  <c r="J71" i="5"/>
  <c r="I71" i="5"/>
  <c r="H71" i="5"/>
  <c r="G71" i="5"/>
  <c r="F71" i="5"/>
  <c r="E71" i="5"/>
  <c r="D71" i="5"/>
  <c r="C71" i="5"/>
  <c r="B71" i="5"/>
  <c r="BT69" i="5"/>
  <c r="BS70" i="5"/>
  <c r="BR70" i="5"/>
  <c r="BQ70" i="5"/>
  <c r="BP70" i="5"/>
  <c r="BO70" i="5"/>
  <c r="BN70" i="5"/>
  <c r="BM70" i="5"/>
  <c r="BL70" i="5"/>
  <c r="BK70" i="5"/>
  <c r="BJ70" i="5"/>
  <c r="BI70" i="5"/>
  <c r="BH70" i="5"/>
  <c r="BG70" i="5"/>
  <c r="BF70" i="5"/>
  <c r="BE70" i="5"/>
  <c r="BD70" i="5"/>
  <c r="BC70" i="5"/>
  <c r="BB70" i="5"/>
  <c r="BA70" i="5"/>
  <c r="AZ70" i="5"/>
  <c r="AY70" i="5"/>
  <c r="AX70" i="5"/>
  <c r="X69" i="5"/>
  <c r="W70" i="5"/>
  <c r="V70" i="5"/>
  <c r="U70" i="5"/>
  <c r="T70" i="5"/>
  <c r="S70" i="5"/>
  <c r="R70" i="5"/>
  <c r="Q70" i="5"/>
  <c r="P70" i="5"/>
  <c r="O70" i="5"/>
  <c r="N70" i="5"/>
  <c r="M70" i="5"/>
  <c r="L70" i="5"/>
  <c r="K70" i="5"/>
  <c r="J70" i="5"/>
  <c r="I70" i="5"/>
  <c r="H70" i="5"/>
  <c r="G70" i="5"/>
  <c r="F70" i="5"/>
  <c r="E70" i="5"/>
  <c r="D70" i="5"/>
  <c r="C70" i="5"/>
  <c r="B70" i="5"/>
  <c r="BT68" i="5"/>
  <c r="BS69" i="5"/>
  <c r="BR69" i="5"/>
  <c r="BQ69" i="5"/>
  <c r="BP69" i="5"/>
  <c r="BO69" i="5"/>
  <c r="BN69" i="5"/>
  <c r="BM69" i="5"/>
  <c r="BL69" i="5"/>
  <c r="BK69" i="5"/>
  <c r="BJ69" i="5"/>
  <c r="BI69" i="5"/>
  <c r="BH69" i="5"/>
  <c r="BG69" i="5"/>
  <c r="BF69" i="5"/>
  <c r="BE69" i="5"/>
  <c r="BD69" i="5"/>
  <c r="BC69" i="5"/>
  <c r="BB69" i="5"/>
  <c r="BA69" i="5"/>
  <c r="AZ69" i="5"/>
  <c r="AY69" i="5"/>
  <c r="AX69" i="5"/>
  <c r="X68" i="5"/>
  <c r="W69" i="5"/>
  <c r="V69" i="5"/>
  <c r="U69" i="5"/>
  <c r="T69" i="5"/>
  <c r="S69" i="5"/>
  <c r="R69" i="5"/>
  <c r="Q69" i="5"/>
  <c r="P69" i="5"/>
  <c r="O69" i="5"/>
  <c r="N69" i="5"/>
  <c r="M69" i="5"/>
  <c r="L69" i="5"/>
  <c r="K69" i="5"/>
  <c r="J69" i="5"/>
  <c r="I69" i="5"/>
  <c r="H69" i="5"/>
  <c r="G69" i="5"/>
  <c r="F69" i="5"/>
  <c r="E69" i="5"/>
  <c r="D69" i="5"/>
  <c r="C69" i="5"/>
  <c r="B69" i="5"/>
  <c r="BT66" i="5"/>
  <c r="BS68" i="5"/>
  <c r="BR68" i="5"/>
  <c r="BQ68" i="5"/>
  <c r="BP68" i="5"/>
  <c r="BO68" i="5"/>
  <c r="BN68" i="5"/>
  <c r="BM68" i="5"/>
  <c r="BL68" i="5"/>
  <c r="BK68" i="5"/>
  <c r="BJ68" i="5"/>
  <c r="BI68" i="5"/>
  <c r="BH68" i="5"/>
  <c r="BG68" i="5"/>
  <c r="BF68" i="5"/>
  <c r="BE68" i="5"/>
  <c r="BD68" i="5"/>
  <c r="BC68" i="5"/>
  <c r="BB68" i="5"/>
  <c r="BA68" i="5"/>
  <c r="AZ68" i="5"/>
  <c r="AY68" i="5"/>
  <c r="AX68" i="5"/>
  <c r="X66" i="5"/>
  <c r="W68" i="5"/>
  <c r="V68" i="5"/>
  <c r="U68" i="5"/>
  <c r="T68" i="5"/>
  <c r="S68" i="5"/>
  <c r="R68" i="5"/>
  <c r="Q68" i="5"/>
  <c r="P68" i="5"/>
  <c r="O68" i="5"/>
  <c r="N68" i="5"/>
  <c r="M68" i="5"/>
  <c r="L68" i="5"/>
  <c r="K68" i="5"/>
  <c r="J68" i="5"/>
  <c r="I68" i="5"/>
  <c r="H68" i="5"/>
  <c r="G68" i="5"/>
  <c r="F68" i="5"/>
  <c r="E68" i="5"/>
  <c r="D68" i="5"/>
  <c r="C68" i="5"/>
  <c r="B68" i="5"/>
  <c r="BT65" i="5"/>
  <c r="BS66" i="5"/>
  <c r="BR66" i="5"/>
  <c r="BQ66" i="5"/>
  <c r="BP66" i="5"/>
  <c r="BO66" i="5"/>
  <c r="BN66" i="5"/>
  <c r="BM66" i="5"/>
  <c r="BL66" i="5"/>
  <c r="BK66" i="5"/>
  <c r="BJ66" i="5"/>
  <c r="BI66" i="5"/>
  <c r="BH66" i="5"/>
  <c r="BG66" i="5"/>
  <c r="BF66" i="5"/>
  <c r="BE66" i="5"/>
  <c r="BD66" i="5"/>
  <c r="BC66" i="5"/>
  <c r="BB66" i="5"/>
  <c r="BA66" i="5"/>
  <c r="AZ66" i="5"/>
  <c r="AY66" i="5"/>
  <c r="AX66" i="5"/>
  <c r="X65" i="5"/>
  <c r="W66" i="5"/>
  <c r="V66" i="5"/>
  <c r="U66" i="5"/>
  <c r="T66" i="5"/>
  <c r="S66" i="5"/>
  <c r="R66" i="5"/>
  <c r="Q66" i="5"/>
  <c r="P66" i="5"/>
  <c r="O66" i="5"/>
  <c r="N66" i="5"/>
  <c r="M66" i="5"/>
  <c r="L66" i="5"/>
  <c r="K66" i="5"/>
  <c r="J66" i="5"/>
  <c r="I66" i="5"/>
  <c r="H66" i="5"/>
  <c r="G66" i="5"/>
  <c r="F66" i="5"/>
  <c r="E66" i="5"/>
  <c r="D66" i="5"/>
  <c r="C66" i="5"/>
  <c r="B66" i="5"/>
  <c r="BT64" i="5"/>
  <c r="BS65" i="5"/>
  <c r="BR65" i="5"/>
  <c r="BQ65" i="5"/>
  <c r="BP65" i="5"/>
  <c r="BO65" i="5"/>
  <c r="BN65" i="5"/>
  <c r="BM65" i="5"/>
  <c r="BL65" i="5"/>
  <c r="BK65" i="5"/>
  <c r="BJ65" i="5"/>
  <c r="BI65" i="5"/>
  <c r="BH65" i="5"/>
  <c r="BG65" i="5"/>
  <c r="BF65" i="5"/>
  <c r="BE65" i="5"/>
  <c r="BD65" i="5"/>
  <c r="BC65" i="5"/>
  <c r="BB65" i="5"/>
  <c r="BA65" i="5"/>
  <c r="AZ65" i="5"/>
  <c r="AY65" i="5"/>
  <c r="AX65" i="5"/>
  <c r="X64" i="5"/>
  <c r="W65" i="5"/>
  <c r="V65" i="5"/>
  <c r="U65" i="5"/>
  <c r="T65" i="5"/>
  <c r="S65" i="5"/>
  <c r="R65" i="5"/>
  <c r="Q65" i="5"/>
  <c r="P65" i="5"/>
  <c r="O65" i="5"/>
  <c r="N65" i="5"/>
  <c r="M65" i="5"/>
  <c r="L65" i="5"/>
  <c r="K65" i="5"/>
  <c r="J65" i="5"/>
  <c r="I65" i="5"/>
  <c r="H65" i="5"/>
  <c r="G65" i="5"/>
  <c r="F65" i="5"/>
  <c r="E65" i="5"/>
  <c r="D65" i="5"/>
  <c r="C65" i="5"/>
  <c r="B65" i="5"/>
  <c r="BT63" i="5"/>
  <c r="BS64" i="5"/>
  <c r="BR64" i="5"/>
  <c r="BQ64" i="5"/>
  <c r="BP64" i="5"/>
  <c r="BO64" i="5"/>
  <c r="BN64" i="5"/>
  <c r="BM64" i="5"/>
  <c r="BL64" i="5"/>
  <c r="BK64" i="5"/>
  <c r="BJ64" i="5"/>
  <c r="BI64" i="5"/>
  <c r="BH64" i="5"/>
  <c r="BG64" i="5"/>
  <c r="BF64" i="5"/>
  <c r="BE64" i="5"/>
  <c r="BD64" i="5"/>
  <c r="BC64" i="5"/>
  <c r="BB64" i="5"/>
  <c r="BA64" i="5"/>
  <c r="AZ64" i="5"/>
  <c r="AY64" i="5"/>
  <c r="AX64" i="5"/>
  <c r="X63" i="5"/>
  <c r="W64" i="5"/>
  <c r="V64" i="5"/>
  <c r="U64" i="5"/>
  <c r="T64" i="5"/>
  <c r="S64" i="5"/>
  <c r="R64" i="5"/>
  <c r="Q64" i="5"/>
  <c r="P64" i="5"/>
  <c r="O64" i="5"/>
  <c r="N64" i="5"/>
  <c r="M64" i="5"/>
  <c r="L64" i="5"/>
  <c r="K64" i="5"/>
  <c r="J64" i="5"/>
  <c r="I64" i="5"/>
  <c r="H64" i="5"/>
  <c r="G64" i="5"/>
  <c r="F64" i="5"/>
  <c r="E64" i="5"/>
  <c r="D64" i="5"/>
  <c r="C64" i="5"/>
  <c r="B64" i="5"/>
  <c r="BT61" i="5"/>
  <c r="BS63" i="5"/>
  <c r="BR63" i="5"/>
  <c r="BQ63" i="5"/>
  <c r="BP63" i="5"/>
  <c r="BO63" i="5"/>
  <c r="BN63" i="5"/>
  <c r="BM63" i="5"/>
  <c r="BL63" i="5"/>
  <c r="BK63" i="5"/>
  <c r="BJ63" i="5"/>
  <c r="BI63" i="5"/>
  <c r="BH63" i="5"/>
  <c r="BG63" i="5"/>
  <c r="BF63" i="5"/>
  <c r="BE63" i="5"/>
  <c r="BD63" i="5"/>
  <c r="BC63" i="5"/>
  <c r="BB63" i="5"/>
  <c r="BA63" i="5"/>
  <c r="AZ63" i="5"/>
  <c r="AY63" i="5"/>
  <c r="AX63" i="5"/>
  <c r="X61" i="5"/>
  <c r="W63" i="5"/>
  <c r="V63" i="5"/>
  <c r="U63" i="5"/>
  <c r="T63" i="5"/>
  <c r="S63" i="5"/>
  <c r="R63" i="5"/>
  <c r="Q63" i="5"/>
  <c r="P63" i="5"/>
  <c r="O63" i="5"/>
  <c r="N63" i="5"/>
  <c r="M63" i="5"/>
  <c r="L63" i="5"/>
  <c r="K63" i="5"/>
  <c r="J63" i="5"/>
  <c r="I63" i="5"/>
  <c r="H63" i="5"/>
  <c r="G63" i="5"/>
  <c r="F63" i="5"/>
  <c r="E63" i="5"/>
  <c r="D63" i="5"/>
  <c r="C63" i="5"/>
  <c r="B63" i="5"/>
  <c r="BT60" i="5"/>
  <c r="BS61" i="5"/>
  <c r="BR61" i="5"/>
  <c r="BQ61" i="5"/>
  <c r="BP61" i="5"/>
  <c r="BO61" i="5"/>
  <c r="BN61" i="5"/>
  <c r="BM61" i="5"/>
  <c r="BL61" i="5"/>
  <c r="BK61" i="5"/>
  <c r="BJ61" i="5"/>
  <c r="BI61" i="5"/>
  <c r="BH61" i="5"/>
  <c r="BG61" i="5"/>
  <c r="BF61" i="5"/>
  <c r="BE61" i="5"/>
  <c r="BD61" i="5"/>
  <c r="BC61" i="5"/>
  <c r="BB61" i="5"/>
  <c r="BA61" i="5"/>
  <c r="AZ61" i="5"/>
  <c r="AY61" i="5"/>
  <c r="AX61" i="5"/>
  <c r="X60" i="5"/>
  <c r="W61" i="5"/>
  <c r="V61" i="5"/>
  <c r="U61" i="5"/>
  <c r="T61" i="5"/>
  <c r="S61" i="5"/>
  <c r="R61" i="5"/>
  <c r="Q61" i="5"/>
  <c r="P61" i="5"/>
  <c r="O61" i="5"/>
  <c r="N61" i="5"/>
  <c r="M61" i="5"/>
  <c r="L61" i="5"/>
  <c r="K61" i="5"/>
  <c r="J61" i="5"/>
  <c r="I61" i="5"/>
  <c r="H61" i="5"/>
  <c r="G61" i="5"/>
  <c r="F61" i="5"/>
  <c r="E61" i="5"/>
  <c r="D61" i="5"/>
  <c r="C61" i="5"/>
  <c r="B61" i="5"/>
  <c r="BT59" i="5"/>
  <c r="BS60" i="5"/>
  <c r="BR60" i="5"/>
  <c r="BQ60" i="5"/>
  <c r="BP60" i="5"/>
  <c r="BO60" i="5"/>
  <c r="BN60" i="5"/>
  <c r="BM60" i="5"/>
  <c r="BL60" i="5"/>
  <c r="BK60" i="5"/>
  <c r="BJ60" i="5"/>
  <c r="BI60" i="5"/>
  <c r="BH60" i="5"/>
  <c r="BG60" i="5"/>
  <c r="BF60" i="5"/>
  <c r="BE60" i="5"/>
  <c r="BD60" i="5"/>
  <c r="BC60" i="5"/>
  <c r="BB60" i="5"/>
  <c r="BA60" i="5"/>
  <c r="AZ60" i="5"/>
  <c r="AY60" i="5"/>
  <c r="AX60" i="5"/>
  <c r="X59" i="5"/>
  <c r="W60" i="5"/>
  <c r="V60" i="5"/>
  <c r="U60" i="5"/>
  <c r="T60" i="5"/>
  <c r="S60" i="5"/>
  <c r="R60" i="5"/>
  <c r="Q60" i="5"/>
  <c r="P60" i="5"/>
  <c r="O60" i="5"/>
  <c r="N60" i="5"/>
  <c r="M60" i="5"/>
  <c r="L60" i="5"/>
  <c r="K60" i="5"/>
  <c r="J60" i="5"/>
  <c r="I60" i="5"/>
  <c r="H60" i="5"/>
  <c r="G60" i="5"/>
  <c r="F60" i="5"/>
  <c r="E60" i="5"/>
  <c r="D60" i="5"/>
  <c r="C60" i="5"/>
  <c r="B60" i="5"/>
  <c r="BT58" i="5"/>
  <c r="BS59" i="5"/>
  <c r="BR59" i="5"/>
  <c r="BQ59" i="5"/>
  <c r="BP59" i="5"/>
  <c r="BO59" i="5"/>
  <c r="BN59" i="5"/>
  <c r="BM59" i="5"/>
  <c r="BL59" i="5"/>
  <c r="BK59" i="5"/>
  <c r="BJ59" i="5"/>
  <c r="BI59" i="5"/>
  <c r="BH59" i="5"/>
  <c r="BG59" i="5"/>
  <c r="BF59" i="5"/>
  <c r="BE59" i="5"/>
  <c r="BD59" i="5"/>
  <c r="BC59" i="5"/>
  <c r="BB59" i="5"/>
  <c r="BA59" i="5"/>
  <c r="AZ59" i="5"/>
  <c r="AY59" i="5"/>
  <c r="AX59" i="5"/>
  <c r="X58" i="5"/>
  <c r="W59" i="5"/>
  <c r="V59" i="5"/>
  <c r="U59" i="5"/>
  <c r="T59" i="5"/>
  <c r="S59" i="5"/>
  <c r="R59" i="5"/>
  <c r="Q59" i="5"/>
  <c r="P59" i="5"/>
  <c r="O59" i="5"/>
  <c r="N59" i="5"/>
  <c r="M59" i="5"/>
  <c r="L59" i="5"/>
  <c r="K59" i="5"/>
  <c r="J59" i="5"/>
  <c r="I59" i="5"/>
  <c r="H59" i="5"/>
  <c r="G59" i="5"/>
  <c r="F59" i="5"/>
  <c r="E59" i="5"/>
  <c r="D59" i="5"/>
  <c r="C59" i="5"/>
  <c r="B59" i="5"/>
  <c r="BT57" i="5"/>
  <c r="BS58" i="5"/>
  <c r="BR58" i="5"/>
  <c r="BQ58" i="5"/>
  <c r="BP58" i="5"/>
  <c r="BO58" i="5"/>
  <c r="BN58" i="5"/>
  <c r="BM58" i="5"/>
  <c r="BL58" i="5"/>
  <c r="BK58" i="5"/>
  <c r="BJ58" i="5"/>
  <c r="BI58" i="5"/>
  <c r="BH58" i="5"/>
  <c r="BG58" i="5"/>
  <c r="BF58" i="5"/>
  <c r="BE58" i="5"/>
  <c r="BD58" i="5"/>
  <c r="BC58" i="5"/>
  <c r="BB58" i="5"/>
  <c r="BA58" i="5"/>
  <c r="AZ58" i="5"/>
  <c r="AY58" i="5"/>
  <c r="AX58" i="5"/>
  <c r="X57" i="5"/>
  <c r="W58" i="5"/>
  <c r="V58" i="5"/>
  <c r="U58" i="5"/>
  <c r="T58" i="5"/>
  <c r="S58" i="5"/>
  <c r="R58" i="5"/>
  <c r="Q58" i="5"/>
  <c r="P58" i="5"/>
  <c r="O58" i="5"/>
  <c r="N58" i="5"/>
  <c r="M58" i="5"/>
  <c r="L58" i="5"/>
  <c r="K58" i="5"/>
  <c r="J58" i="5"/>
  <c r="I58" i="5"/>
  <c r="H58" i="5"/>
  <c r="G58" i="5"/>
  <c r="F58" i="5"/>
  <c r="E58" i="5"/>
  <c r="D58" i="5"/>
  <c r="C58" i="5"/>
  <c r="B58" i="5"/>
  <c r="BT56" i="5"/>
  <c r="BS57" i="5"/>
  <c r="BR57" i="5"/>
  <c r="BQ57" i="5"/>
  <c r="BP57" i="5"/>
  <c r="BO57" i="5"/>
  <c r="BN57" i="5"/>
  <c r="BM57" i="5"/>
  <c r="BL57" i="5"/>
  <c r="BK57" i="5"/>
  <c r="BJ57" i="5"/>
  <c r="BI57" i="5"/>
  <c r="BH57" i="5"/>
  <c r="BG57" i="5"/>
  <c r="BF57" i="5"/>
  <c r="BE57" i="5"/>
  <c r="BD57" i="5"/>
  <c r="BC57" i="5"/>
  <c r="BB57" i="5"/>
  <c r="BA57" i="5"/>
  <c r="AZ57" i="5"/>
  <c r="AY57" i="5"/>
  <c r="AX57" i="5"/>
  <c r="X56" i="5"/>
  <c r="W57" i="5"/>
  <c r="V57" i="5"/>
  <c r="U57" i="5"/>
  <c r="T57" i="5"/>
  <c r="S57" i="5"/>
  <c r="R57" i="5"/>
  <c r="Q57" i="5"/>
  <c r="P57" i="5"/>
  <c r="O57" i="5"/>
  <c r="N57" i="5"/>
  <c r="M57" i="5"/>
  <c r="L57" i="5"/>
  <c r="K57" i="5"/>
  <c r="J57" i="5"/>
  <c r="I57" i="5"/>
  <c r="H57" i="5"/>
  <c r="G57" i="5"/>
  <c r="F57" i="5"/>
  <c r="E57" i="5"/>
  <c r="D57" i="5"/>
  <c r="C57" i="5"/>
  <c r="B57" i="5"/>
  <c r="BT55" i="5"/>
  <c r="BS56" i="5"/>
  <c r="BR56" i="5"/>
  <c r="BQ56" i="5"/>
  <c r="BP56" i="5"/>
  <c r="BO56" i="5"/>
  <c r="BN56" i="5"/>
  <c r="BM56" i="5"/>
  <c r="BL56" i="5"/>
  <c r="BK56" i="5"/>
  <c r="BJ56" i="5"/>
  <c r="BI56" i="5"/>
  <c r="BH56" i="5"/>
  <c r="BG56" i="5"/>
  <c r="BF56" i="5"/>
  <c r="BE56" i="5"/>
  <c r="BD56" i="5"/>
  <c r="BC56" i="5"/>
  <c r="BB56" i="5"/>
  <c r="BA56" i="5"/>
  <c r="AZ56" i="5"/>
  <c r="AY56" i="5"/>
  <c r="AX56" i="5"/>
  <c r="X55" i="5"/>
  <c r="W56" i="5"/>
  <c r="V56" i="5"/>
  <c r="U56" i="5"/>
  <c r="T56" i="5"/>
  <c r="S56" i="5"/>
  <c r="R56" i="5"/>
  <c r="Q56" i="5"/>
  <c r="P56" i="5"/>
  <c r="O56" i="5"/>
  <c r="N56" i="5"/>
  <c r="M56" i="5"/>
  <c r="L56" i="5"/>
  <c r="K56" i="5"/>
  <c r="J56" i="5"/>
  <c r="I56" i="5"/>
  <c r="H56" i="5"/>
  <c r="G56" i="5"/>
  <c r="F56" i="5"/>
  <c r="E56" i="5"/>
  <c r="D56" i="5"/>
  <c r="C56" i="5"/>
  <c r="B56" i="5"/>
  <c r="BT54" i="5"/>
  <c r="BS55" i="5"/>
  <c r="BR55" i="5"/>
  <c r="BQ55" i="5"/>
  <c r="BP55" i="5"/>
  <c r="BO55" i="5"/>
  <c r="BN55" i="5"/>
  <c r="BM55" i="5"/>
  <c r="BL55" i="5"/>
  <c r="BK55" i="5"/>
  <c r="BJ55" i="5"/>
  <c r="BI55" i="5"/>
  <c r="BH55" i="5"/>
  <c r="BG55" i="5"/>
  <c r="BF55" i="5"/>
  <c r="BE55" i="5"/>
  <c r="BD55" i="5"/>
  <c r="BC55" i="5"/>
  <c r="BB55" i="5"/>
  <c r="BA55" i="5"/>
  <c r="AZ55" i="5"/>
  <c r="AY55" i="5"/>
  <c r="AX55" i="5"/>
  <c r="X54" i="5"/>
  <c r="W55" i="5"/>
  <c r="V55" i="5"/>
  <c r="U55" i="5"/>
  <c r="T55" i="5"/>
  <c r="S55" i="5"/>
  <c r="R55" i="5"/>
  <c r="Q55" i="5"/>
  <c r="P55" i="5"/>
  <c r="O55" i="5"/>
  <c r="N55" i="5"/>
  <c r="M55" i="5"/>
  <c r="L55" i="5"/>
  <c r="K55" i="5"/>
  <c r="J55" i="5"/>
  <c r="I55" i="5"/>
  <c r="H55" i="5"/>
  <c r="G55" i="5"/>
  <c r="F55" i="5"/>
  <c r="E55" i="5"/>
  <c r="D55" i="5"/>
  <c r="C55" i="5"/>
  <c r="B55" i="5"/>
  <c r="BT53" i="5"/>
  <c r="BS54" i="5"/>
  <c r="BR54" i="5"/>
  <c r="BQ54" i="5"/>
  <c r="BP54" i="5"/>
  <c r="BO54" i="5"/>
  <c r="BN54" i="5"/>
  <c r="BM54" i="5"/>
  <c r="BL54" i="5"/>
  <c r="BK54" i="5"/>
  <c r="BJ54" i="5"/>
  <c r="BI54" i="5"/>
  <c r="BH54" i="5"/>
  <c r="BG54" i="5"/>
  <c r="BF54" i="5"/>
  <c r="BE54" i="5"/>
  <c r="BD54" i="5"/>
  <c r="BC54" i="5"/>
  <c r="BB54" i="5"/>
  <c r="BA54" i="5"/>
  <c r="AZ54" i="5"/>
  <c r="AY54" i="5"/>
  <c r="AX54" i="5"/>
  <c r="X53" i="5"/>
  <c r="W54" i="5"/>
  <c r="V54" i="5"/>
  <c r="U54" i="5"/>
  <c r="T54" i="5"/>
  <c r="S54" i="5"/>
  <c r="R54" i="5"/>
  <c r="Q54" i="5"/>
  <c r="P54" i="5"/>
  <c r="O54" i="5"/>
  <c r="N54" i="5"/>
  <c r="M54" i="5"/>
  <c r="L54" i="5"/>
  <c r="K54" i="5"/>
  <c r="J54" i="5"/>
  <c r="I54" i="5"/>
  <c r="H54" i="5"/>
  <c r="G54" i="5"/>
  <c r="F54" i="5"/>
  <c r="E54" i="5"/>
  <c r="D54" i="5"/>
  <c r="C54" i="5"/>
  <c r="B54" i="5"/>
  <c r="BT52" i="5"/>
  <c r="BS53" i="5"/>
  <c r="BR53" i="5"/>
  <c r="BQ53" i="5"/>
  <c r="BP53" i="5"/>
  <c r="BO53" i="5"/>
  <c r="BN53" i="5"/>
  <c r="BM53" i="5"/>
  <c r="BL53" i="5"/>
  <c r="BK53" i="5"/>
  <c r="BJ53" i="5"/>
  <c r="BI53" i="5"/>
  <c r="BH53" i="5"/>
  <c r="BG53" i="5"/>
  <c r="BF53" i="5"/>
  <c r="BE53" i="5"/>
  <c r="BD53" i="5"/>
  <c r="BC53" i="5"/>
  <c r="BB53" i="5"/>
  <c r="BA53" i="5"/>
  <c r="AZ53" i="5"/>
  <c r="AY53" i="5"/>
  <c r="AX53" i="5"/>
  <c r="X52" i="5"/>
  <c r="W53" i="5"/>
  <c r="V53" i="5"/>
  <c r="U53" i="5"/>
  <c r="T53" i="5"/>
  <c r="S53" i="5"/>
  <c r="R53" i="5"/>
  <c r="Q53" i="5"/>
  <c r="P53" i="5"/>
  <c r="O53" i="5"/>
  <c r="N53" i="5"/>
  <c r="M53" i="5"/>
  <c r="L53" i="5"/>
  <c r="K53" i="5"/>
  <c r="J53" i="5"/>
  <c r="I53" i="5"/>
  <c r="H53" i="5"/>
  <c r="G53" i="5"/>
  <c r="F53" i="5"/>
  <c r="E53" i="5"/>
  <c r="D53" i="5"/>
  <c r="C53" i="5"/>
  <c r="B53" i="5"/>
  <c r="BT50" i="5"/>
  <c r="BS52" i="5"/>
  <c r="BR52" i="5"/>
  <c r="BQ52" i="5"/>
  <c r="BP52" i="5"/>
  <c r="BO52" i="5"/>
  <c r="BN52" i="5"/>
  <c r="BM52" i="5"/>
  <c r="BL52" i="5"/>
  <c r="BK52" i="5"/>
  <c r="BJ52" i="5"/>
  <c r="BI52" i="5"/>
  <c r="BH52" i="5"/>
  <c r="BG52" i="5"/>
  <c r="BF52" i="5"/>
  <c r="BE52" i="5"/>
  <c r="BD52" i="5"/>
  <c r="BC52" i="5"/>
  <c r="BB52" i="5"/>
  <c r="BA52" i="5"/>
  <c r="AZ52" i="5"/>
  <c r="AY52" i="5"/>
  <c r="AX52" i="5"/>
  <c r="X50" i="5"/>
  <c r="W52" i="5"/>
  <c r="V52" i="5"/>
  <c r="U52" i="5"/>
  <c r="T52" i="5"/>
  <c r="S52" i="5"/>
  <c r="R52" i="5"/>
  <c r="Q52" i="5"/>
  <c r="P52" i="5"/>
  <c r="O52" i="5"/>
  <c r="N52" i="5"/>
  <c r="M52" i="5"/>
  <c r="L52" i="5"/>
  <c r="K52" i="5"/>
  <c r="J52" i="5"/>
  <c r="I52" i="5"/>
  <c r="H52" i="5"/>
  <c r="G52" i="5"/>
  <c r="F52" i="5"/>
  <c r="E52" i="5"/>
  <c r="D52" i="5"/>
  <c r="C52" i="5"/>
  <c r="B52" i="5"/>
  <c r="BT49" i="5"/>
  <c r="BS50" i="5"/>
  <c r="BR50" i="5"/>
  <c r="BQ50" i="5"/>
  <c r="BP50" i="5"/>
  <c r="BO50" i="5"/>
  <c r="BN50" i="5"/>
  <c r="BM50" i="5"/>
  <c r="BL50" i="5"/>
  <c r="BK50" i="5"/>
  <c r="BJ50" i="5"/>
  <c r="BI50" i="5"/>
  <c r="BH50" i="5"/>
  <c r="BG50" i="5"/>
  <c r="BF50" i="5"/>
  <c r="BE50" i="5"/>
  <c r="BD50" i="5"/>
  <c r="BC50" i="5"/>
  <c r="BB50" i="5"/>
  <c r="BA50" i="5"/>
  <c r="AZ50" i="5"/>
  <c r="AY50" i="5"/>
  <c r="AX50" i="5"/>
  <c r="X49" i="5"/>
  <c r="W50" i="5"/>
  <c r="V50" i="5"/>
  <c r="U50" i="5"/>
  <c r="T50" i="5"/>
  <c r="S50" i="5"/>
  <c r="R50" i="5"/>
  <c r="Q50" i="5"/>
  <c r="P50" i="5"/>
  <c r="O50" i="5"/>
  <c r="N50" i="5"/>
  <c r="M50" i="5"/>
  <c r="L50" i="5"/>
  <c r="K50" i="5"/>
  <c r="J50" i="5"/>
  <c r="I50" i="5"/>
  <c r="H50" i="5"/>
  <c r="G50" i="5"/>
  <c r="F50" i="5"/>
  <c r="E50" i="5"/>
  <c r="D50" i="5"/>
  <c r="C50" i="5"/>
  <c r="B50" i="5"/>
  <c r="BT48" i="5"/>
  <c r="BS49" i="5"/>
  <c r="BR49" i="5"/>
  <c r="BQ49" i="5"/>
  <c r="BP49" i="5"/>
  <c r="BO49" i="5"/>
  <c r="BN49" i="5"/>
  <c r="BM49" i="5"/>
  <c r="BL49" i="5"/>
  <c r="BK49" i="5"/>
  <c r="BJ49" i="5"/>
  <c r="BI49" i="5"/>
  <c r="BH49" i="5"/>
  <c r="BG49" i="5"/>
  <c r="BF49" i="5"/>
  <c r="BE49" i="5"/>
  <c r="BD49" i="5"/>
  <c r="BC49" i="5"/>
  <c r="BB49" i="5"/>
  <c r="BA49" i="5"/>
  <c r="AZ49" i="5"/>
  <c r="AY49" i="5"/>
  <c r="AX49" i="5"/>
  <c r="X48" i="5"/>
  <c r="W49" i="5"/>
  <c r="V49" i="5"/>
  <c r="U49" i="5"/>
  <c r="T49" i="5"/>
  <c r="S49" i="5"/>
  <c r="R49" i="5"/>
  <c r="Q49" i="5"/>
  <c r="P49" i="5"/>
  <c r="O49" i="5"/>
  <c r="N49" i="5"/>
  <c r="M49" i="5"/>
  <c r="L49" i="5"/>
  <c r="K49" i="5"/>
  <c r="J49" i="5"/>
  <c r="I49" i="5"/>
  <c r="H49" i="5"/>
  <c r="G49" i="5"/>
  <c r="F49" i="5"/>
  <c r="E49" i="5"/>
  <c r="D49" i="5"/>
  <c r="C49" i="5"/>
  <c r="B49" i="5"/>
  <c r="BT47" i="5"/>
  <c r="BS48" i="5"/>
  <c r="BR48" i="5"/>
  <c r="BQ48" i="5"/>
  <c r="BP48" i="5"/>
  <c r="BO48" i="5"/>
  <c r="BN48" i="5"/>
  <c r="BM48" i="5"/>
  <c r="BL48" i="5"/>
  <c r="BK48" i="5"/>
  <c r="BJ48" i="5"/>
  <c r="BI48" i="5"/>
  <c r="BH48" i="5"/>
  <c r="BG48" i="5"/>
  <c r="BF48" i="5"/>
  <c r="BE48" i="5"/>
  <c r="BD48" i="5"/>
  <c r="BC48" i="5"/>
  <c r="BB48" i="5"/>
  <c r="BA48" i="5"/>
  <c r="AZ48" i="5"/>
  <c r="AY48" i="5"/>
  <c r="AX48" i="5"/>
  <c r="X47" i="5"/>
  <c r="W48" i="5"/>
  <c r="V48" i="5"/>
  <c r="U48" i="5"/>
  <c r="T48" i="5"/>
  <c r="S48" i="5"/>
  <c r="R48" i="5"/>
  <c r="Q48" i="5"/>
  <c r="P48" i="5"/>
  <c r="O48" i="5"/>
  <c r="N48" i="5"/>
  <c r="M48" i="5"/>
  <c r="L48" i="5"/>
  <c r="K48" i="5"/>
  <c r="J48" i="5"/>
  <c r="I48" i="5"/>
  <c r="H48" i="5"/>
  <c r="G48" i="5"/>
  <c r="F48" i="5"/>
  <c r="E48" i="5"/>
  <c r="D48" i="5"/>
  <c r="C48" i="5"/>
  <c r="B48" i="5"/>
  <c r="BT46" i="5"/>
  <c r="BS47" i="5"/>
  <c r="BR47" i="5"/>
  <c r="BQ47" i="5"/>
  <c r="BP47" i="5"/>
  <c r="BO47" i="5"/>
  <c r="BN47" i="5"/>
  <c r="BM47" i="5"/>
  <c r="BL47" i="5"/>
  <c r="BK47" i="5"/>
  <c r="BJ47" i="5"/>
  <c r="BI47" i="5"/>
  <c r="BH47" i="5"/>
  <c r="BG47" i="5"/>
  <c r="BF47" i="5"/>
  <c r="BE47" i="5"/>
  <c r="BD47" i="5"/>
  <c r="BC47" i="5"/>
  <c r="BB47" i="5"/>
  <c r="BA47" i="5"/>
  <c r="AZ47" i="5"/>
  <c r="AY47" i="5"/>
  <c r="AX47" i="5"/>
  <c r="X46" i="5"/>
  <c r="W47" i="5"/>
  <c r="V47" i="5"/>
  <c r="U47" i="5"/>
  <c r="T47" i="5"/>
  <c r="S47" i="5"/>
  <c r="R47" i="5"/>
  <c r="Q47" i="5"/>
  <c r="P47" i="5"/>
  <c r="O47" i="5"/>
  <c r="N47" i="5"/>
  <c r="M47" i="5"/>
  <c r="L47" i="5"/>
  <c r="K47" i="5"/>
  <c r="J47" i="5"/>
  <c r="I47" i="5"/>
  <c r="H47" i="5"/>
  <c r="G47" i="5"/>
  <c r="F47" i="5"/>
  <c r="E47" i="5"/>
  <c r="D47" i="5"/>
  <c r="C47" i="5"/>
  <c r="B47" i="5"/>
  <c r="BT44" i="5"/>
  <c r="BS46" i="5"/>
  <c r="BR46" i="5"/>
  <c r="BQ46" i="5"/>
  <c r="BP46" i="5"/>
  <c r="BO46" i="5"/>
  <c r="BN46" i="5"/>
  <c r="BM46" i="5"/>
  <c r="BL46" i="5"/>
  <c r="BK46" i="5"/>
  <c r="BJ46" i="5"/>
  <c r="BI46" i="5"/>
  <c r="BH46" i="5"/>
  <c r="BG46" i="5"/>
  <c r="BF46" i="5"/>
  <c r="BE46" i="5"/>
  <c r="BD46" i="5"/>
  <c r="BC46" i="5"/>
  <c r="BB46" i="5"/>
  <c r="BA46" i="5"/>
  <c r="AZ46" i="5"/>
  <c r="AY46" i="5"/>
  <c r="AX46" i="5"/>
  <c r="X44" i="5"/>
  <c r="W46" i="5"/>
  <c r="V46" i="5"/>
  <c r="U46" i="5"/>
  <c r="T46" i="5"/>
  <c r="S46" i="5"/>
  <c r="R46" i="5"/>
  <c r="Q46" i="5"/>
  <c r="P46" i="5"/>
  <c r="O46" i="5"/>
  <c r="N46" i="5"/>
  <c r="M46" i="5"/>
  <c r="L46" i="5"/>
  <c r="K46" i="5"/>
  <c r="J46" i="5"/>
  <c r="I46" i="5"/>
  <c r="H46" i="5"/>
  <c r="G46" i="5"/>
  <c r="F46" i="5"/>
  <c r="E46" i="5"/>
  <c r="D46" i="5"/>
  <c r="C46" i="5"/>
  <c r="B46" i="5"/>
  <c r="BT43" i="5"/>
  <c r="BS44" i="5"/>
  <c r="BR44" i="5"/>
  <c r="BQ44" i="5"/>
  <c r="BP44" i="5"/>
  <c r="BO44" i="5"/>
  <c r="BN44" i="5"/>
  <c r="BM44" i="5"/>
  <c r="BL44" i="5"/>
  <c r="BK44" i="5"/>
  <c r="BJ44" i="5"/>
  <c r="BI44" i="5"/>
  <c r="BH44" i="5"/>
  <c r="BG44" i="5"/>
  <c r="BF44" i="5"/>
  <c r="BE44" i="5"/>
  <c r="BD44" i="5"/>
  <c r="BC44" i="5"/>
  <c r="BB44" i="5"/>
  <c r="BA44" i="5"/>
  <c r="AZ44" i="5"/>
  <c r="AY44" i="5"/>
  <c r="AX44" i="5"/>
  <c r="X43" i="5"/>
  <c r="W44" i="5"/>
  <c r="V44" i="5"/>
  <c r="U44" i="5"/>
  <c r="T44" i="5"/>
  <c r="S44" i="5"/>
  <c r="R44" i="5"/>
  <c r="Q44" i="5"/>
  <c r="P44" i="5"/>
  <c r="O44" i="5"/>
  <c r="N44" i="5"/>
  <c r="M44" i="5"/>
  <c r="L44" i="5"/>
  <c r="K44" i="5"/>
  <c r="J44" i="5"/>
  <c r="I44" i="5"/>
  <c r="H44" i="5"/>
  <c r="G44" i="5"/>
  <c r="F44" i="5"/>
  <c r="E44" i="5"/>
  <c r="D44" i="5"/>
  <c r="C44" i="5"/>
  <c r="B44" i="5"/>
  <c r="BT41" i="5"/>
  <c r="BS43" i="5"/>
  <c r="BR43" i="5"/>
  <c r="BQ43" i="5"/>
  <c r="BP43" i="5"/>
  <c r="BO43" i="5"/>
  <c r="BN43" i="5"/>
  <c r="BM43" i="5"/>
  <c r="BL43" i="5"/>
  <c r="BK43" i="5"/>
  <c r="BJ43" i="5"/>
  <c r="BI43" i="5"/>
  <c r="BH43" i="5"/>
  <c r="BG43" i="5"/>
  <c r="BF43" i="5"/>
  <c r="BE43" i="5"/>
  <c r="BD43" i="5"/>
  <c r="BC43" i="5"/>
  <c r="BB43" i="5"/>
  <c r="BA43" i="5"/>
  <c r="AZ43" i="5"/>
  <c r="AY43" i="5"/>
  <c r="AX43" i="5"/>
  <c r="X41" i="5"/>
  <c r="W43" i="5"/>
  <c r="V43" i="5"/>
  <c r="U43" i="5"/>
  <c r="T43" i="5"/>
  <c r="S43" i="5"/>
  <c r="R43" i="5"/>
  <c r="Q43" i="5"/>
  <c r="P43" i="5"/>
  <c r="O43" i="5"/>
  <c r="N43" i="5"/>
  <c r="M43" i="5"/>
  <c r="L43" i="5"/>
  <c r="K43" i="5"/>
  <c r="J43" i="5"/>
  <c r="I43" i="5"/>
  <c r="H43" i="5"/>
  <c r="G43" i="5"/>
  <c r="F43" i="5"/>
  <c r="E43" i="5"/>
  <c r="D43" i="5"/>
  <c r="C43" i="5"/>
  <c r="B43" i="5"/>
  <c r="BT40" i="5"/>
  <c r="BS41" i="5"/>
  <c r="BR41" i="5"/>
  <c r="BQ41" i="5"/>
  <c r="BP41" i="5"/>
  <c r="BO41" i="5"/>
  <c r="BN41" i="5"/>
  <c r="BM41" i="5"/>
  <c r="BL41" i="5"/>
  <c r="BK41" i="5"/>
  <c r="BJ41" i="5"/>
  <c r="BI41" i="5"/>
  <c r="BH41" i="5"/>
  <c r="BG41" i="5"/>
  <c r="BF41" i="5"/>
  <c r="BE41" i="5"/>
  <c r="BD41" i="5"/>
  <c r="BC41" i="5"/>
  <c r="BB41" i="5"/>
  <c r="BA41" i="5"/>
  <c r="AZ41" i="5"/>
  <c r="AY41" i="5"/>
  <c r="AX41" i="5"/>
  <c r="X40" i="5"/>
  <c r="W41" i="5"/>
  <c r="V41" i="5"/>
  <c r="U41" i="5"/>
  <c r="T41" i="5"/>
  <c r="S41" i="5"/>
  <c r="R41" i="5"/>
  <c r="Q41" i="5"/>
  <c r="P41" i="5"/>
  <c r="O41" i="5"/>
  <c r="N41" i="5"/>
  <c r="M41" i="5"/>
  <c r="L41" i="5"/>
  <c r="K41" i="5"/>
  <c r="J41" i="5"/>
  <c r="I41" i="5"/>
  <c r="H41" i="5"/>
  <c r="G41" i="5"/>
  <c r="F41" i="5"/>
  <c r="E41" i="5"/>
  <c r="D41" i="5"/>
  <c r="C41" i="5"/>
  <c r="B41" i="5"/>
  <c r="BT39" i="5"/>
  <c r="BS40" i="5"/>
  <c r="BR40" i="5"/>
  <c r="BQ40" i="5"/>
  <c r="BP40" i="5"/>
  <c r="BO40" i="5"/>
  <c r="BN40" i="5"/>
  <c r="BM40" i="5"/>
  <c r="BL40" i="5"/>
  <c r="BK40" i="5"/>
  <c r="BJ40" i="5"/>
  <c r="BI40" i="5"/>
  <c r="BH40" i="5"/>
  <c r="BG40" i="5"/>
  <c r="BF40" i="5"/>
  <c r="BE40" i="5"/>
  <c r="BD40" i="5"/>
  <c r="BC40" i="5"/>
  <c r="BB40" i="5"/>
  <c r="BA40" i="5"/>
  <c r="AZ40" i="5"/>
  <c r="AY40" i="5"/>
  <c r="AX40" i="5"/>
  <c r="X39" i="5"/>
  <c r="W40" i="5"/>
  <c r="V40" i="5"/>
  <c r="U40" i="5"/>
  <c r="T40" i="5"/>
  <c r="S40" i="5"/>
  <c r="R40" i="5"/>
  <c r="Q40" i="5"/>
  <c r="P40" i="5"/>
  <c r="O40" i="5"/>
  <c r="N40" i="5"/>
  <c r="M40" i="5"/>
  <c r="L40" i="5"/>
  <c r="K40" i="5"/>
  <c r="J40" i="5"/>
  <c r="I40" i="5"/>
  <c r="H40" i="5"/>
  <c r="G40" i="5"/>
  <c r="F40" i="5"/>
  <c r="E40" i="5"/>
  <c r="D40" i="5"/>
  <c r="C40" i="5"/>
  <c r="B40" i="5"/>
  <c r="BT38" i="5"/>
  <c r="BS39" i="5"/>
  <c r="BR39" i="5"/>
  <c r="BQ39" i="5"/>
  <c r="BP39" i="5"/>
  <c r="BO39" i="5"/>
  <c r="BN39" i="5"/>
  <c r="BM39" i="5"/>
  <c r="BL39" i="5"/>
  <c r="BK39" i="5"/>
  <c r="BJ39" i="5"/>
  <c r="BI39" i="5"/>
  <c r="BH39" i="5"/>
  <c r="BG39" i="5"/>
  <c r="BF39" i="5"/>
  <c r="BE39" i="5"/>
  <c r="BD39" i="5"/>
  <c r="BC39" i="5"/>
  <c r="BB39" i="5"/>
  <c r="BA39" i="5"/>
  <c r="AZ39" i="5"/>
  <c r="AY39" i="5"/>
  <c r="AX39" i="5"/>
  <c r="X38" i="5"/>
  <c r="W39" i="5"/>
  <c r="V39" i="5"/>
  <c r="U39" i="5"/>
  <c r="T39" i="5"/>
  <c r="S39" i="5"/>
  <c r="R39" i="5"/>
  <c r="Q39" i="5"/>
  <c r="P39" i="5"/>
  <c r="O39" i="5"/>
  <c r="N39" i="5"/>
  <c r="M39" i="5"/>
  <c r="L39" i="5"/>
  <c r="K39" i="5"/>
  <c r="J39" i="5"/>
  <c r="I39" i="5"/>
  <c r="H39" i="5"/>
  <c r="G39" i="5"/>
  <c r="F39" i="5"/>
  <c r="E39" i="5"/>
  <c r="D39" i="5"/>
  <c r="C39" i="5"/>
  <c r="B39" i="5"/>
  <c r="BT37" i="5"/>
  <c r="BS38" i="5"/>
  <c r="BR38" i="5"/>
  <c r="BQ38" i="5"/>
  <c r="BP38" i="5"/>
  <c r="BO38" i="5"/>
  <c r="BN38" i="5"/>
  <c r="BM38" i="5"/>
  <c r="BL38" i="5"/>
  <c r="BK38" i="5"/>
  <c r="BJ38" i="5"/>
  <c r="BI38" i="5"/>
  <c r="BH38" i="5"/>
  <c r="BG38" i="5"/>
  <c r="BF38" i="5"/>
  <c r="BE38" i="5"/>
  <c r="BD38" i="5"/>
  <c r="BC38" i="5"/>
  <c r="BB38" i="5"/>
  <c r="BA38" i="5"/>
  <c r="AZ38" i="5"/>
  <c r="AY38" i="5"/>
  <c r="AX38" i="5"/>
  <c r="X37" i="5"/>
  <c r="W38" i="5"/>
  <c r="V38" i="5"/>
  <c r="U38" i="5"/>
  <c r="T38" i="5"/>
  <c r="S38" i="5"/>
  <c r="R38" i="5"/>
  <c r="Q38" i="5"/>
  <c r="P38" i="5"/>
  <c r="O38" i="5"/>
  <c r="N38" i="5"/>
  <c r="M38" i="5"/>
  <c r="L38" i="5"/>
  <c r="K38" i="5"/>
  <c r="J38" i="5"/>
  <c r="I38" i="5"/>
  <c r="H38" i="5"/>
  <c r="G38" i="5"/>
  <c r="F38" i="5"/>
  <c r="E38" i="5"/>
  <c r="D38" i="5"/>
  <c r="C38" i="5"/>
  <c r="B38" i="5"/>
  <c r="BT36" i="5"/>
  <c r="BS37" i="5"/>
  <c r="BR37" i="5"/>
  <c r="BQ37" i="5"/>
  <c r="BP37" i="5"/>
  <c r="BO37" i="5"/>
  <c r="BN37" i="5"/>
  <c r="BM37" i="5"/>
  <c r="BL37" i="5"/>
  <c r="BK37" i="5"/>
  <c r="BJ37" i="5"/>
  <c r="BI37" i="5"/>
  <c r="BH37" i="5"/>
  <c r="BG37" i="5"/>
  <c r="BF37" i="5"/>
  <c r="BE37" i="5"/>
  <c r="BD37" i="5"/>
  <c r="BC37" i="5"/>
  <c r="BB37" i="5"/>
  <c r="BA37" i="5"/>
  <c r="AZ37" i="5"/>
  <c r="AY37" i="5"/>
  <c r="AX37" i="5"/>
  <c r="X36" i="5"/>
  <c r="W37" i="5"/>
  <c r="V37" i="5"/>
  <c r="U37" i="5"/>
  <c r="T37" i="5"/>
  <c r="S37" i="5"/>
  <c r="R37" i="5"/>
  <c r="Q37" i="5"/>
  <c r="P37" i="5"/>
  <c r="O37" i="5"/>
  <c r="N37" i="5"/>
  <c r="M37" i="5"/>
  <c r="L37" i="5"/>
  <c r="K37" i="5"/>
  <c r="J37" i="5"/>
  <c r="I37" i="5"/>
  <c r="H37" i="5"/>
  <c r="G37" i="5"/>
  <c r="F37" i="5"/>
  <c r="E37" i="5"/>
  <c r="D37" i="5"/>
  <c r="C37" i="5"/>
  <c r="B37" i="5"/>
  <c r="BT35" i="5"/>
  <c r="BS36" i="5"/>
  <c r="BR36" i="5"/>
  <c r="BQ36" i="5"/>
  <c r="BP36" i="5"/>
  <c r="BO36" i="5"/>
  <c r="BN36" i="5"/>
  <c r="BM36" i="5"/>
  <c r="BL36" i="5"/>
  <c r="BK36" i="5"/>
  <c r="BJ36" i="5"/>
  <c r="BI36" i="5"/>
  <c r="BH36" i="5"/>
  <c r="BG36" i="5"/>
  <c r="BF36" i="5"/>
  <c r="BE36" i="5"/>
  <c r="BD36" i="5"/>
  <c r="BC36" i="5"/>
  <c r="BB36" i="5"/>
  <c r="BA36" i="5"/>
  <c r="AZ36" i="5"/>
  <c r="AY36" i="5"/>
  <c r="AX36" i="5"/>
  <c r="X35" i="5"/>
  <c r="W36" i="5"/>
  <c r="V36" i="5"/>
  <c r="U36" i="5"/>
  <c r="T36" i="5"/>
  <c r="S36" i="5"/>
  <c r="R36" i="5"/>
  <c r="Q36" i="5"/>
  <c r="P36" i="5"/>
  <c r="O36" i="5"/>
  <c r="N36" i="5"/>
  <c r="M36" i="5"/>
  <c r="L36" i="5"/>
  <c r="K36" i="5"/>
  <c r="J36" i="5"/>
  <c r="I36" i="5"/>
  <c r="H36" i="5"/>
  <c r="G36" i="5"/>
  <c r="F36" i="5"/>
  <c r="E36" i="5"/>
  <c r="D36" i="5"/>
  <c r="C36" i="5"/>
  <c r="B36" i="5"/>
  <c r="BT34" i="5"/>
  <c r="BS35" i="5"/>
  <c r="BR35" i="5"/>
  <c r="BQ35" i="5"/>
  <c r="BP35" i="5"/>
  <c r="BO35" i="5"/>
  <c r="BN35" i="5"/>
  <c r="BM35" i="5"/>
  <c r="BL35" i="5"/>
  <c r="BK35" i="5"/>
  <c r="BJ35" i="5"/>
  <c r="BI35" i="5"/>
  <c r="BH35" i="5"/>
  <c r="BG35" i="5"/>
  <c r="BF35" i="5"/>
  <c r="BE35" i="5"/>
  <c r="BD35" i="5"/>
  <c r="BC35" i="5"/>
  <c r="BB35" i="5"/>
  <c r="BA35" i="5"/>
  <c r="AZ35" i="5"/>
  <c r="AY35" i="5"/>
  <c r="AX35" i="5"/>
  <c r="X34" i="5"/>
  <c r="W35" i="5"/>
  <c r="V35" i="5"/>
  <c r="U35" i="5"/>
  <c r="T35" i="5"/>
  <c r="S35" i="5"/>
  <c r="R35" i="5"/>
  <c r="Q35" i="5"/>
  <c r="P35" i="5"/>
  <c r="O35" i="5"/>
  <c r="N35" i="5"/>
  <c r="M35" i="5"/>
  <c r="L35" i="5"/>
  <c r="K35" i="5"/>
  <c r="J35" i="5"/>
  <c r="I35" i="5"/>
  <c r="H35" i="5"/>
  <c r="G35" i="5"/>
  <c r="F35" i="5"/>
  <c r="E35" i="5"/>
  <c r="D35" i="5"/>
  <c r="C35" i="5"/>
  <c r="B35" i="5"/>
  <c r="BT32" i="5"/>
  <c r="BS34" i="5"/>
  <c r="BR34" i="5"/>
  <c r="BQ34" i="5"/>
  <c r="BP34" i="5"/>
  <c r="BO34" i="5"/>
  <c r="BN34" i="5"/>
  <c r="BM34" i="5"/>
  <c r="BL34" i="5"/>
  <c r="BK34" i="5"/>
  <c r="BJ34" i="5"/>
  <c r="BI34" i="5"/>
  <c r="BH34" i="5"/>
  <c r="BG34" i="5"/>
  <c r="BF34" i="5"/>
  <c r="BE34" i="5"/>
  <c r="BD34" i="5"/>
  <c r="BC34" i="5"/>
  <c r="BB34" i="5"/>
  <c r="BA34" i="5"/>
  <c r="AZ34" i="5"/>
  <c r="AY34" i="5"/>
  <c r="AX34" i="5"/>
  <c r="X32" i="5"/>
  <c r="W34" i="5"/>
  <c r="V34" i="5"/>
  <c r="U34" i="5"/>
  <c r="T34" i="5"/>
  <c r="S34" i="5"/>
  <c r="R34" i="5"/>
  <c r="Q34" i="5"/>
  <c r="P34" i="5"/>
  <c r="O34" i="5"/>
  <c r="N34" i="5"/>
  <c r="M34" i="5"/>
  <c r="L34" i="5"/>
  <c r="K34" i="5"/>
  <c r="J34" i="5"/>
  <c r="I34" i="5"/>
  <c r="H34" i="5"/>
  <c r="G34" i="5"/>
  <c r="F34" i="5"/>
  <c r="E34" i="5"/>
  <c r="D34" i="5"/>
  <c r="C34" i="5"/>
  <c r="B34" i="5"/>
  <c r="BT31" i="5"/>
  <c r="BS32" i="5"/>
  <c r="BR32" i="5"/>
  <c r="BQ32" i="5"/>
  <c r="BP32" i="5"/>
  <c r="BO32" i="5"/>
  <c r="BN32" i="5"/>
  <c r="BM32" i="5"/>
  <c r="BL32" i="5"/>
  <c r="BK32" i="5"/>
  <c r="BJ32" i="5"/>
  <c r="BI32" i="5"/>
  <c r="BH32" i="5"/>
  <c r="BG32" i="5"/>
  <c r="BF32" i="5"/>
  <c r="BE32" i="5"/>
  <c r="BD32" i="5"/>
  <c r="BC32" i="5"/>
  <c r="BB32" i="5"/>
  <c r="BA32" i="5"/>
  <c r="AZ32" i="5"/>
  <c r="AY32" i="5"/>
  <c r="AX32" i="5"/>
  <c r="X31" i="5"/>
  <c r="W32" i="5"/>
  <c r="V32" i="5"/>
  <c r="U32" i="5"/>
  <c r="T32" i="5"/>
  <c r="S32" i="5"/>
  <c r="R32" i="5"/>
  <c r="Q32" i="5"/>
  <c r="P32" i="5"/>
  <c r="O32" i="5"/>
  <c r="N32" i="5"/>
  <c r="M32" i="5"/>
  <c r="L32" i="5"/>
  <c r="K32" i="5"/>
  <c r="J32" i="5"/>
  <c r="I32" i="5"/>
  <c r="H32" i="5"/>
  <c r="G32" i="5"/>
  <c r="F32" i="5"/>
  <c r="E32" i="5"/>
  <c r="D32" i="5"/>
  <c r="C32" i="5"/>
  <c r="B32" i="5"/>
  <c r="BT30" i="5"/>
  <c r="BS31" i="5"/>
  <c r="BR31" i="5"/>
  <c r="BQ31" i="5"/>
  <c r="BP31" i="5"/>
  <c r="BO31" i="5"/>
  <c r="BN31" i="5"/>
  <c r="BM31" i="5"/>
  <c r="BL31" i="5"/>
  <c r="BK31" i="5"/>
  <c r="BJ31" i="5"/>
  <c r="BI31" i="5"/>
  <c r="BH31" i="5"/>
  <c r="BG31" i="5"/>
  <c r="BF31" i="5"/>
  <c r="BE31" i="5"/>
  <c r="BD31" i="5"/>
  <c r="BC31" i="5"/>
  <c r="BB31" i="5"/>
  <c r="BA31" i="5"/>
  <c r="AZ31" i="5"/>
  <c r="AY31" i="5"/>
  <c r="AX31" i="5"/>
  <c r="X30" i="5"/>
  <c r="W31" i="5"/>
  <c r="V31" i="5"/>
  <c r="U31" i="5"/>
  <c r="T31" i="5"/>
  <c r="S31" i="5"/>
  <c r="R31" i="5"/>
  <c r="Q31" i="5"/>
  <c r="P31" i="5"/>
  <c r="O31" i="5"/>
  <c r="N31" i="5"/>
  <c r="M31" i="5"/>
  <c r="L31" i="5"/>
  <c r="K31" i="5"/>
  <c r="J31" i="5"/>
  <c r="I31" i="5"/>
  <c r="H31" i="5"/>
  <c r="G31" i="5"/>
  <c r="F31" i="5"/>
  <c r="E31" i="5"/>
  <c r="D31" i="5"/>
  <c r="C31" i="5"/>
  <c r="B31" i="5"/>
  <c r="BT29" i="5"/>
  <c r="BS30" i="5"/>
  <c r="BR30" i="5"/>
  <c r="BQ30" i="5"/>
  <c r="BP30" i="5"/>
  <c r="BO30" i="5"/>
  <c r="BN30" i="5"/>
  <c r="BM30" i="5"/>
  <c r="BL30" i="5"/>
  <c r="BK30" i="5"/>
  <c r="BJ30" i="5"/>
  <c r="BI30" i="5"/>
  <c r="BH30" i="5"/>
  <c r="BG30" i="5"/>
  <c r="BF30" i="5"/>
  <c r="BE30" i="5"/>
  <c r="BD30" i="5"/>
  <c r="BC30" i="5"/>
  <c r="BB30" i="5"/>
  <c r="BA30" i="5"/>
  <c r="AZ30" i="5"/>
  <c r="AY30" i="5"/>
  <c r="AX30" i="5"/>
  <c r="X29" i="5"/>
  <c r="W30" i="5"/>
  <c r="V30" i="5"/>
  <c r="U30" i="5"/>
  <c r="T30" i="5"/>
  <c r="S30" i="5"/>
  <c r="R30" i="5"/>
  <c r="Q30" i="5"/>
  <c r="P30" i="5"/>
  <c r="O30" i="5"/>
  <c r="N30" i="5"/>
  <c r="M30" i="5"/>
  <c r="L30" i="5"/>
  <c r="K30" i="5"/>
  <c r="J30" i="5"/>
  <c r="I30" i="5"/>
  <c r="H30" i="5"/>
  <c r="G30" i="5"/>
  <c r="F30" i="5"/>
  <c r="E30" i="5"/>
  <c r="D30" i="5"/>
  <c r="C30" i="5"/>
  <c r="B30" i="5"/>
  <c r="BT28" i="5"/>
  <c r="BS29" i="5"/>
  <c r="BR29" i="5"/>
  <c r="BQ29" i="5"/>
  <c r="BP29" i="5"/>
  <c r="BO29" i="5"/>
  <c r="BN29" i="5"/>
  <c r="BM29" i="5"/>
  <c r="BL29" i="5"/>
  <c r="BK29" i="5"/>
  <c r="BJ29" i="5"/>
  <c r="BI29" i="5"/>
  <c r="BH29" i="5"/>
  <c r="BG29" i="5"/>
  <c r="BF29" i="5"/>
  <c r="BE29" i="5"/>
  <c r="BD29" i="5"/>
  <c r="BC29" i="5"/>
  <c r="BB29" i="5"/>
  <c r="BA29" i="5"/>
  <c r="AZ29" i="5"/>
  <c r="AY29" i="5"/>
  <c r="AX29" i="5"/>
  <c r="X28" i="5"/>
  <c r="W29" i="5"/>
  <c r="V29" i="5"/>
  <c r="U29" i="5"/>
  <c r="T29" i="5"/>
  <c r="S29" i="5"/>
  <c r="R29" i="5"/>
  <c r="Q29" i="5"/>
  <c r="P29" i="5"/>
  <c r="O29" i="5"/>
  <c r="N29" i="5"/>
  <c r="M29" i="5"/>
  <c r="L29" i="5"/>
  <c r="K29" i="5"/>
  <c r="J29" i="5"/>
  <c r="I29" i="5"/>
  <c r="H29" i="5"/>
  <c r="G29" i="5"/>
  <c r="F29" i="5"/>
  <c r="E29" i="5"/>
  <c r="D29" i="5"/>
  <c r="C29" i="5"/>
  <c r="B29" i="5"/>
  <c r="BT27" i="5"/>
  <c r="BS28" i="5"/>
  <c r="BR28" i="5"/>
  <c r="BQ28" i="5"/>
  <c r="BP28" i="5"/>
  <c r="BO28" i="5"/>
  <c r="BN28" i="5"/>
  <c r="BM28" i="5"/>
  <c r="BL28" i="5"/>
  <c r="BK28" i="5"/>
  <c r="BJ28" i="5"/>
  <c r="BI28" i="5"/>
  <c r="BH28" i="5"/>
  <c r="BG28" i="5"/>
  <c r="BF28" i="5"/>
  <c r="BE28" i="5"/>
  <c r="BD28" i="5"/>
  <c r="BC28" i="5"/>
  <c r="BB28" i="5"/>
  <c r="BA28" i="5"/>
  <c r="AZ28" i="5"/>
  <c r="AY28" i="5"/>
  <c r="AX28" i="5"/>
  <c r="X27" i="5"/>
  <c r="W28" i="5"/>
  <c r="V28" i="5"/>
  <c r="U28" i="5"/>
  <c r="T28" i="5"/>
  <c r="S28" i="5"/>
  <c r="R28" i="5"/>
  <c r="Q28" i="5"/>
  <c r="P28" i="5"/>
  <c r="O28" i="5"/>
  <c r="N28" i="5"/>
  <c r="M28" i="5"/>
  <c r="L28" i="5"/>
  <c r="K28" i="5"/>
  <c r="J28" i="5"/>
  <c r="I28" i="5"/>
  <c r="H28" i="5"/>
  <c r="G28" i="5"/>
  <c r="F28" i="5"/>
  <c r="E28" i="5"/>
  <c r="D28" i="5"/>
  <c r="C28" i="5"/>
  <c r="B28" i="5"/>
  <c r="BT26" i="5"/>
  <c r="BS27" i="5"/>
  <c r="BR27" i="5"/>
  <c r="BQ27" i="5"/>
  <c r="BP27" i="5"/>
  <c r="BO27" i="5"/>
  <c r="BN27" i="5"/>
  <c r="BM27" i="5"/>
  <c r="BL27" i="5"/>
  <c r="BK27" i="5"/>
  <c r="BJ27" i="5"/>
  <c r="BI27" i="5"/>
  <c r="BH27" i="5"/>
  <c r="BG27" i="5"/>
  <c r="BF27" i="5"/>
  <c r="BE27" i="5"/>
  <c r="BD27" i="5"/>
  <c r="BC27" i="5"/>
  <c r="BB27" i="5"/>
  <c r="BA27" i="5"/>
  <c r="AZ27" i="5"/>
  <c r="AY27" i="5"/>
  <c r="AX27" i="5"/>
  <c r="X26" i="5"/>
  <c r="W27" i="5"/>
  <c r="V27" i="5"/>
  <c r="U27" i="5"/>
  <c r="T27" i="5"/>
  <c r="S27" i="5"/>
  <c r="R27" i="5"/>
  <c r="Q27" i="5"/>
  <c r="P27" i="5"/>
  <c r="O27" i="5"/>
  <c r="N27" i="5"/>
  <c r="M27" i="5"/>
  <c r="L27" i="5"/>
  <c r="K27" i="5"/>
  <c r="J27" i="5"/>
  <c r="I27" i="5"/>
  <c r="H27" i="5"/>
  <c r="G27" i="5"/>
  <c r="F27" i="5"/>
  <c r="E27" i="5"/>
  <c r="D27" i="5"/>
  <c r="C27" i="5"/>
  <c r="B27" i="5"/>
  <c r="BT25" i="5"/>
  <c r="BS26" i="5"/>
  <c r="BR26" i="5"/>
  <c r="BQ26" i="5"/>
  <c r="BP26" i="5"/>
  <c r="BO26" i="5"/>
  <c r="BN26" i="5"/>
  <c r="BM26" i="5"/>
  <c r="BL26" i="5"/>
  <c r="BK26" i="5"/>
  <c r="BJ26" i="5"/>
  <c r="BI26" i="5"/>
  <c r="BH26" i="5"/>
  <c r="BG26" i="5"/>
  <c r="BF26" i="5"/>
  <c r="BE26" i="5"/>
  <c r="BD26" i="5"/>
  <c r="BC26" i="5"/>
  <c r="BB26" i="5"/>
  <c r="BA26" i="5"/>
  <c r="AZ26" i="5"/>
  <c r="AY26" i="5"/>
  <c r="AX26" i="5"/>
  <c r="X25" i="5"/>
  <c r="W26" i="5"/>
  <c r="V26" i="5"/>
  <c r="U26" i="5"/>
  <c r="T26" i="5"/>
  <c r="S26" i="5"/>
  <c r="R26" i="5"/>
  <c r="Q26" i="5"/>
  <c r="P26" i="5"/>
  <c r="O26" i="5"/>
  <c r="N26" i="5"/>
  <c r="M26" i="5"/>
  <c r="L26" i="5"/>
  <c r="K26" i="5"/>
  <c r="J26" i="5"/>
  <c r="I26" i="5"/>
  <c r="H26" i="5"/>
  <c r="G26" i="5"/>
  <c r="F26" i="5"/>
  <c r="E26" i="5"/>
  <c r="D26" i="5"/>
  <c r="C26" i="5"/>
  <c r="B26" i="5"/>
  <c r="BT24" i="5"/>
  <c r="BS25" i="5"/>
  <c r="BR25" i="5"/>
  <c r="BQ25" i="5"/>
  <c r="BP25" i="5"/>
  <c r="BO25" i="5"/>
  <c r="BN25" i="5"/>
  <c r="BM25" i="5"/>
  <c r="BL25" i="5"/>
  <c r="BK25" i="5"/>
  <c r="BJ25" i="5"/>
  <c r="BI25" i="5"/>
  <c r="BH25" i="5"/>
  <c r="BG25" i="5"/>
  <c r="BF25" i="5"/>
  <c r="BE25" i="5"/>
  <c r="BD25" i="5"/>
  <c r="BC25" i="5"/>
  <c r="BB25" i="5"/>
  <c r="BA25" i="5"/>
  <c r="AZ25" i="5"/>
  <c r="AY25" i="5"/>
  <c r="AX25" i="5"/>
  <c r="X24" i="5"/>
  <c r="W25" i="5"/>
  <c r="V25" i="5"/>
  <c r="U25" i="5"/>
  <c r="T25" i="5"/>
  <c r="S25" i="5"/>
  <c r="R25" i="5"/>
  <c r="Q25" i="5"/>
  <c r="P25" i="5"/>
  <c r="O25" i="5"/>
  <c r="N25" i="5"/>
  <c r="M25" i="5"/>
  <c r="L25" i="5"/>
  <c r="K25" i="5"/>
  <c r="J25" i="5"/>
  <c r="I25" i="5"/>
  <c r="H25" i="5"/>
  <c r="G25" i="5"/>
  <c r="F25" i="5"/>
  <c r="E25" i="5"/>
  <c r="D25" i="5"/>
  <c r="C25" i="5"/>
  <c r="B25" i="5"/>
  <c r="BT23" i="5"/>
  <c r="BS24" i="5"/>
  <c r="BR24" i="5"/>
  <c r="BQ24" i="5"/>
  <c r="BP24" i="5"/>
  <c r="BO24" i="5"/>
  <c r="BN24" i="5"/>
  <c r="BM24" i="5"/>
  <c r="BL24" i="5"/>
  <c r="BK24" i="5"/>
  <c r="BJ24" i="5"/>
  <c r="BI24" i="5"/>
  <c r="BH24" i="5"/>
  <c r="BG24" i="5"/>
  <c r="BF24" i="5"/>
  <c r="BE24" i="5"/>
  <c r="BD24" i="5"/>
  <c r="BC24" i="5"/>
  <c r="BB24" i="5"/>
  <c r="BA24" i="5"/>
  <c r="AZ24" i="5"/>
  <c r="AY24" i="5"/>
  <c r="AX24" i="5"/>
  <c r="X23" i="5"/>
  <c r="W24" i="5"/>
  <c r="V24" i="5"/>
  <c r="U24" i="5"/>
  <c r="T24" i="5"/>
  <c r="S24" i="5"/>
  <c r="R24" i="5"/>
  <c r="Q24" i="5"/>
  <c r="P24" i="5"/>
  <c r="O24" i="5"/>
  <c r="N24" i="5"/>
  <c r="M24" i="5"/>
  <c r="L24" i="5"/>
  <c r="K24" i="5"/>
  <c r="J24" i="5"/>
  <c r="I24" i="5"/>
  <c r="H24" i="5"/>
  <c r="G24" i="5"/>
  <c r="F24" i="5"/>
  <c r="E24" i="5"/>
  <c r="D24" i="5"/>
  <c r="C24" i="5"/>
  <c r="B24" i="5"/>
  <c r="BT22" i="5"/>
  <c r="BS23" i="5"/>
  <c r="BR23" i="5"/>
  <c r="BQ23" i="5"/>
  <c r="BP23" i="5"/>
  <c r="BO23" i="5"/>
  <c r="BN23" i="5"/>
  <c r="BM23" i="5"/>
  <c r="BL23" i="5"/>
  <c r="BK23" i="5"/>
  <c r="BJ23" i="5"/>
  <c r="BI23" i="5"/>
  <c r="BH23" i="5"/>
  <c r="BG23" i="5"/>
  <c r="BF23" i="5"/>
  <c r="BE23" i="5"/>
  <c r="BD23" i="5"/>
  <c r="BC23" i="5"/>
  <c r="BB23" i="5"/>
  <c r="BA23" i="5"/>
  <c r="AZ23" i="5"/>
  <c r="AY23" i="5"/>
  <c r="AX23" i="5"/>
  <c r="X22" i="5"/>
  <c r="W23" i="5"/>
  <c r="V23" i="5"/>
  <c r="U23" i="5"/>
  <c r="T23" i="5"/>
  <c r="S23" i="5"/>
  <c r="R23" i="5"/>
  <c r="Q23" i="5"/>
  <c r="P23" i="5"/>
  <c r="O23" i="5"/>
  <c r="N23" i="5"/>
  <c r="M23" i="5"/>
  <c r="L23" i="5"/>
  <c r="K23" i="5"/>
  <c r="J23" i="5"/>
  <c r="I23" i="5"/>
  <c r="H23" i="5"/>
  <c r="G23" i="5"/>
  <c r="F23" i="5"/>
  <c r="E23" i="5"/>
  <c r="D23" i="5"/>
  <c r="C23" i="5"/>
  <c r="B23" i="5"/>
  <c r="BT21" i="5"/>
  <c r="BS22" i="5"/>
  <c r="BR22" i="5"/>
  <c r="BQ22" i="5"/>
  <c r="BP22" i="5"/>
  <c r="BO22" i="5"/>
  <c r="BN22" i="5"/>
  <c r="BM22" i="5"/>
  <c r="BL22" i="5"/>
  <c r="BK22" i="5"/>
  <c r="BJ22" i="5"/>
  <c r="BI22" i="5"/>
  <c r="BH22" i="5"/>
  <c r="BG22" i="5"/>
  <c r="BF22" i="5"/>
  <c r="BE22" i="5"/>
  <c r="BD22" i="5"/>
  <c r="BC22" i="5"/>
  <c r="BB22" i="5"/>
  <c r="BA22" i="5"/>
  <c r="AZ22" i="5"/>
  <c r="AY22" i="5"/>
  <c r="AX22" i="5"/>
  <c r="X21" i="5"/>
  <c r="W22" i="5"/>
  <c r="V22" i="5"/>
  <c r="U22" i="5"/>
  <c r="T22" i="5"/>
  <c r="S22" i="5"/>
  <c r="R22" i="5"/>
  <c r="Q22" i="5"/>
  <c r="P22" i="5"/>
  <c r="O22" i="5"/>
  <c r="N22" i="5"/>
  <c r="M22" i="5"/>
  <c r="L22" i="5"/>
  <c r="K22" i="5"/>
  <c r="J22" i="5"/>
  <c r="I22" i="5"/>
  <c r="H22" i="5"/>
  <c r="G22" i="5"/>
  <c r="F22" i="5"/>
  <c r="E22" i="5"/>
  <c r="D22" i="5"/>
  <c r="C22" i="5"/>
  <c r="B22" i="5"/>
  <c r="BT20" i="5"/>
  <c r="BS21" i="5"/>
  <c r="BR21" i="5"/>
  <c r="BQ21" i="5"/>
  <c r="BP21" i="5"/>
  <c r="BO21" i="5"/>
  <c r="BN21" i="5"/>
  <c r="BM21" i="5"/>
  <c r="BL21" i="5"/>
  <c r="BK21" i="5"/>
  <c r="BJ21" i="5"/>
  <c r="BI21" i="5"/>
  <c r="BH21" i="5"/>
  <c r="BG21" i="5"/>
  <c r="BF21" i="5"/>
  <c r="BE21" i="5"/>
  <c r="BD21" i="5"/>
  <c r="BC21" i="5"/>
  <c r="BB21" i="5"/>
  <c r="BA21" i="5"/>
  <c r="AZ21" i="5"/>
  <c r="AY21" i="5"/>
  <c r="AX21" i="5"/>
  <c r="X20" i="5"/>
  <c r="W21" i="5"/>
  <c r="V21" i="5"/>
  <c r="U21" i="5"/>
  <c r="T21" i="5"/>
  <c r="S21" i="5"/>
  <c r="R21" i="5"/>
  <c r="Q21" i="5"/>
  <c r="P21" i="5"/>
  <c r="O21" i="5"/>
  <c r="N21" i="5"/>
  <c r="M21" i="5"/>
  <c r="L21" i="5"/>
  <c r="K21" i="5"/>
  <c r="J21" i="5"/>
  <c r="I21" i="5"/>
  <c r="H21" i="5"/>
  <c r="G21" i="5"/>
  <c r="F21" i="5"/>
  <c r="E21" i="5"/>
  <c r="D21" i="5"/>
  <c r="C21" i="5"/>
  <c r="B21" i="5"/>
  <c r="BT18" i="5"/>
  <c r="BS20" i="5"/>
  <c r="BR20" i="5"/>
  <c r="BQ20" i="5"/>
  <c r="BP20" i="5"/>
  <c r="BO20" i="5"/>
  <c r="BN20" i="5"/>
  <c r="BM20" i="5"/>
  <c r="BL20" i="5"/>
  <c r="BK20" i="5"/>
  <c r="BJ20" i="5"/>
  <c r="BI20" i="5"/>
  <c r="BH20" i="5"/>
  <c r="BG20" i="5"/>
  <c r="BF20" i="5"/>
  <c r="BE20" i="5"/>
  <c r="BD20" i="5"/>
  <c r="BC20" i="5"/>
  <c r="BB20" i="5"/>
  <c r="BA20" i="5"/>
  <c r="AZ20" i="5"/>
  <c r="AY20" i="5"/>
  <c r="AX20" i="5"/>
  <c r="X18" i="5"/>
  <c r="W20" i="5"/>
  <c r="V20" i="5"/>
  <c r="U20" i="5"/>
  <c r="T20" i="5"/>
  <c r="S20" i="5"/>
  <c r="R20" i="5"/>
  <c r="Q20" i="5"/>
  <c r="P20" i="5"/>
  <c r="O20" i="5"/>
  <c r="N20" i="5"/>
  <c r="M20" i="5"/>
  <c r="L20" i="5"/>
  <c r="K20" i="5"/>
  <c r="J20" i="5"/>
  <c r="I20" i="5"/>
  <c r="H20" i="5"/>
  <c r="G20" i="5"/>
  <c r="F20" i="5"/>
  <c r="E20" i="5"/>
  <c r="D20" i="5"/>
  <c r="C20" i="5"/>
  <c r="B20" i="5"/>
  <c r="BT17" i="5"/>
  <c r="BS18" i="5"/>
  <c r="BR18" i="5"/>
  <c r="BQ18" i="5"/>
  <c r="BP18" i="5"/>
  <c r="BO18" i="5"/>
  <c r="BN18" i="5"/>
  <c r="BM18" i="5"/>
  <c r="BL18" i="5"/>
  <c r="BK18" i="5"/>
  <c r="BJ18" i="5"/>
  <c r="BI18" i="5"/>
  <c r="BH18" i="5"/>
  <c r="BG18" i="5"/>
  <c r="BF18" i="5"/>
  <c r="BE18" i="5"/>
  <c r="BD18" i="5"/>
  <c r="BC18" i="5"/>
  <c r="BB18" i="5"/>
  <c r="BA18" i="5"/>
  <c r="AZ18" i="5"/>
  <c r="AY18" i="5"/>
  <c r="AX18" i="5"/>
  <c r="X17" i="5"/>
  <c r="W18" i="5"/>
  <c r="V18" i="5"/>
  <c r="U18" i="5"/>
  <c r="T18" i="5"/>
  <c r="S18" i="5"/>
  <c r="R18" i="5"/>
  <c r="Q18" i="5"/>
  <c r="P18" i="5"/>
  <c r="O18" i="5"/>
  <c r="N18" i="5"/>
  <c r="M18" i="5"/>
  <c r="L18" i="5"/>
  <c r="K18" i="5"/>
  <c r="J18" i="5"/>
  <c r="I18" i="5"/>
  <c r="H18" i="5"/>
  <c r="G18" i="5"/>
  <c r="F18" i="5"/>
  <c r="E18" i="5"/>
  <c r="D18" i="5"/>
  <c r="C18" i="5"/>
  <c r="B18" i="5"/>
  <c r="BT16" i="5"/>
  <c r="BS17" i="5"/>
  <c r="BR17" i="5"/>
  <c r="BQ17" i="5"/>
  <c r="BP17" i="5"/>
  <c r="BO17" i="5"/>
  <c r="BN17" i="5"/>
  <c r="BM17" i="5"/>
  <c r="BL17" i="5"/>
  <c r="BK17" i="5"/>
  <c r="BJ17" i="5"/>
  <c r="BI17" i="5"/>
  <c r="BH17" i="5"/>
  <c r="BG17" i="5"/>
  <c r="BF17" i="5"/>
  <c r="BE17" i="5"/>
  <c r="BD17" i="5"/>
  <c r="BC17" i="5"/>
  <c r="BB17" i="5"/>
  <c r="BA17" i="5"/>
  <c r="AZ17" i="5"/>
  <c r="AY17" i="5"/>
  <c r="AX17" i="5"/>
  <c r="X16" i="5"/>
  <c r="W17" i="5"/>
  <c r="V17" i="5"/>
  <c r="U17" i="5"/>
  <c r="T17" i="5"/>
  <c r="S17" i="5"/>
  <c r="R17" i="5"/>
  <c r="Q17" i="5"/>
  <c r="P17" i="5"/>
  <c r="O17" i="5"/>
  <c r="N17" i="5"/>
  <c r="M17" i="5"/>
  <c r="L17" i="5"/>
  <c r="K17" i="5"/>
  <c r="J17" i="5"/>
  <c r="I17" i="5"/>
  <c r="H17" i="5"/>
  <c r="G17" i="5"/>
  <c r="F17" i="5"/>
  <c r="E17" i="5"/>
  <c r="D17" i="5"/>
  <c r="C17" i="5"/>
  <c r="B17" i="5"/>
  <c r="BT14" i="5"/>
  <c r="BS16" i="5"/>
  <c r="BR16" i="5"/>
  <c r="BQ16" i="5"/>
  <c r="BP16" i="5"/>
  <c r="BO16" i="5"/>
  <c r="BN16" i="5"/>
  <c r="BM16" i="5"/>
  <c r="BL16" i="5"/>
  <c r="BK16" i="5"/>
  <c r="BJ16" i="5"/>
  <c r="BI16" i="5"/>
  <c r="BH16" i="5"/>
  <c r="BG16" i="5"/>
  <c r="BF16" i="5"/>
  <c r="BE16" i="5"/>
  <c r="BD16" i="5"/>
  <c r="BC16" i="5"/>
  <c r="BB16" i="5"/>
  <c r="BA16" i="5"/>
  <c r="AZ16" i="5"/>
  <c r="AY16" i="5"/>
  <c r="AX16" i="5"/>
  <c r="X14" i="5"/>
  <c r="W16" i="5"/>
  <c r="V16" i="5"/>
  <c r="U16" i="5"/>
  <c r="T16" i="5"/>
  <c r="S16" i="5"/>
  <c r="R16" i="5"/>
  <c r="Q16" i="5"/>
  <c r="P16" i="5"/>
  <c r="O16" i="5"/>
  <c r="N16" i="5"/>
  <c r="M16" i="5"/>
  <c r="L16" i="5"/>
  <c r="K16" i="5"/>
  <c r="J16" i="5"/>
  <c r="I16" i="5"/>
  <c r="H16" i="5"/>
  <c r="G16" i="5"/>
  <c r="F16" i="5"/>
  <c r="E16" i="5"/>
  <c r="D16" i="5"/>
  <c r="C16" i="5"/>
  <c r="B16" i="5"/>
  <c r="BT13" i="5"/>
  <c r="BS14" i="5"/>
  <c r="BR14" i="5"/>
  <c r="BQ14" i="5"/>
  <c r="BP14" i="5"/>
  <c r="BO14" i="5"/>
  <c r="BN14" i="5"/>
  <c r="BM14" i="5"/>
  <c r="BL14" i="5"/>
  <c r="BK14" i="5"/>
  <c r="BJ14" i="5"/>
  <c r="BI14" i="5"/>
  <c r="BH14" i="5"/>
  <c r="BG14" i="5"/>
  <c r="BF14" i="5"/>
  <c r="BE14" i="5"/>
  <c r="BD14" i="5"/>
  <c r="BC14" i="5"/>
  <c r="BB14" i="5"/>
  <c r="BA14" i="5"/>
  <c r="AZ14" i="5"/>
  <c r="AY14" i="5"/>
  <c r="AX14" i="5"/>
  <c r="X13" i="5"/>
  <c r="W14" i="5"/>
  <c r="V14" i="5"/>
  <c r="U14" i="5"/>
  <c r="T14" i="5"/>
  <c r="S14" i="5"/>
  <c r="R14" i="5"/>
  <c r="Q14" i="5"/>
  <c r="P14" i="5"/>
  <c r="O14" i="5"/>
  <c r="N14" i="5"/>
  <c r="M14" i="5"/>
  <c r="L14" i="5"/>
  <c r="K14" i="5"/>
  <c r="J14" i="5"/>
  <c r="I14" i="5"/>
  <c r="H14" i="5"/>
  <c r="G14" i="5"/>
  <c r="F14" i="5"/>
  <c r="E14" i="5"/>
  <c r="D14" i="5"/>
  <c r="C14" i="5"/>
  <c r="B14" i="5"/>
  <c r="BT11" i="5"/>
  <c r="BS13" i="5"/>
  <c r="BR13" i="5"/>
  <c r="BQ13" i="5"/>
  <c r="BP13" i="5"/>
  <c r="BO13" i="5"/>
  <c r="BN13" i="5"/>
  <c r="BM13" i="5"/>
  <c r="BL13" i="5"/>
  <c r="BK13" i="5"/>
  <c r="BJ13" i="5"/>
  <c r="BI13" i="5"/>
  <c r="BH13" i="5"/>
  <c r="BG13" i="5"/>
  <c r="BF13" i="5"/>
  <c r="BE13" i="5"/>
  <c r="BD13" i="5"/>
  <c r="BC13" i="5"/>
  <c r="BB13" i="5"/>
  <c r="BA13" i="5"/>
  <c r="AZ13" i="5"/>
  <c r="AY13" i="5"/>
  <c r="AX13" i="5"/>
  <c r="X11" i="5"/>
  <c r="W13" i="5"/>
  <c r="V13" i="5"/>
  <c r="U13" i="5"/>
  <c r="T13" i="5"/>
  <c r="S13" i="5"/>
  <c r="R13" i="5"/>
  <c r="Q13" i="5"/>
  <c r="P13" i="5"/>
  <c r="O13" i="5"/>
  <c r="N13" i="5"/>
  <c r="M13" i="5"/>
  <c r="L13" i="5"/>
  <c r="K13" i="5"/>
  <c r="J13" i="5"/>
  <c r="I13" i="5"/>
  <c r="H13" i="5"/>
  <c r="G13" i="5"/>
  <c r="F13" i="5"/>
  <c r="E13" i="5"/>
  <c r="D13" i="5"/>
  <c r="C13" i="5"/>
  <c r="B13" i="5"/>
  <c r="BT10" i="5"/>
  <c r="BS11" i="5"/>
  <c r="BR11" i="5"/>
  <c r="BQ11" i="5"/>
  <c r="BP11" i="5"/>
  <c r="BO11" i="5"/>
  <c r="BN11" i="5"/>
  <c r="BM11" i="5"/>
  <c r="BL11" i="5"/>
  <c r="BK11" i="5"/>
  <c r="BJ11" i="5"/>
  <c r="BI11" i="5"/>
  <c r="BH11" i="5"/>
  <c r="BG11" i="5"/>
  <c r="BF11" i="5"/>
  <c r="BE11" i="5"/>
  <c r="BD11" i="5"/>
  <c r="BC11" i="5"/>
  <c r="BB11" i="5"/>
  <c r="BA11" i="5"/>
  <c r="AZ11" i="5"/>
  <c r="AY11" i="5"/>
  <c r="AX11" i="5"/>
  <c r="X10" i="5"/>
  <c r="W11" i="5"/>
  <c r="V11" i="5"/>
  <c r="U11" i="5"/>
  <c r="T11" i="5"/>
  <c r="S11" i="5"/>
  <c r="R11" i="5"/>
  <c r="Q11" i="5"/>
  <c r="P11" i="5"/>
  <c r="O11" i="5"/>
  <c r="N11" i="5"/>
  <c r="M11" i="5"/>
  <c r="L11" i="5"/>
  <c r="K11" i="5"/>
  <c r="J11" i="5"/>
  <c r="I11" i="5"/>
  <c r="H11" i="5"/>
  <c r="G11" i="5"/>
  <c r="F11" i="5"/>
  <c r="E11" i="5"/>
  <c r="D11" i="5"/>
  <c r="C11" i="5"/>
  <c r="B11" i="5"/>
  <c r="BT9" i="5"/>
  <c r="BS10" i="5"/>
  <c r="BR10" i="5"/>
  <c r="BQ10" i="5"/>
  <c r="BP10" i="5"/>
  <c r="BO10" i="5"/>
  <c r="BN10" i="5"/>
  <c r="BM10" i="5"/>
  <c r="BL10" i="5"/>
  <c r="BK10" i="5"/>
  <c r="BJ10" i="5"/>
  <c r="BI10" i="5"/>
  <c r="BH10" i="5"/>
  <c r="BG10" i="5"/>
  <c r="BF10" i="5"/>
  <c r="BE10" i="5"/>
  <c r="BD10" i="5"/>
  <c r="BC10" i="5"/>
  <c r="BB10" i="5"/>
  <c r="BA10" i="5"/>
  <c r="AZ10" i="5"/>
  <c r="AY10" i="5"/>
  <c r="AX10" i="5"/>
  <c r="X9" i="5"/>
  <c r="W10" i="5"/>
  <c r="V10" i="5"/>
  <c r="U10" i="5"/>
  <c r="T10" i="5"/>
  <c r="S10" i="5"/>
  <c r="R10" i="5"/>
  <c r="Q10" i="5"/>
  <c r="P10" i="5"/>
  <c r="O10" i="5"/>
  <c r="N10" i="5"/>
  <c r="M10" i="5"/>
  <c r="L10" i="5"/>
  <c r="K10" i="5"/>
  <c r="J10" i="5"/>
  <c r="I10" i="5"/>
  <c r="H10" i="5"/>
  <c r="G10" i="5"/>
  <c r="F10" i="5"/>
  <c r="E10" i="5"/>
  <c r="D10" i="5"/>
  <c r="C10" i="5"/>
  <c r="B10" i="5"/>
  <c r="BT8" i="5"/>
  <c r="BS9" i="5"/>
  <c r="BR9" i="5"/>
  <c r="BQ9" i="5"/>
  <c r="BP9" i="5"/>
  <c r="BO9" i="5"/>
  <c r="BN9" i="5"/>
  <c r="BM9" i="5"/>
  <c r="BL9" i="5"/>
  <c r="BK9" i="5"/>
  <c r="BJ9" i="5"/>
  <c r="BI9" i="5"/>
  <c r="BH9" i="5"/>
  <c r="BG9" i="5"/>
  <c r="BF9" i="5"/>
  <c r="BE9" i="5"/>
  <c r="BD9" i="5"/>
  <c r="BC9" i="5"/>
  <c r="BB9" i="5"/>
  <c r="BA9" i="5"/>
  <c r="AZ9" i="5"/>
  <c r="AY9" i="5"/>
  <c r="AX9" i="5"/>
  <c r="X8" i="5"/>
  <c r="W9" i="5"/>
  <c r="V9" i="5"/>
  <c r="U9" i="5"/>
  <c r="T9" i="5"/>
  <c r="S9" i="5"/>
  <c r="R9" i="5"/>
  <c r="Q9" i="5"/>
  <c r="P9" i="5"/>
  <c r="O9" i="5"/>
  <c r="N9" i="5"/>
  <c r="M9" i="5"/>
  <c r="L9" i="5"/>
  <c r="K9" i="5"/>
  <c r="J9" i="5"/>
  <c r="I9" i="5"/>
  <c r="H9" i="5"/>
  <c r="G9" i="5"/>
  <c r="F9" i="5"/>
  <c r="E9" i="5"/>
  <c r="D9" i="5"/>
  <c r="C9" i="5"/>
  <c r="B9" i="5"/>
  <c r="BT7" i="5"/>
  <c r="BS8" i="5"/>
  <c r="BR8" i="5"/>
  <c r="BQ8" i="5"/>
  <c r="BP8" i="5"/>
  <c r="BO8" i="5"/>
  <c r="BN8" i="5"/>
  <c r="BM8" i="5"/>
  <c r="BL8" i="5"/>
  <c r="BK8" i="5"/>
  <c r="BJ8" i="5"/>
  <c r="BI8" i="5"/>
  <c r="BH8" i="5"/>
  <c r="BG8" i="5"/>
  <c r="BF8" i="5"/>
  <c r="BE8" i="5"/>
  <c r="BD8" i="5"/>
  <c r="BC8" i="5"/>
  <c r="BB8" i="5"/>
  <c r="BA8" i="5"/>
  <c r="AZ8" i="5"/>
  <c r="AY8" i="5"/>
  <c r="AX8" i="5"/>
  <c r="X7" i="5"/>
  <c r="W8" i="5"/>
  <c r="V8" i="5"/>
  <c r="U8" i="5"/>
  <c r="T8" i="5"/>
  <c r="S8" i="5"/>
  <c r="R8" i="5"/>
  <c r="Q8" i="5"/>
  <c r="P8" i="5"/>
  <c r="O8" i="5"/>
  <c r="N8" i="5"/>
  <c r="M8" i="5"/>
  <c r="L8" i="5"/>
  <c r="K8" i="5"/>
  <c r="J8" i="5"/>
  <c r="I8" i="5"/>
  <c r="H8" i="5"/>
  <c r="G8" i="5"/>
  <c r="F8" i="5"/>
  <c r="E8" i="5"/>
  <c r="D8" i="5"/>
  <c r="C8" i="5"/>
  <c r="B8" i="5"/>
  <c r="BT6" i="5"/>
  <c r="BS7" i="5"/>
  <c r="BR7" i="5"/>
  <c r="BQ7" i="5"/>
  <c r="BP7" i="5"/>
  <c r="BO7" i="5"/>
  <c r="BN7" i="5"/>
  <c r="BM7" i="5"/>
  <c r="BL7" i="5"/>
  <c r="BK7" i="5"/>
  <c r="BJ7" i="5"/>
  <c r="BI7" i="5"/>
  <c r="BH7" i="5"/>
  <c r="BG7" i="5"/>
  <c r="BF7" i="5"/>
  <c r="BE7" i="5"/>
  <c r="BD7" i="5"/>
  <c r="BC7" i="5"/>
  <c r="BB7" i="5"/>
  <c r="BA7" i="5"/>
  <c r="AZ7" i="5"/>
  <c r="AY7" i="5"/>
  <c r="AX7" i="5"/>
  <c r="X6" i="5"/>
  <c r="W7" i="5"/>
  <c r="V7" i="5"/>
  <c r="U7" i="5"/>
  <c r="T7" i="5"/>
  <c r="S7" i="5"/>
  <c r="R7" i="5"/>
  <c r="Q7" i="5"/>
  <c r="P7" i="5"/>
  <c r="O7" i="5"/>
  <c r="N7" i="5"/>
  <c r="M7" i="5"/>
  <c r="L7" i="5"/>
  <c r="K7" i="5"/>
  <c r="J7" i="5"/>
  <c r="I7" i="5"/>
  <c r="H7" i="5"/>
  <c r="G7" i="5"/>
  <c r="F7" i="5"/>
  <c r="E7" i="5"/>
  <c r="D7" i="5"/>
  <c r="C7" i="5"/>
  <c r="B7" i="5"/>
  <c r="BT5" i="5"/>
  <c r="BS6" i="5"/>
  <c r="BR6" i="5"/>
  <c r="BQ6" i="5"/>
  <c r="BP6" i="5"/>
  <c r="BO6" i="5"/>
  <c r="BN6" i="5"/>
  <c r="BM6" i="5"/>
  <c r="BL6" i="5"/>
  <c r="BK6" i="5"/>
  <c r="BJ6" i="5"/>
  <c r="BI6" i="5"/>
  <c r="BH6" i="5"/>
  <c r="BG6" i="5"/>
  <c r="BF6" i="5"/>
  <c r="BE6" i="5"/>
  <c r="BD6" i="5"/>
  <c r="BC6" i="5"/>
  <c r="BB6" i="5"/>
  <c r="BA6" i="5"/>
  <c r="AZ6" i="5"/>
  <c r="AY6" i="5"/>
  <c r="AX6" i="5"/>
  <c r="X5" i="5"/>
  <c r="W6" i="5"/>
  <c r="V6" i="5"/>
  <c r="U6" i="5"/>
  <c r="T6" i="5"/>
  <c r="S6" i="5"/>
  <c r="R6" i="5"/>
  <c r="Q6" i="5"/>
  <c r="P6" i="5"/>
  <c r="O6" i="5"/>
  <c r="N6" i="5"/>
  <c r="M6" i="5"/>
  <c r="L6" i="5"/>
  <c r="K6" i="5"/>
  <c r="J6" i="5"/>
  <c r="I6" i="5"/>
  <c r="H6" i="5"/>
  <c r="G6" i="5"/>
  <c r="F6" i="5"/>
  <c r="E6" i="5"/>
  <c r="D6" i="5"/>
  <c r="C6" i="5"/>
  <c r="B6" i="5"/>
  <c r="BT4" i="5"/>
  <c r="BS5" i="5"/>
  <c r="BR5" i="5"/>
  <c r="BQ5" i="5"/>
  <c r="BP5" i="5"/>
  <c r="BO5" i="5"/>
  <c r="BN5" i="5"/>
  <c r="BM5" i="5"/>
  <c r="BL5" i="5"/>
  <c r="BK5" i="5"/>
  <c r="BJ5" i="5"/>
  <c r="BI5" i="5"/>
  <c r="BH5" i="5"/>
  <c r="BG5" i="5"/>
  <c r="BF5" i="5"/>
  <c r="BE5" i="5"/>
  <c r="BD5" i="5"/>
  <c r="BC5" i="5"/>
  <c r="BB5" i="5"/>
  <c r="BA5" i="5"/>
  <c r="AZ5" i="5"/>
  <c r="AY5" i="5"/>
  <c r="AX5" i="5"/>
  <c r="X4" i="5"/>
  <c r="W5" i="5"/>
  <c r="V5" i="5"/>
  <c r="U5" i="5"/>
  <c r="T5" i="5"/>
  <c r="S5" i="5"/>
  <c r="R5" i="5"/>
  <c r="Q5" i="5"/>
  <c r="P5" i="5"/>
  <c r="O5" i="5"/>
  <c r="N5" i="5"/>
  <c r="M5" i="5"/>
  <c r="L5" i="5"/>
  <c r="K5" i="5"/>
  <c r="J5" i="5"/>
  <c r="I5" i="5"/>
  <c r="H5" i="5"/>
  <c r="G5" i="5"/>
  <c r="F5" i="5"/>
  <c r="E5" i="5"/>
  <c r="D5" i="5"/>
  <c r="C5" i="5"/>
  <c r="B5" i="5"/>
  <c r="BT3" i="5"/>
  <c r="BS4" i="5"/>
  <c r="BR4" i="5"/>
  <c r="BQ4" i="5"/>
  <c r="BP4" i="5"/>
  <c r="BO4" i="5"/>
  <c r="BN4" i="5"/>
  <c r="BM4" i="5"/>
  <c r="BL4" i="5"/>
  <c r="BK4" i="5"/>
  <c r="BJ4" i="5"/>
  <c r="BI4" i="5"/>
  <c r="BH4" i="5"/>
  <c r="BG4" i="5"/>
  <c r="BF4" i="5"/>
  <c r="BE4" i="5"/>
  <c r="BD4" i="5"/>
  <c r="BC4" i="5"/>
  <c r="BB4" i="5"/>
  <c r="BA4" i="5"/>
  <c r="AZ4" i="5"/>
  <c r="AY4" i="5"/>
  <c r="AX4" i="5"/>
  <c r="X3" i="5"/>
  <c r="X123" i="5" s="1"/>
  <c r="W4" i="5"/>
  <c r="V4" i="5"/>
  <c r="U4" i="5"/>
  <c r="T4" i="5"/>
  <c r="S4" i="5"/>
  <c r="R4" i="5"/>
  <c r="Q4" i="5"/>
  <c r="P4" i="5"/>
  <c r="O4" i="5"/>
  <c r="N4" i="5"/>
  <c r="M4" i="5"/>
  <c r="L4" i="5"/>
  <c r="K4" i="5"/>
  <c r="J4" i="5"/>
  <c r="I4" i="5"/>
  <c r="H4" i="5"/>
  <c r="G4" i="5"/>
  <c r="F4" i="5"/>
  <c r="E4" i="5"/>
  <c r="D4" i="5"/>
  <c r="C4" i="5"/>
  <c r="B4" i="5"/>
  <c r="BS3" i="5"/>
  <c r="BR3" i="5"/>
  <c r="BQ3" i="5"/>
  <c r="BP3" i="5"/>
  <c r="BO3" i="5"/>
  <c r="BN3" i="5"/>
  <c r="BM3" i="5"/>
  <c r="BL3" i="5"/>
  <c r="BK3" i="5"/>
  <c r="BJ3" i="5"/>
  <c r="BI3" i="5"/>
  <c r="BH3" i="5"/>
  <c r="BG3" i="5"/>
  <c r="BF3" i="5"/>
  <c r="BE3" i="5"/>
  <c r="BD3" i="5"/>
  <c r="BC3" i="5"/>
  <c r="BB3" i="5"/>
  <c r="BA3" i="5"/>
  <c r="AZ3" i="5"/>
  <c r="AY3" i="5"/>
  <c r="AX3" i="5"/>
  <c r="W3" i="5"/>
  <c r="V3" i="5"/>
  <c r="U3" i="5"/>
  <c r="T3" i="5"/>
  <c r="S3" i="5"/>
  <c r="R3" i="5"/>
  <c r="Q3" i="5"/>
  <c r="P3" i="5"/>
  <c r="O3" i="5"/>
  <c r="N3" i="5"/>
  <c r="M3" i="5"/>
  <c r="L3" i="5"/>
  <c r="K3" i="5"/>
  <c r="J3" i="5"/>
  <c r="I3" i="5"/>
  <c r="H3" i="5"/>
  <c r="G3" i="5"/>
  <c r="F3" i="5"/>
  <c r="E3" i="5"/>
  <c r="D3" i="5"/>
  <c r="C3" i="5"/>
  <c r="B3" i="5"/>
  <c r="C1" i="4"/>
  <c r="A1" i="3"/>
  <c r="C7" i="1"/>
  <c r="AO124" i="5" l="1"/>
  <c r="AM123" i="5"/>
  <c r="AK124" i="5"/>
  <c r="AI123" i="5"/>
  <c r="AG124" i="5"/>
  <c r="AC124" i="5"/>
  <c r="AA123" i="5"/>
  <c r="CN3" i="5"/>
  <c r="Y124" i="5"/>
  <c r="X124" i="5"/>
  <c r="CN4" i="5"/>
  <c r="CN40" i="5"/>
  <c r="CN77" i="5"/>
  <c r="CN112" i="5"/>
  <c r="CN7" i="5"/>
  <c r="CN11" i="5"/>
  <c r="CN17" i="5"/>
  <c r="CN26" i="5"/>
  <c r="CN30" i="5"/>
  <c r="CN35" i="5"/>
  <c r="CN39" i="5"/>
  <c r="CN44" i="5"/>
  <c r="CN49" i="5"/>
  <c r="CN54" i="5"/>
  <c r="CN58" i="5"/>
  <c r="CN63" i="5"/>
  <c r="CN68" i="5"/>
  <c r="CN72" i="5"/>
  <c r="CN76" i="5"/>
  <c r="CN80" i="5"/>
  <c r="CN85" i="5"/>
  <c r="CN89" i="5"/>
  <c r="CN93" i="5"/>
  <c r="CN98" i="5"/>
  <c r="CN102" i="5"/>
  <c r="CN106" i="5"/>
  <c r="CN111" i="5"/>
  <c r="CN115" i="5"/>
  <c r="CN119" i="5"/>
  <c r="CN22" i="5"/>
  <c r="CN8" i="5"/>
  <c r="CN13" i="5"/>
  <c r="CN18" i="5"/>
  <c r="CN23" i="5"/>
  <c r="CN27" i="5"/>
  <c r="CN31" i="5"/>
  <c r="CN36" i="5"/>
  <c r="CN46" i="5"/>
  <c r="CN50" i="5"/>
  <c r="CN55" i="5"/>
  <c r="CN59" i="5"/>
  <c r="CN64" i="5"/>
  <c r="CN69" i="5"/>
  <c r="CN73" i="5"/>
  <c r="CN81" i="5"/>
  <c r="CN86" i="5"/>
  <c r="CN90" i="5"/>
  <c r="CN94" i="5"/>
  <c r="CN99" i="5"/>
  <c r="CN103" i="5"/>
  <c r="CN107" i="5"/>
  <c r="CN116" i="5"/>
  <c r="CN120" i="5"/>
  <c r="CN6" i="5"/>
  <c r="CN10" i="5"/>
  <c r="CN16" i="5"/>
  <c r="CN21" i="5"/>
  <c r="CN25" i="5"/>
  <c r="CN29" i="5"/>
  <c r="CN34" i="5"/>
  <c r="CN38" i="5"/>
  <c r="CN43" i="5"/>
  <c r="CN48" i="5"/>
  <c r="CN53" i="5"/>
  <c r="CN57" i="5"/>
  <c r="CN61" i="5"/>
  <c r="CN66" i="5"/>
  <c r="CN71" i="5"/>
  <c r="CN75" i="5"/>
  <c r="CN79" i="5"/>
  <c r="CN84" i="5"/>
  <c r="CN88" i="5"/>
  <c r="CN92" i="5"/>
  <c r="CN97" i="5"/>
  <c r="CN101" i="5"/>
  <c r="CN105" i="5"/>
  <c r="CN110" i="5"/>
  <c r="CN114" i="5"/>
  <c r="CN118" i="5"/>
  <c r="CN5" i="5"/>
  <c r="CN9" i="5"/>
  <c r="CN14" i="5"/>
  <c r="CN20" i="5"/>
  <c r="CN24" i="5"/>
  <c r="CN28" i="5"/>
  <c r="CN32" i="5"/>
  <c r="CN37" i="5"/>
  <c r="CN41" i="5"/>
  <c r="CN47" i="5"/>
  <c r="CN52" i="5"/>
  <c r="CN56" i="5"/>
  <c r="CN60" i="5"/>
  <c r="CN65" i="5"/>
  <c r="CN70" i="5"/>
  <c r="CN74" i="5"/>
  <c r="CN78" i="5"/>
  <c r="CN83" i="5"/>
  <c r="CN87" i="5"/>
  <c r="CN91" i="5"/>
  <c r="CN95" i="5"/>
  <c r="CN100" i="5"/>
  <c r="CN104" i="5"/>
  <c r="CN109" i="5"/>
  <c r="CN113" i="5"/>
  <c r="CN117" i="5"/>
  <c r="AJ124" i="5"/>
  <c r="AN123" i="5"/>
  <c r="AB124" i="5"/>
  <c r="AF124" i="5"/>
  <c r="AD122" i="5"/>
  <c r="AL122" i="5"/>
  <c r="AL125" i="5" s="1"/>
  <c r="Z124" i="5"/>
  <c r="AL124" i="5"/>
  <c r="AA122" i="5"/>
  <c r="AA125" i="5" s="1"/>
  <c r="AE122" i="5"/>
  <c r="AE125" i="5" s="1"/>
  <c r="AI122" i="5"/>
  <c r="AI125" i="5" s="1"/>
  <c r="AM122" i="5"/>
  <c r="AM125" i="5" s="1"/>
  <c r="AQ122" i="5"/>
  <c r="AQ125" i="5" s="1"/>
  <c r="AC123" i="5"/>
  <c r="AG123" i="5"/>
  <c r="AK123" i="5"/>
  <c r="AO123" i="5"/>
  <c r="AA124" i="5"/>
  <c r="AE124" i="5"/>
  <c r="AI124" i="5"/>
  <c r="AM124" i="5"/>
  <c r="AQ124" i="5"/>
  <c r="AH122" i="5"/>
  <c r="AH125" i="5" s="1"/>
  <c r="AH124" i="5"/>
  <c r="AB122" i="5"/>
  <c r="AB125" i="5" s="1"/>
  <c r="AF122" i="5"/>
  <c r="AF125" i="5" s="1"/>
  <c r="AJ122" i="5"/>
  <c r="AJ125" i="5" s="1"/>
  <c r="AN122" i="5"/>
  <c r="Z123" i="5"/>
  <c r="Z125" i="5" s="1"/>
  <c r="AD123" i="5"/>
  <c r="AP123" i="5"/>
  <c r="AP122" i="5"/>
  <c r="AC122" i="5"/>
  <c r="AC125" i="5" s="1"/>
  <c r="AG122" i="5"/>
  <c r="AK122" i="5"/>
  <c r="AO122" i="5"/>
  <c r="Y122" i="5"/>
  <c r="Y125" i="5" s="1"/>
  <c r="H124" i="5"/>
  <c r="L124" i="5"/>
  <c r="P124" i="5"/>
  <c r="T124" i="5"/>
  <c r="AT83" i="5"/>
  <c r="AR84" i="5"/>
  <c r="AT85" i="5"/>
  <c r="AR86" i="5"/>
  <c r="AT87" i="5"/>
  <c r="AR88" i="5"/>
  <c r="AT89" i="5"/>
  <c r="AR90" i="5"/>
  <c r="AS5" i="5"/>
  <c r="AS50" i="5"/>
  <c r="AT58" i="5"/>
  <c r="AT79" i="5"/>
  <c r="AS39" i="5"/>
  <c r="AT56" i="5"/>
  <c r="AU63" i="5"/>
  <c r="AS65" i="5"/>
  <c r="AR3" i="5"/>
  <c r="AR5" i="5"/>
  <c r="AT32" i="5"/>
  <c r="AT91" i="5"/>
  <c r="AR92" i="5"/>
  <c r="AT93" i="5"/>
  <c r="AR94" i="5"/>
  <c r="AT95" i="5"/>
  <c r="AU97" i="5"/>
  <c r="AS98" i="5"/>
  <c r="AU99" i="5"/>
  <c r="AS100" i="5"/>
  <c r="AU101" i="5"/>
  <c r="AS102" i="5"/>
  <c r="AU103" i="5"/>
  <c r="AS104" i="5"/>
  <c r="AU105" i="5"/>
  <c r="AS106" i="5"/>
  <c r="AU107" i="5"/>
  <c r="AR109" i="5"/>
  <c r="AT110" i="5"/>
  <c r="AR111" i="5"/>
  <c r="AT112" i="5"/>
  <c r="AR113" i="5"/>
  <c r="AT114" i="5"/>
  <c r="AR115" i="5"/>
  <c r="AT116" i="5"/>
  <c r="AR117" i="5"/>
  <c r="AT118" i="5"/>
  <c r="AR119" i="5"/>
  <c r="AT120" i="5"/>
  <c r="AS16" i="5"/>
  <c r="AT22" i="5"/>
  <c r="AT24" i="5"/>
  <c r="AT30" i="5"/>
  <c r="AR35" i="5"/>
  <c r="AS35" i="5"/>
  <c r="AR37" i="5"/>
  <c r="AS37" i="5"/>
  <c r="AR39" i="5"/>
  <c r="AS69" i="5"/>
  <c r="AT69" i="5"/>
  <c r="AS71" i="5"/>
  <c r="AT71" i="5"/>
  <c r="AS77" i="5"/>
  <c r="AT77" i="5"/>
  <c r="AS79" i="5"/>
  <c r="AU83" i="5"/>
  <c r="AU85" i="5"/>
  <c r="AU87" i="5"/>
  <c r="AU89" i="5"/>
  <c r="AU91" i="5"/>
  <c r="AU93" i="5"/>
  <c r="AU95" i="5"/>
  <c r="AU109" i="5"/>
  <c r="AU111" i="5"/>
  <c r="AU113" i="5"/>
  <c r="AU115" i="5"/>
  <c r="AU117" i="5"/>
  <c r="AU119" i="5"/>
  <c r="AT14" i="5"/>
  <c r="AR16" i="5"/>
  <c r="AU36" i="5"/>
  <c r="AU37" i="5"/>
  <c r="AR50" i="5"/>
  <c r="AS7" i="5"/>
  <c r="AS8" i="5"/>
  <c r="AU9" i="5"/>
  <c r="AU10" i="5"/>
  <c r="AU11" i="5"/>
  <c r="AT13" i="5"/>
  <c r="AR18" i="5"/>
  <c r="AS18" i="5"/>
  <c r="AT20" i="5"/>
  <c r="AS41" i="5"/>
  <c r="AU46" i="5"/>
  <c r="AS48" i="5"/>
  <c r="AT52" i="5"/>
  <c r="AT54" i="5"/>
  <c r="AR55" i="5"/>
  <c r="AU66" i="5"/>
  <c r="AR9" i="5"/>
  <c r="AS9" i="5"/>
  <c r="AR11" i="5"/>
  <c r="AS11" i="5"/>
  <c r="AT26" i="5"/>
  <c r="AT28" i="5"/>
  <c r="AT43" i="5"/>
  <c r="AT44" i="5"/>
  <c r="AR46" i="5"/>
  <c r="AS46" i="5"/>
  <c r="AR48" i="5"/>
  <c r="AT60" i="5"/>
  <c r="AR63" i="5"/>
  <c r="AS63" i="5"/>
  <c r="AR65" i="5"/>
  <c r="AR7" i="5"/>
  <c r="AR41" i="5"/>
  <c r="AT73" i="5"/>
  <c r="AT75" i="5"/>
  <c r="AS4" i="5"/>
  <c r="AU48" i="5"/>
  <c r="AU5" i="5"/>
  <c r="AS38" i="5"/>
  <c r="AU39" i="5"/>
  <c r="AU47" i="5"/>
  <c r="AU65" i="5"/>
  <c r="AU6" i="5"/>
  <c r="AU7" i="5"/>
  <c r="AU16" i="5"/>
  <c r="AU40" i="5"/>
  <c r="AU41" i="5"/>
  <c r="AT49" i="5"/>
  <c r="AU50" i="5"/>
  <c r="AS66" i="5"/>
  <c r="AS83" i="5"/>
  <c r="AU84" i="5"/>
  <c r="AS85" i="5"/>
  <c r="AU86" i="5"/>
  <c r="AS87" i="5"/>
  <c r="AU88" i="5"/>
  <c r="AS89" i="5"/>
  <c r="AU90" i="5"/>
  <c r="AS91" i="5"/>
  <c r="AU92" i="5"/>
  <c r="AS93" i="5"/>
  <c r="AU94" i="5"/>
  <c r="AS95" i="5"/>
  <c r="AS109" i="5"/>
  <c r="AS110" i="5"/>
  <c r="AS111" i="5"/>
  <c r="AS112" i="5"/>
  <c r="AS113" i="5"/>
  <c r="AS114" i="5"/>
  <c r="AS115" i="5"/>
  <c r="AS116" i="5"/>
  <c r="AS117" i="5"/>
  <c r="AS118" i="5"/>
  <c r="AS119" i="5"/>
  <c r="AS120" i="5"/>
  <c r="AS64" i="5"/>
  <c r="AS3" i="5"/>
  <c r="AU17" i="5"/>
  <c r="AU18" i="5"/>
  <c r="AS34" i="5"/>
  <c r="AU35" i="5"/>
  <c r="AT81" i="5"/>
  <c r="AT98" i="5"/>
  <c r="AT100" i="5"/>
  <c r="AT102" i="5"/>
  <c r="AT104" i="5"/>
  <c r="AT106" i="5"/>
  <c r="AU4" i="5"/>
  <c r="AU21" i="5"/>
  <c r="AS21" i="5"/>
  <c r="AU25" i="5"/>
  <c r="AS25" i="5"/>
  <c r="AU29" i="5"/>
  <c r="AS29" i="5"/>
  <c r="AU34" i="5"/>
  <c r="AU38" i="5"/>
  <c r="AU49" i="5"/>
  <c r="AU59" i="5"/>
  <c r="AS59" i="5"/>
  <c r="AR59" i="5"/>
  <c r="AU64" i="5"/>
  <c r="AU72" i="5"/>
  <c r="AT72" i="5"/>
  <c r="AS72" i="5"/>
  <c r="AR72" i="5"/>
  <c r="AU80" i="5"/>
  <c r="AT80" i="5"/>
  <c r="AS80" i="5"/>
  <c r="AR80" i="5"/>
  <c r="E124" i="5"/>
  <c r="E123" i="5"/>
  <c r="E122" i="5"/>
  <c r="I124" i="5"/>
  <c r="I123" i="5"/>
  <c r="I122" i="5"/>
  <c r="M124" i="5"/>
  <c r="M123" i="5"/>
  <c r="M122" i="5"/>
  <c r="Q124" i="5"/>
  <c r="Q123" i="5"/>
  <c r="Q122" i="5"/>
  <c r="U124" i="5"/>
  <c r="U123" i="5"/>
  <c r="U122" i="5"/>
  <c r="AU3" i="5"/>
  <c r="AT6" i="5"/>
  <c r="AS6" i="5"/>
  <c r="AT10" i="5"/>
  <c r="AS10" i="5"/>
  <c r="AS13" i="5"/>
  <c r="AU13" i="5"/>
  <c r="AR13" i="5"/>
  <c r="AT17" i="5"/>
  <c r="AS17" i="5"/>
  <c r="AS20" i="5"/>
  <c r="AU20" i="5"/>
  <c r="AR20" i="5"/>
  <c r="AT21" i="5"/>
  <c r="AS24" i="5"/>
  <c r="AU24" i="5"/>
  <c r="AR24" i="5"/>
  <c r="AT25" i="5"/>
  <c r="AS28" i="5"/>
  <c r="AU28" i="5"/>
  <c r="AR28" i="5"/>
  <c r="AT29" i="5"/>
  <c r="AS32" i="5"/>
  <c r="AU32" i="5"/>
  <c r="AR32" i="5"/>
  <c r="AT36" i="5"/>
  <c r="AS36" i="5"/>
  <c r="AT40" i="5"/>
  <c r="AS40" i="5"/>
  <c r="AS43" i="5"/>
  <c r="AU43" i="5"/>
  <c r="AR43" i="5"/>
  <c r="CN45" i="5"/>
  <c r="J9" i="4" s="1"/>
  <c r="AT47" i="5"/>
  <c r="AS47" i="5"/>
  <c r="AS54" i="5"/>
  <c r="AU54" i="5"/>
  <c r="AR54" i="5"/>
  <c r="AT55" i="5"/>
  <c r="AS58" i="5"/>
  <c r="AU58" i="5"/>
  <c r="AR58" i="5"/>
  <c r="AT59" i="5"/>
  <c r="AU70" i="5"/>
  <c r="AT70" i="5"/>
  <c r="AS70" i="5"/>
  <c r="AR70" i="5"/>
  <c r="AS75" i="5"/>
  <c r="AU78" i="5"/>
  <c r="AT78" i="5"/>
  <c r="AS78" i="5"/>
  <c r="AR78" i="5"/>
  <c r="AR21" i="5"/>
  <c r="N124" i="5"/>
  <c r="V124" i="5"/>
  <c r="AV39" i="5"/>
  <c r="AU61" i="5"/>
  <c r="AS61" i="5"/>
  <c r="AR61" i="5"/>
  <c r="AU68" i="5"/>
  <c r="AT68" i="5"/>
  <c r="AS68" i="5"/>
  <c r="AR68" i="5"/>
  <c r="AS73" i="5"/>
  <c r="AU76" i="5"/>
  <c r="AT76" i="5"/>
  <c r="AS76" i="5"/>
  <c r="AR76" i="5"/>
  <c r="AS81" i="5"/>
  <c r="AU8" i="5"/>
  <c r="AU14" i="5"/>
  <c r="AS14" i="5"/>
  <c r="AR14" i="5"/>
  <c r="AR25" i="5"/>
  <c r="AR29" i="5"/>
  <c r="AU44" i="5"/>
  <c r="AS44" i="5"/>
  <c r="AR44" i="5"/>
  <c r="AU55" i="5"/>
  <c r="AS55" i="5"/>
  <c r="F124" i="5"/>
  <c r="J124" i="5"/>
  <c r="R124" i="5"/>
  <c r="AU23" i="5"/>
  <c r="AS23" i="5"/>
  <c r="AR23" i="5"/>
  <c r="AU27" i="5"/>
  <c r="AS27" i="5"/>
  <c r="AR27" i="5"/>
  <c r="AU31" i="5"/>
  <c r="AS31" i="5"/>
  <c r="AR31" i="5"/>
  <c r="AU53" i="5"/>
  <c r="AS53" i="5"/>
  <c r="AR53" i="5"/>
  <c r="AU57" i="5"/>
  <c r="AS57" i="5"/>
  <c r="AR57" i="5"/>
  <c r="G124" i="5"/>
  <c r="G123" i="5"/>
  <c r="G122" i="5"/>
  <c r="K124" i="5"/>
  <c r="K123" i="5"/>
  <c r="K122" i="5"/>
  <c r="O124" i="5"/>
  <c r="O123" i="5"/>
  <c r="O122" i="5"/>
  <c r="S124" i="5"/>
  <c r="S123" i="5"/>
  <c r="S122" i="5"/>
  <c r="W124" i="5"/>
  <c r="W123" i="5"/>
  <c r="W122" i="5"/>
  <c r="AT4" i="5"/>
  <c r="AT8" i="5"/>
  <c r="AS22" i="5"/>
  <c r="AU22" i="5"/>
  <c r="AR22" i="5"/>
  <c r="AT23" i="5"/>
  <c r="AS26" i="5"/>
  <c r="AU26" i="5"/>
  <c r="AR26" i="5"/>
  <c r="AT27" i="5"/>
  <c r="AS30" i="5"/>
  <c r="AU30" i="5"/>
  <c r="AR30" i="5"/>
  <c r="AT31" i="5"/>
  <c r="AT34" i="5"/>
  <c r="AT38" i="5"/>
  <c r="AR49" i="5"/>
  <c r="AS49" i="5"/>
  <c r="AS52" i="5"/>
  <c r="AU52" i="5"/>
  <c r="AR52" i="5"/>
  <c r="AT53" i="5"/>
  <c r="AS56" i="5"/>
  <c r="AU56" i="5"/>
  <c r="AR56" i="5"/>
  <c r="AT57" i="5"/>
  <c r="AS60" i="5"/>
  <c r="AU60" i="5"/>
  <c r="AR60" i="5"/>
  <c r="AT61" i="5"/>
  <c r="AT64" i="5"/>
  <c r="AT66" i="5"/>
  <c r="AU74" i="5"/>
  <c r="AT74" i="5"/>
  <c r="AS74" i="5"/>
  <c r="AR74" i="5"/>
  <c r="AS84" i="5"/>
  <c r="AS86" i="5"/>
  <c r="AS88" i="5"/>
  <c r="AS90" i="5"/>
  <c r="AS92" i="5"/>
  <c r="AS94" i="5"/>
  <c r="AR97" i="5"/>
  <c r="AR99" i="5"/>
  <c r="AR101" i="5"/>
  <c r="AR103" i="5"/>
  <c r="AR105" i="5"/>
  <c r="AR107" i="5"/>
  <c r="AU110" i="5"/>
  <c r="AU112" i="5"/>
  <c r="AU114" i="5"/>
  <c r="AU116" i="5"/>
  <c r="AU118" i="5"/>
  <c r="AU120" i="5"/>
  <c r="F122" i="5"/>
  <c r="J122" i="5"/>
  <c r="N122" i="5"/>
  <c r="R122" i="5"/>
  <c r="V122" i="5"/>
  <c r="F123" i="5"/>
  <c r="J123" i="5"/>
  <c r="N123" i="5"/>
  <c r="R123" i="5"/>
  <c r="V123" i="5"/>
  <c r="AT3" i="5"/>
  <c r="AR4" i="5"/>
  <c r="AT5" i="5"/>
  <c r="AR6" i="5"/>
  <c r="AT7" i="5"/>
  <c r="AR8" i="5"/>
  <c r="AT9" i="5"/>
  <c r="AR10" i="5"/>
  <c r="AT11" i="5"/>
  <c r="AT16" i="5"/>
  <c r="AR17" i="5"/>
  <c r="AT18" i="5"/>
  <c r="AR34" i="5"/>
  <c r="AT35" i="5"/>
  <c r="AR36" i="5"/>
  <c r="AT37" i="5"/>
  <c r="AR38" i="5"/>
  <c r="AT39" i="5"/>
  <c r="AR40" i="5"/>
  <c r="AT41" i="5"/>
  <c r="AT46" i="5"/>
  <c r="AR47" i="5"/>
  <c r="AT48" i="5"/>
  <c r="AT50" i="5"/>
  <c r="AT63" i="5"/>
  <c r="AR64" i="5"/>
  <c r="AT65" i="5"/>
  <c r="AR66" i="5"/>
  <c r="AU69" i="5"/>
  <c r="AU71" i="5"/>
  <c r="AU73" i="5"/>
  <c r="AU75" i="5"/>
  <c r="AU77" i="5"/>
  <c r="AU79" i="5"/>
  <c r="AU81" i="5"/>
  <c r="AR83" i="5"/>
  <c r="AT84" i="5"/>
  <c r="AR85" i="5"/>
  <c r="AT86" i="5"/>
  <c r="AR87" i="5"/>
  <c r="AT88" i="5"/>
  <c r="AR89" i="5"/>
  <c r="AT90" i="5"/>
  <c r="AR91" i="5"/>
  <c r="AV91" i="5" s="1"/>
  <c r="AT92" i="5"/>
  <c r="AR93" i="5"/>
  <c r="AT94" i="5"/>
  <c r="AR95" i="5"/>
  <c r="AS97" i="5"/>
  <c r="AU98" i="5"/>
  <c r="AS99" i="5"/>
  <c r="AU100" i="5"/>
  <c r="AS101" i="5"/>
  <c r="AU102" i="5"/>
  <c r="AS103" i="5"/>
  <c r="AU104" i="5"/>
  <c r="AS105" i="5"/>
  <c r="AU106" i="5"/>
  <c r="AS107" i="5"/>
  <c r="AT109" i="5"/>
  <c r="AR110" i="5"/>
  <c r="AT111" i="5"/>
  <c r="AR112" i="5"/>
  <c r="AT113" i="5"/>
  <c r="AR114" i="5"/>
  <c r="AT115" i="5"/>
  <c r="AR116" i="5"/>
  <c r="AT117" i="5"/>
  <c r="AR118" i="5"/>
  <c r="AT119" i="5"/>
  <c r="AR120" i="5"/>
  <c r="AR69" i="5"/>
  <c r="AR71" i="5"/>
  <c r="AR73" i="5"/>
  <c r="AR75" i="5"/>
  <c r="AR77" i="5"/>
  <c r="AR79" i="5"/>
  <c r="AR81" i="5"/>
  <c r="AT97" i="5"/>
  <c r="AR98" i="5"/>
  <c r="AT99" i="5"/>
  <c r="AR100" i="5"/>
  <c r="AT101" i="5"/>
  <c r="AR102" i="5"/>
  <c r="AT103" i="5"/>
  <c r="AR104" i="5"/>
  <c r="AT105" i="5"/>
  <c r="AR106" i="5"/>
  <c r="AT107" i="5"/>
  <c r="D122" i="5"/>
  <c r="H122" i="5"/>
  <c r="L122" i="5"/>
  <c r="P122" i="5"/>
  <c r="T122" i="5"/>
  <c r="D123" i="5"/>
  <c r="H123" i="5"/>
  <c r="L123" i="5"/>
  <c r="P123" i="5"/>
  <c r="T123" i="5"/>
  <c r="D124" i="5"/>
  <c r="A1" i="26"/>
  <c r="AV113" i="5" l="1"/>
  <c r="CN19" i="5"/>
  <c r="G9" i="4" s="1"/>
  <c r="CN67" i="5"/>
  <c r="M9" i="4" s="1"/>
  <c r="CN42" i="5"/>
  <c r="I9" i="4" s="1"/>
  <c r="AO125" i="5"/>
  <c r="AN125" i="5"/>
  <c r="AV16" i="5"/>
  <c r="AK125" i="5"/>
  <c r="AV93" i="5"/>
  <c r="AV85" i="5"/>
  <c r="AV4" i="5"/>
  <c r="AV88" i="5"/>
  <c r="AV18" i="5"/>
  <c r="AG125" i="5"/>
  <c r="AD125" i="5"/>
  <c r="AV48" i="5"/>
  <c r="AV11" i="5"/>
  <c r="AV7" i="5"/>
  <c r="AP125" i="5"/>
  <c r="AV95" i="5"/>
  <c r="AV87" i="5"/>
  <c r="AR19" i="5"/>
  <c r="G6" i="4" s="1"/>
  <c r="AV115" i="5"/>
  <c r="AV63" i="5"/>
  <c r="AV35" i="5"/>
  <c r="AV119" i="5"/>
  <c r="AV65" i="5"/>
  <c r="AV5" i="5"/>
  <c r="AV46" i="5"/>
  <c r="AV9" i="5"/>
  <c r="CN51" i="5"/>
  <c r="K9" i="4" s="1"/>
  <c r="CN12" i="5"/>
  <c r="E9" i="4" s="1"/>
  <c r="P125" i="5"/>
  <c r="J125" i="5"/>
  <c r="CN62" i="5"/>
  <c r="L9" i="4" s="1"/>
  <c r="V125" i="5"/>
  <c r="F125" i="5"/>
  <c r="U125" i="5"/>
  <c r="E125" i="5"/>
  <c r="CN15" i="5"/>
  <c r="F9" i="4" s="1"/>
  <c r="K125" i="5"/>
  <c r="CN108" i="5"/>
  <c r="P9" i="4" s="1"/>
  <c r="T125" i="5"/>
  <c r="D125" i="5"/>
  <c r="CN82" i="5"/>
  <c r="N9" i="4" s="1"/>
  <c r="M125" i="5"/>
  <c r="CN121" i="5"/>
  <c r="Q9" i="4" s="1"/>
  <c r="CN96" i="5"/>
  <c r="O9" i="4" s="1"/>
  <c r="AV37" i="5"/>
  <c r="AV92" i="5"/>
  <c r="AV84" i="5"/>
  <c r="AT15" i="5"/>
  <c r="F8" i="4" s="1"/>
  <c r="AV120" i="5"/>
  <c r="AV116" i="5"/>
  <c r="AV112" i="5"/>
  <c r="AV107" i="5"/>
  <c r="AV103" i="5"/>
  <c r="AV99" i="5"/>
  <c r="AV77" i="5"/>
  <c r="AV69" i="5"/>
  <c r="AV50" i="5"/>
  <c r="AT45" i="5"/>
  <c r="J8" i="4" s="1"/>
  <c r="AU96" i="5"/>
  <c r="O10" i="4" s="1"/>
  <c r="AV100" i="5"/>
  <c r="AR67" i="5"/>
  <c r="M6" i="4" s="1"/>
  <c r="AR51" i="5"/>
  <c r="K6" i="4" s="1"/>
  <c r="AU51" i="5"/>
  <c r="K10" i="4" s="1"/>
  <c r="AV3" i="5"/>
  <c r="AV41" i="5"/>
  <c r="AV117" i="5"/>
  <c r="AV109" i="5"/>
  <c r="AV89" i="5"/>
  <c r="AV8" i="5"/>
  <c r="AV94" i="5"/>
  <c r="AV86" i="5"/>
  <c r="AV74" i="5"/>
  <c r="AU67" i="5"/>
  <c r="M10" i="4" s="1"/>
  <c r="AS121" i="5"/>
  <c r="Q7" i="4" s="1"/>
  <c r="AV114" i="5"/>
  <c r="AS67" i="5"/>
  <c r="M7" i="4" s="1"/>
  <c r="AV66" i="5"/>
  <c r="AV90" i="5"/>
  <c r="AU19" i="5"/>
  <c r="G10" i="4" s="1"/>
  <c r="AV34" i="5"/>
  <c r="AV111" i="5"/>
  <c r="AV79" i="5"/>
  <c r="AV71" i="5"/>
  <c r="AV101" i="5"/>
  <c r="AV118" i="5"/>
  <c r="AV106" i="5"/>
  <c r="AV102" i="5"/>
  <c r="AV98" i="5"/>
  <c r="AU121" i="5"/>
  <c r="Q10" i="4" s="1"/>
  <c r="AT62" i="5"/>
  <c r="L8" i="4" s="1"/>
  <c r="AV30" i="5"/>
  <c r="AV76" i="5"/>
  <c r="AV78" i="5"/>
  <c r="AV54" i="5"/>
  <c r="AR121" i="5"/>
  <c r="Q6" i="4" s="1"/>
  <c r="AT96" i="5"/>
  <c r="O8" i="4" s="1"/>
  <c r="AT67" i="5"/>
  <c r="M8" i="4" s="1"/>
  <c r="AV60" i="5"/>
  <c r="AV26" i="5"/>
  <c r="AV47" i="5"/>
  <c r="AV36" i="5"/>
  <c r="AV32" i="5"/>
  <c r="AT33" i="5"/>
  <c r="H8" i="4" s="1"/>
  <c r="AV17" i="5"/>
  <c r="AV38" i="5"/>
  <c r="AV104" i="5"/>
  <c r="AU108" i="5"/>
  <c r="P10" i="4" s="1"/>
  <c r="AV56" i="5"/>
  <c r="AU62" i="5"/>
  <c r="L10" i="4" s="1"/>
  <c r="AR96" i="5"/>
  <c r="O6" i="4" s="1"/>
  <c r="AU15" i="5"/>
  <c r="F10" i="4" s="1"/>
  <c r="AV6" i="5"/>
  <c r="AV25" i="5"/>
  <c r="AU82" i="5"/>
  <c r="N10" i="4" s="1"/>
  <c r="L125" i="5"/>
  <c r="R125" i="5"/>
  <c r="AV110" i="5"/>
  <c r="AS62" i="5"/>
  <c r="L7" i="4" s="1"/>
  <c r="AV52" i="5"/>
  <c r="AV22" i="5"/>
  <c r="O125" i="5"/>
  <c r="AV23" i="5"/>
  <c r="AR12" i="5"/>
  <c r="E6" i="4" s="1"/>
  <c r="AR82" i="5"/>
  <c r="N6" i="4" s="1"/>
  <c r="AS45" i="5"/>
  <c r="J7" i="4" s="1"/>
  <c r="AV43" i="5"/>
  <c r="AV28" i="5"/>
  <c r="AR33" i="5"/>
  <c r="H6" i="4" s="1"/>
  <c r="AS15" i="5"/>
  <c r="F7" i="4" s="1"/>
  <c r="AV13" i="5"/>
  <c r="Q125" i="5"/>
  <c r="AV59" i="5"/>
  <c r="AU42" i="5"/>
  <c r="I10" i="4" s="1"/>
  <c r="AV64" i="5"/>
  <c r="AS19" i="5"/>
  <c r="G7" i="4" s="1"/>
  <c r="AS42" i="5"/>
  <c r="I7" i="4" s="1"/>
  <c r="AT121" i="5"/>
  <c r="Q8" i="4" s="1"/>
  <c r="AU45" i="5"/>
  <c r="J10" i="4" s="1"/>
  <c r="X125" i="5"/>
  <c r="H125" i="5"/>
  <c r="AT108" i="5"/>
  <c r="P8" i="4" s="1"/>
  <c r="AT19" i="5"/>
  <c r="G8" i="4" s="1"/>
  <c r="N125" i="5"/>
  <c r="AV83" i="5"/>
  <c r="AS51" i="5"/>
  <c r="K7" i="4" s="1"/>
  <c r="AT42" i="5"/>
  <c r="I8" i="4" s="1"/>
  <c r="S125" i="5"/>
  <c r="AV53" i="5"/>
  <c r="AV27" i="5"/>
  <c r="AV81" i="5"/>
  <c r="AS82" i="5"/>
  <c r="N7" i="4" s="1"/>
  <c r="AV68" i="5"/>
  <c r="AV75" i="5"/>
  <c r="AV70" i="5"/>
  <c r="AV58" i="5"/>
  <c r="AV40" i="5"/>
  <c r="AV24" i="5"/>
  <c r="AU33" i="5"/>
  <c r="H10" i="4" s="1"/>
  <c r="AV10" i="5"/>
  <c r="AU12" i="5"/>
  <c r="E10" i="4" s="1"/>
  <c r="AV80" i="5"/>
  <c r="AV29" i="5"/>
  <c r="AV21" i="5"/>
  <c r="AR108" i="5"/>
  <c r="P6" i="4" s="1"/>
  <c r="AV105" i="5"/>
  <c r="AS108" i="5"/>
  <c r="P7" i="4" s="1"/>
  <c r="AV97" i="5"/>
  <c r="AT51" i="5"/>
  <c r="K8" i="4" s="1"/>
  <c r="AR42" i="5"/>
  <c r="I6" i="4" s="1"/>
  <c r="AT12" i="5"/>
  <c r="E8" i="4" s="1"/>
  <c r="AS96" i="5"/>
  <c r="O7" i="4" s="1"/>
  <c r="AR62" i="5"/>
  <c r="L6" i="4" s="1"/>
  <c r="AV49" i="5"/>
  <c r="AR125" i="5"/>
  <c r="W125" i="5"/>
  <c r="G125" i="5"/>
  <c r="AV57" i="5"/>
  <c r="AV31" i="5"/>
  <c r="AV55" i="5"/>
  <c r="AV44" i="5"/>
  <c r="AV14" i="5"/>
  <c r="AV73" i="5"/>
  <c r="AT82" i="5"/>
  <c r="N8" i="4" s="1"/>
  <c r="AV61" i="5"/>
  <c r="AR45" i="5"/>
  <c r="J6" i="4" s="1"/>
  <c r="CN33" i="5"/>
  <c r="H9" i="4" s="1"/>
  <c r="AS33" i="5"/>
  <c r="H7" i="4" s="1"/>
  <c r="AV20" i="5"/>
  <c r="AR15" i="5"/>
  <c r="F6" i="4" s="1"/>
  <c r="I125" i="5"/>
  <c r="AV72" i="5"/>
  <c r="AS12" i="5"/>
  <c r="E7" i="4" s="1"/>
  <c r="S9" i="4" l="1"/>
  <c r="S7" i="4"/>
  <c r="S8" i="4"/>
  <c r="S10" i="4"/>
  <c r="D16" i="4" s="1"/>
  <c r="S6" i="4"/>
  <c r="D14" i="4" l="1"/>
  <c r="D20" i="4"/>
</calcChain>
</file>

<file path=xl/sharedStrings.xml><?xml version="1.0" encoding="utf-8"?>
<sst xmlns="http://schemas.openxmlformats.org/spreadsheetml/2006/main" count="9244" uniqueCount="323">
  <si>
    <t>RGAA 4.1 – GRILLE D'ÉVALUATION</t>
  </si>
  <si>
    <t>Mode d'emploi</t>
  </si>
  <si>
    <r>
      <rPr>
        <b/>
        <sz val="12"/>
        <color rgb="FF000000"/>
        <rFont val="Arial"/>
        <family val="2"/>
      </rPr>
      <t xml:space="preserve">Droits de reproduction
</t>
    </r>
    <r>
      <rPr>
        <sz val="12"/>
        <color rgb="FF000000"/>
        <rFont val="Arial"/>
      </rPr>
      <t xml:space="preserve">
</t>
    </r>
    <r>
      <rPr>
        <i/>
        <sz val="10"/>
        <color rgb="FF000000"/>
        <rFont val="Arial"/>
        <family val="2"/>
      </rPr>
      <t xml:space="preserve">Ce document est placé sous </t>
    </r>
    <r>
      <rPr>
        <sz val="12"/>
        <color rgb="FF000000"/>
        <rFont val="Arial"/>
      </rPr>
      <t xml:space="preserve">licence ouverte 2.0 ou ultérieure : 
</t>
    </r>
    <r>
      <rPr>
        <i/>
        <sz val="10"/>
        <color rgb="FF000000"/>
        <rFont val="Arial"/>
        <family val="2"/>
      </rPr>
      <t xml:space="preserve">https://www.etalab.gouv.fr/licence-ouverte-open-licence.
</t>
    </r>
    <r>
      <rPr>
        <sz val="12"/>
        <color rgb="FF000000"/>
        <rFont val="Arial"/>
      </rPr>
      <t xml:space="preserve">
Vous êtes libres de :
- Reproduire, copier, publier et transmettre ces informations
- Diffuser et redistribuer ces informations
- Adapter, modifier, extraire et transformer ces informations, notamment pour créer des informations dérivées
- Exploiter ces informations à titre commercial, par exemple en la combinant avec d'autres informations, ou en l'incluant dans votre propre produit ou application.
Ces libertés s'appliquent sous réserve de mentionner la paternité de l'information d'origine : sa source et la date de sa dernière mise à jour. Le « réutilisateur » peut notamment s'acquitter de cette condition en indiquant un ou des liens hypertextes (URL) renvoyant vers le présent site et assurant une mention effective de sa paternité.
Cette mention de paternité ne doit ni conférer un caractère officiel à la réutilisation de ces informations, ni suggérer une quelconque reconnaissance ou caution par le producteur de l'information, ou par toute autre entité publique, du « réutilisateur » ou de sa réutilisation.</t>
    </r>
  </si>
  <si>
    <t>Nombre de pages :</t>
  </si>
  <si>
    <t>Échantillon évalué</t>
  </si>
  <si>
    <t>Date : jj/mm/aaaa</t>
  </si>
  <si>
    <t>Auditeur : Nom Prénom</t>
  </si>
  <si>
    <t>Contexte : Visite initiale</t>
  </si>
  <si>
    <t>Site :</t>
  </si>
  <si>
    <t>lesite</t>
  </si>
  <si>
    <t>N° page</t>
  </si>
  <si>
    <t>Titre de la page</t>
  </si>
  <si>
    <t>URL</t>
  </si>
  <si>
    <t>P01</t>
  </si>
  <si>
    <t>Accueil</t>
  </si>
  <si>
    <t>http://www.site.fr/accueil.html</t>
  </si>
  <si>
    <t>P02</t>
  </si>
  <si>
    <t>Authentification</t>
  </si>
  <si>
    <t>http://www.site.fr/authentification.html</t>
  </si>
  <si>
    <t>P03</t>
  </si>
  <si>
    <t>Contact</t>
  </si>
  <si>
    <t>http://www.site.fr/contact.html</t>
  </si>
  <si>
    <t>P04</t>
  </si>
  <si>
    <t>Accessibilité</t>
  </si>
  <si>
    <t>http://www.site.fr/accessibilite.html</t>
  </si>
  <si>
    <t>P05</t>
  </si>
  <si>
    <t>Mentions légales</t>
  </si>
  <si>
    <t>http://www.site.fr/mentions-legales.html</t>
  </si>
  <si>
    <t>P06</t>
  </si>
  <si>
    <t>Aide</t>
  </si>
  <si>
    <t>http://www.site.fr/aide.html</t>
  </si>
  <si>
    <t>P07</t>
  </si>
  <si>
    <t>Plan du site</t>
  </si>
  <si>
    <t>http://www.site.fr/plandusite.html</t>
  </si>
  <si>
    <t>P08</t>
  </si>
  <si>
    <t>Recherche</t>
  </si>
  <si>
    <t>http://www.site.fr/recherche.html</t>
  </si>
  <si>
    <t>P09</t>
  </si>
  <si>
    <t>Actualités</t>
  </si>
  <si>
    <t>http://www.site.fr/actualites.html</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</si>
  <si>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</si>
  <si>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</si>
  <si>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</si>
  <si>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</si>
  <si>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</si>
  <si>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</si>
  <si>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</si>
  <si>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</si>
  <si>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</si>
  <si>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</si>
  <si>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</si>
  <si>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</si>
  <si>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</si>
  <si>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</si>
  <si>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</si>
  <si>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</si>
  <si>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</si>
  <si>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</si>
  <si>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</si>
  <si>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</si>
  <si>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</si>
  <si>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</si>
  <si>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</si>
  <si>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</si>
  <si>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</si>
  <si>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</si>
  <si>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</si>
  <si>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</si>
  <si>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</si>
  <si>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</si>
  <si>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</si>
  <si>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Thématique</t>
  </si>
  <si>
    <t>Critère</t>
  </si>
  <si>
    <t>Recommandation</t>
  </si>
  <si>
    <t>IMAGES</t>
  </si>
  <si>
    <t>1.1</t>
  </si>
  <si>
    <t>Chaque image porteuse d’information a-t-elle une alternative textuelle ?</t>
  </si>
  <si>
    <t>1.2</t>
  </si>
  <si>
    <t>Chaque image de décoration est-elle correctement ignorée par les technologies d’assistance ?</t>
  </si>
  <si>
    <t>1.3</t>
  </si>
  <si>
    <t>Pour chaque image porteuse d'information ayant une alternative textuelle, cette alternative est-elle pertinente (hors cas particuliers) ?</t>
  </si>
  <si>
    <t>1.4</t>
  </si>
  <si>
    <t>Pour chaque image utilisée comme CAPTCHA ou comme image-test, ayant une alternative textuelle, cette alternative permet-elle d’identifier la nature et la fonction de l’image ?</t>
  </si>
  <si>
    <t>1.5</t>
  </si>
  <si>
    <t>Pour chaque image utilisée comme CAPTCHA, une solution d’accès alternatif au contenu ou à la fonction du CAPTCHA est-elle présente ?</t>
  </si>
  <si>
    <t>1.6</t>
  </si>
  <si>
    <t>Chaque image porteuse d’information a-t-elle, si nécessaire, une description détaillée ?</t>
  </si>
  <si>
    <t>1.7</t>
  </si>
  <si>
    <t>Pour chaque image porteuse d’information ayant une description détaillée, cette description est-elle pertinente ?</t>
  </si>
  <si>
    <t>1.8</t>
  </si>
  <si>
    <t>Chaque image texte porteuse d’information, en l’absence d’un mécanisme de remplacement, doit si possible être remplacée par du texte stylé. Cette règle est-elle respectée (hors cas particuliers) ?</t>
  </si>
  <si>
    <t>1.9</t>
  </si>
  <si>
    <t>Chaque légende d’image est-elle, si nécessaire, correctement reliée à l’image correspondante ?</t>
  </si>
  <si>
    <t>CADRES</t>
  </si>
  <si>
    <t>2.1</t>
  </si>
  <si>
    <t>Chaque cadre a-t-il un titre de cadre ?</t>
  </si>
  <si>
    <t>2.2</t>
  </si>
  <si>
    <t>Pour chaque cadre ayant un titre de cadre, ce titre de cadre est-il pertinent ?</t>
  </si>
  <si>
    <t>COULEURS</t>
  </si>
  <si>
    <t>3.1</t>
  </si>
  <si>
    <t>Dans chaque page web, l’information ne doit pas être donnée uniquement par la couleur. Cette règle est-elle respectée ?</t>
  </si>
  <si>
    <t>3.2</t>
  </si>
  <si>
    <t>Dans chaque page web, le contraste entre la couleur du texte et la couleur de son arrière-plan est-il suffisamment élevé (hors cas particuliers) ?</t>
  </si>
  <si>
    <t>3.3</t>
  </si>
  <si>
    <t>Dans chaque page web, les couleurs utilisées dans les composants d’interface ou les éléments graphiques porteurs d’informations sont-elles suffisamment contrastées (hors cas particuliers) ?</t>
  </si>
  <si>
    <t>MULTIMÉDIA</t>
  </si>
  <si>
    <t>4.1</t>
  </si>
  <si>
    <t>Chaque média temporel pré-enregistré a-t-il, si nécessaire, une transcription textuelle ou une audiodescription (hors cas particuliers) ?</t>
  </si>
  <si>
    <t>4.2</t>
  </si>
  <si>
    <t>Pour chaque média temporel pré-enregistré ayant une transcription textuelle ou une audiodescription synchronisée, celles-ci sont-elles pertinentes (hors cas particuliers) ?</t>
  </si>
  <si>
    <t>4.3</t>
  </si>
  <si>
    <t>Chaque média temporel synchronisé pré-enregistré a-t-il, si nécessaire, des sous-titres synchronisés (hors cas particuliers) ?</t>
  </si>
  <si>
    <t>4.4</t>
  </si>
  <si>
    <t>Pour chaque média temporel synchronisé pré-enregistré ayant des sous-titres synchronisés, ces sous-titres sont-ils pertinents ?</t>
  </si>
  <si>
    <t>4.5</t>
  </si>
  <si>
    <t>Chaque média temporel pré-enregistré a-t-il, si nécessaire, une audiodescription synchronisée accessible via un lien ou bouton adjacent (hors cas particuliers) ?</t>
  </si>
  <si>
    <t>4.6</t>
  </si>
  <si>
    <t>Pour chaque média temporel pré-enregistré ayant une audiodescription synchronisée, celle-ci est-elle pertinente ?</t>
  </si>
  <si>
    <t>4.7</t>
  </si>
  <si>
    <t>Chaque média temporel est-il clairement identifiable (hors cas particuliers) ?</t>
  </si>
  <si>
    <t>4.8</t>
  </si>
  <si>
    <t>Chaque média non temporel a-t-il, si nécessaire, une alternative (hors cas particuliers) ?</t>
  </si>
  <si>
    <t>4.9</t>
  </si>
  <si>
    <t>Pour chaque média non temporel ayant une alternative, cette alternative est-elle pertinente ?</t>
  </si>
  <si>
    <t>4.10</t>
  </si>
  <si>
    <t>Chaque son déclenché automatiquement est-il contrôlable par l’utilisateur ?</t>
  </si>
  <si>
    <t>4.11</t>
  </si>
  <si>
    <t>La consultation de chaque média temporel est-elle, si nécessaire, contrôlable par le clavier et tout dispositif de pointage ?</t>
  </si>
  <si>
    <t>4.12</t>
  </si>
  <si>
    <t>La consultation de chaque média non temporel est-elle contrôlable par le clavier et tout dispositif de pointage ?</t>
  </si>
  <si>
    <t>4.13</t>
  </si>
  <si>
    <t>Chaque média temporel et non temporel est-il compatible avec les technologies d’assistance (hors cas particuliers) ?</t>
  </si>
  <si>
    <t>TABLEAUX</t>
  </si>
  <si>
    <t>5.1</t>
  </si>
  <si>
    <t>Chaque tableau de données complexe a-t-il un résumé ?</t>
  </si>
  <si>
    <t>5.2</t>
  </si>
  <si>
    <t>Pour chaque tableau de données complexe ayant un résumé, celui-ci est-il pertinent ?</t>
  </si>
  <si>
    <t>5.3</t>
  </si>
  <si>
    <t>Pour chaque tableau de mise en forme, le contenu linéarisé reste-t-il compréhensible ?</t>
  </si>
  <si>
    <t>5.4</t>
  </si>
  <si>
    <t>Pour chaque tableau de données ayant un titre, le titre est-il correctement associé au tableau de données ?</t>
  </si>
  <si>
    <t>5.5</t>
  </si>
  <si>
    <t>Pour chaque tableau de données ayant un titre, celui-ci est-il pertinent ?</t>
  </si>
  <si>
    <t>5.6</t>
  </si>
  <si>
    <t>Pour chaque tableau de données, chaque en-tête de colonnes et chaque en-tête de lignes sont-ils correctement déclarés ?</t>
  </si>
  <si>
    <t>5.7</t>
  </si>
  <si>
    <t>Pour chaque tableau de données, la technique appropriée permettant d’associer chaque cellule avec ses en-têtes est-elle utilisée (hors cas particuliers) ?</t>
  </si>
  <si>
    <t>5.8</t>
  </si>
  <si>
    <t>Chaque tableau de mise en forme ne doit pas utiliser d’éléments propres aux tableaux de données. Cette règle est-elle respectée ?</t>
  </si>
  <si>
    <t>LIENS</t>
  </si>
  <si>
    <t>6.1</t>
  </si>
  <si>
    <t>Chaque lien est-il explicite (hors cas particuliers) ?</t>
  </si>
  <si>
    <t>6.2</t>
  </si>
  <si>
    <t>Dans chaque page web, chaque lien a-t-il un intitulé ?</t>
  </si>
  <si>
    <t>SCRIPTS</t>
  </si>
  <si>
    <t>7.1</t>
  </si>
  <si>
    <t>Chaque script est-il, si nécessaire, compatible avec les technologies d’assistance ?</t>
  </si>
  <si>
    <t>7.2</t>
  </si>
  <si>
    <t>Pour chaque script ayant une alternative, cette alternative est-elle pertinente ?</t>
  </si>
  <si>
    <t>7.3</t>
  </si>
  <si>
    <t>Chaque script est-il contrôlable par le clavier et par tout dispositif de pointage (hors cas particuliers) ?</t>
  </si>
  <si>
    <t>7.4</t>
  </si>
  <si>
    <t>Pour chaque script qui initie un changement de contexte, l’utilisateur est-il averti ou en a-t-il le contrôle ?</t>
  </si>
  <si>
    <t>7.5</t>
  </si>
  <si>
    <t>Dans chaque page web, les messages de statut sont-ils correctement restitués par les technologies d’assistance ?</t>
  </si>
  <si>
    <t>ÉLÉMENTS OBLIGATOIRES</t>
  </si>
  <si>
    <t>8.1</t>
  </si>
  <si>
    <t>Chaque page web est-elle définie par un type de document ?</t>
  </si>
  <si>
    <t>8.2</t>
  </si>
  <si>
    <t>Pour chaque page web, le code source généré est-il valide selon le type de document spécifié (hors cas particuliers) ?</t>
  </si>
  <si>
    <t>8.3</t>
  </si>
  <si>
    <t>Dans chaque page web, la langue par défaut est-elle présente ?</t>
  </si>
  <si>
    <t>8.4</t>
  </si>
  <si>
    <t>Pour chaque page web ayant une langue par défaut, le code de langue est-il pertinent ?</t>
  </si>
  <si>
    <t>8.5</t>
  </si>
  <si>
    <t>Chaque page web a-t-elle un titre de page ?</t>
  </si>
  <si>
    <t>8.6</t>
  </si>
  <si>
    <t>Pour chaque page web ayant un titre de page, ce titre est-il pertinent ?</t>
  </si>
  <si>
    <t>8.7</t>
  </si>
  <si>
    <t>Dans chaque page web, chaque changement de langue est-il indiqué dans le code source (hors cas particuliers) ?</t>
  </si>
  <si>
    <t>8.8</t>
  </si>
  <si>
    <t>Dans chaque page web, le code de langue de chaque changement de langue est-il valide et pertinent ?</t>
  </si>
  <si>
    <t>8.9</t>
  </si>
  <si>
    <t>Dans chaque page web, les balises ne doivent pas être utilisées uniquement à des fins de présentation. Cette règle est-elle respectée ?</t>
  </si>
  <si>
    <t>8.10</t>
  </si>
  <si>
    <t>Dans chaque page web, les changements du sens de lecture sont-ils signalés ?</t>
  </si>
  <si>
    <t>STRUCTURATION</t>
  </si>
  <si>
    <t>9.1</t>
  </si>
  <si>
    <t>Dans chaque page web, l’information est-elle structurée par l’utilisation appropriée de titres ?</t>
  </si>
  <si>
    <t>9.2</t>
  </si>
  <si>
    <t>Dans chaque page web, la structure du document est-elle cohérente (hors cas particuliers) ?</t>
  </si>
  <si>
    <t>9.3</t>
  </si>
  <si>
    <t>Dans chaque page web, chaque liste est-elle correctement structurée ?</t>
  </si>
  <si>
    <t>9.4</t>
  </si>
  <si>
    <t>Dans chaque page web, chaque citation est-elle correctement indiquée ?</t>
  </si>
  <si>
    <t>PRÉSENTATION</t>
  </si>
  <si>
    <t>10.1</t>
  </si>
  <si>
    <t>Dans le site web, des feuilles de styles sont-elles utilisées pour contrôler la présentation de l’information ?</t>
  </si>
  <si>
    <t>10.2</t>
  </si>
  <si>
    <t>Dans chaque page web, le contenu visible porteur d’information reste-t-il présent lorsque les feuilles de styles sont désactivées ?</t>
  </si>
  <si>
    <t>10.3</t>
  </si>
  <si>
    <t>Dans chaque page web, l’information reste-t-elle compréhensible lorsque les feuilles de styles sont désactivées ?</t>
  </si>
  <si>
    <t>10.4</t>
  </si>
  <si>
    <t>Dans chaque page web, le texte reste-t-il lisible lorsque la taille des caractères est augmentée jusqu’à 200%, au moins (hors cas particuliers) ?</t>
  </si>
  <si>
    <t>10.5</t>
  </si>
  <si>
    <t>Dans chaque page web, les déclarations CSS de couleurs de fond d’élément et de police sont-elles correctement utilisées ?</t>
  </si>
  <si>
    <t>10.6</t>
  </si>
  <si>
    <t>Dans chaque page web, chaque lien dont la nature n’est pas évidente est-il visible par rapport au texte environnant ?</t>
  </si>
  <si>
    <t>10.7</t>
  </si>
  <si>
    <t>Dans chaque page web, pour chaque élément recevant le focus, la prise de focus est-elle visible ?</t>
  </si>
  <si>
    <t>10.8</t>
  </si>
  <si>
    <t>Pour chaque page web, les contenus cachés ont-ils vocation à être ignorés par les technologies d’assistance ?</t>
  </si>
  <si>
    <t>10.9</t>
  </si>
  <si>
    <t>Dans chaque page web, l’information ne doit pas être donnée uniquement par la forme, taille ou position. Cette règle est-elle respectée ?</t>
  </si>
  <si>
    <t>10.10</t>
  </si>
  <si>
    <t>Dans chaque page web, l’information ne doit pas être donnée par la forme, taille ou position uniquement. Cette règle est-elle implémentée de façon pertinente ?</t>
  </si>
  <si>
    <t>10.11</t>
  </si>
  <si>
    <t>Pour chaque page web, les contenus peuvent-ils être présentés sans avoir recours soit à un défilement vertical pour une fenêtre ayant une hauteur de 256px, soit à un défilement horizontal pour une fenêtre ayant une largeur de 320px (hors cas particuliers) ?</t>
  </si>
  <si>
    <t>10.12</t>
  </si>
  <si>
    <t>Dans chaque page web, les propriétés d’espacement du texte peuvent-elles être redéfinies par l’utilisateur sans perte de contenu ou de fonctionnalité (hors cas particuliers) ?</t>
  </si>
  <si>
    <t>10.13</t>
  </si>
  <si>
    <t>Dans chaque page web, les contenus additionnels apparaissant à la prise de focus ou au survol d’un composant d’interface sont-ils contrôlables par l’utilisateur (hors cas particuliers) ?</t>
  </si>
  <si>
    <t>10.14</t>
  </si>
  <si>
    <t>Dans chaque page web, les contenus additionnels apparaissant via les styles CSS uniquement peuvent-ils être rendus visibles au clavier et par tout dispositif de pointage ?</t>
  </si>
  <si>
    <t>FORMULAIRES</t>
  </si>
  <si>
    <t>11.1</t>
  </si>
  <si>
    <t>Chaque champ de formulaire a-t-il une étiquette ?</t>
  </si>
  <si>
    <t>11.2</t>
  </si>
  <si>
    <t>Chaque étiquette associée à un champ de formulaire est-elle pertinente (hors cas particuliers) ?</t>
  </si>
  <si>
    <t>11.3</t>
  </si>
  <si>
    <t>Dans chaque formulaire, chaque étiquette associée à un champ de formulaire ayant la même fonction et répété plusieurs fois dans une même page ou dans un ensemble de pages est-elle cohérente ?</t>
  </si>
  <si>
    <t>11.4</t>
  </si>
  <si>
    <t>Dans chaque formulaire, chaque étiquette de champ et son champ associé sont-ils accolés (hors cas particuliers) ?</t>
  </si>
  <si>
    <t>11.5</t>
  </si>
  <si>
    <t>Dans chaque formulaire, les champs de même nature sont-ils regroupés, si nécessaire ?</t>
  </si>
  <si>
    <t>11.6</t>
  </si>
  <si>
    <t>Dans chaque formulaire, chaque regroupement de champs de même nature a-t-il une légende ?</t>
  </si>
  <si>
    <t>11.7</t>
  </si>
  <si>
    <t>Dans chaque formulaire, chaque légende associée à un regroupement de champs de même nature est-elle pertinente ?</t>
  </si>
  <si>
    <t>11.8</t>
  </si>
  <si>
    <t>Dans chaque formulaire, les items de même nature d’une liste de choix sont-ils regroupées de manière pertinente ?</t>
  </si>
  <si>
    <t>11.9</t>
  </si>
  <si>
    <t>Dans chaque formulaire, l’intitulé de chaque bouton est-il pertinent (hors cas particuliers) ?</t>
  </si>
  <si>
    <t>11.10</t>
  </si>
  <si>
    <t>Dans chaque formulaire, le contrôle de saisie est-il utilisé de manière pertinente (hors cas particuliers) ?</t>
  </si>
  <si>
    <t>11.11</t>
  </si>
  <si>
    <t>Dans chaque formulaire, le contrôle de saisie est-il accompagné, si nécessaire, de suggestions facilitant la correction des erreurs de saisie ?</t>
  </si>
  <si>
    <t>11.12</t>
  </si>
  <si>
    <t>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t>
  </si>
  <si>
    <t>11.13</t>
  </si>
  <si>
    <t>La finalité d’un champ de saisie peut-elle être déduite pour faciliter le remplissage automatique des champs avec les données de l’utilisateur ?</t>
  </si>
  <si>
    <t>NAVIGATION</t>
  </si>
  <si>
    <t>12.1</t>
  </si>
  <si>
    <t>Chaque ensemble de pages dispose-t-il de deux systèmes de navigation différents, au moins (hors cas particuliers) ?</t>
  </si>
  <si>
    <t>12.2</t>
  </si>
  <si>
    <t>Dans chaque ensemble de pages, le menu et les barres de navigation sont-ils toujours à la même place (hors cas particuliers) ?</t>
  </si>
  <si>
    <t>12.3</t>
  </si>
  <si>
    <t>La page « plan du site » est-elle pertinente ?</t>
  </si>
  <si>
    <t>12.4</t>
  </si>
  <si>
    <t>Dans chaque ensemble de pages, la page « plan du site » est-elle atteignable de manière identique ?</t>
  </si>
  <si>
    <t>12.5</t>
  </si>
  <si>
    <t>Dans chaque ensemble de pages, le moteur de recherche est-il atteignable de manière identique ?</t>
  </si>
  <si>
    <t>12.6</t>
  </si>
  <si>
    <t>Les zones de regroupement de contenus présentes dans plusieurs pages web (zones d’en-tête, de navigation principale, de contenu principal, de pied de page et de moteur de recherche) peuvent-elles être atteintes ou évitées ?</t>
  </si>
  <si>
    <t>12.7</t>
  </si>
  <si>
    <t>Dans chaque page web, un lien d’évitement ou d’accès rapide à la zone de contenu principal est-il présent (hors cas particuliers) ?</t>
  </si>
  <si>
    <t>12.8</t>
  </si>
  <si>
    <t>Dans chaque page web, l’ordre de tabulation est-il cohérent ?</t>
  </si>
  <si>
    <t>12.9</t>
  </si>
  <si>
    <t>Dans chaque page web, la navigation ne doit pas contenir de piège au clavier. Cette règle est-elle respectée ?</t>
  </si>
  <si>
    <t>12.10</t>
  </si>
  <si>
    <t>Dans chaque page web, les raccourcis clavier n’utilisant qu’une seule touche (lettre minuscule ou majuscule, ponctuation, chiffre ou symbole) sont-ils contrôlables par l’utilisateur ?</t>
  </si>
  <si>
    <t>12.11</t>
  </si>
  <si>
    <t>Dans chaque page web, les contenus additionnels apparaissant au survol, à la prise de focus ou à l’activation d’un composant d’interface sont-ils si nécessaire atteignables au clavier ?</t>
  </si>
  <si>
    <t>CONSULTATION</t>
  </si>
  <si>
    <t>13.1</t>
  </si>
  <si>
    <t>Pour chaque page web, l’utilisateur a-t-il le contrôle de chaque limite de temps modifiant le contenu (hors cas particuliers) ?</t>
  </si>
  <si>
    <t>13.2</t>
  </si>
  <si>
    <t>Dans chaque page web, l’ouverture d’une nouvelle fenêtre ne doit pas être déclenchée sans action de l’utilisateur. Cette règle est-elle respectée ?</t>
  </si>
  <si>
    <t>13.3</t>
  </si>
  <si>
    <t>Dans chaque page web, chaque document bureautique en téléchargement possède-t-il, si nécessaire, une version accessible (hors cas particuliers) ?</t>
  </si>
  <si>
    <t>13.4</t>
  </si>
  <si>
    <t>Pour chaque document bureautique ayant une version accessible, cette version offre-t-elle la même information ?</t>
  </si>
  <si>
    <t>13.5</t>
  </si>
  <si>
    <t>Dans chaque page web, chaque contenu cryptique (art ASCII, émoticon, syntaxe cryptique) a-t-il une alternative ?</t>
  </si>
  <si>
    <t>13.6</t>
  </si>
  <si>
    <t>Dans chaque page web, pour chaque contenu cryptique (art ASCII, émoticon, syntaxe cryptique) ayant une alternative, cette alternative est-elle pertinente ?</t>
  </si>
  <si>
    <t>13.7</t>
  </si>
  <si>
    <t>Dans chaque page web, les changements brusques de luminosité ou les effets de flash sont-ils correctement utilisés ?</t>
  </si>
  <si>
    <t>13.8</t>
  </si>
  <si>
    <t>Dans chaque page web, chaque contenu en mouvement ou clignotant est-il contrôlable par l’utilisateur ?</t>
  </si>
  <si>
    <t>13.9</t>
  </si>
  <si>
    <t>Dans chaque page web, le contenu proposé est-il consultable quelle que soit l’orientation de l’écran (portait ou paysage) (hors cas particuliers) ?</t>
  </si>
  <si>
    <t>13.10</t>
  </si>
  <si>
    <t>Dans chaque page web, les fonctionnalités utilisables ou disponibles au moyen d’un geste complexe peuvent-elles être également disponibles au moyen d’un geste simple (hors cas particuliers) ?</t>
  </si>
  <si>
    <t>13.11</t>
  </si>
  <si>
    <t>Dans chaque page web, les actions déclenchées au moyen d’un dispositif de pointage sur un point unique de l’écran peuvent-elles faire l’objet d’une annulation (hors cas particuliers) ?</t>
  </si>
  <si>
    <t>13.12</t>
  </si>
  <si>
    <t>Dans chaque page web, les fonctionnalités qui impliquent un mouvement de l’appareil ou vers l’appareil peuvent-elles être satisfaites de manière alternative (hors cas particuliers) ?</t>
  </si>
  <si>
    <t>Synthèse par thématiques et par statuts</t>
  </si>
  <si>
    <t>Statut</t>
  </si>
  <si>
    <t>C</t>
  </si>
  <si>
    <t>NC</t>
  </si>
  <si>
    <t>NA</t>
  </si>
  <si>
    <t>D</t>
  </si>
  <si>
    <t>NT</t>
  </si>
  <si>
    <t>Pourcentage de critères respectés (somme des critères conformes divisée par le nombre de critères applicables) :</t>
  </si>
  <si>
    <t>Taux moyen de conformité du service en ligne (moyenne des taux de conformité de chaque page) :</t>
  </si>
  <si>
    <t>TOTAL D</t>
  </si>
  <si>
    <t>TOTAL C</t>
  </si>
  <si>
    <t>TOTAL NC</t>
  </si>
  <si>
    <t>TOTAL NA</t>
  </si>
  <si>
    <t>TAUX MOYEN</t>
  </si>
  <si>
    <t>Dérogation</t>
  </si>
  <si>
    <t>Modifications à apporter</t>
  </si>
  <si>
    <t>Commentaires en cas de dérogations</t>
  </si>
  <si>
    <t>N</t>
  </si>
  <si>
    <t>Déclaration</t>
  </si>
  <si>
    <t>Suivi projet</t>
  </si>
  <si>
    <t>Mention</t>
  </si>
  <si>
    <r>
      <rPr>
        <b/>
        <u/>
        <sz val="12"/>
        <color rgb="FFC81A71"/>
        <rFont val="Arial"/>
        <family val="2"/>
      </rPr>
      <t>Étape 1</t>
    </r>
    <r>
      <rPr>
        <b/>
        <u/>
        <sz val="9"/>
        <color rgb="FFC81A71"/>
        <rFont val="Arial"/>
        <family val="2"/>
      </rPr>
      <t xml:space="preserve">
</t>
    </r>
    <r>
      <rPr>
        <sz val="9"/>
        <color rgb="FF000000"/>
        <rFont val="Arial"/>
        <family val="2"/>
      </rPr>
      <t xml:space="preserve">
Remplissez la page Échantillon avec les titres et URL des pages concernées par l'audit. Ces informations seront automatiquement reprises par la suite dans chaque feuille d'audit individuel (P01 – P40) pour servir de titre à la grille.
Pour rappel, les pages obligatoires dans un échantillon d'audit sont :
- Page d'accueil
- Page contact
- Page mentions légales
- Page « accessibilité » (page comprenant la déclaration d’accessibilité)
- Page aide
- Page plan du site
- Page d’authentification
</t>
    </r>
    <r>
      <rPr>
        <sz val="9"/>
        <color rgb="FFFF0000"/>
        <rFont val="Arial"/>
        <family val="2"/>
      </rPr>
      <t>S'ajoutent</t>
    </r>
    <r>
      <rPr>
        <sz val="9"/>
        <color rgb="FF000000"/>
        <rFont val="Arial"/>
        <family val="2"/>
      </rPr>
      <t xml:space="preserve"> à ces pages impératives, un certain nombre de pages lorsqu’elles existent :
- Au moins une page pertinente pour chaque type de service fourni et toute autre utilisation principale prévue (ex. : rubriques de 1er niveau dans l’arborescence…), y compris la fonctionnalité de recherche ;
- Au moins un document téléchargeable pertinent, le cas échéant, pour chaque type de service fourni et pour toute autre utilisation principalement prévue ;
- L’ensemble des pages constituant un processus (par exemple, un formulaire de saisie ou une transaction sur plusieurs pages) ;
- Des exemples de pages ayant un aspect sensiblement distinct ou présentant un type de contenu différent (ex. : page contenant des tableaux de données, des éléments multimédia, des illustrations, des formulaires, etc.).
La sélection des pages auditées ainsi que leur nombre doivent être représentatifs du service de communication au public en ligne. Le nombre de visiteurs par page peut notamment être pris en compte lors de la constitution de l’échantillon.
Enfin, </t>
    </r>
    <r>
      <rPr>
        <sz val="9"/>
        <color rgb="FFFF0000"/>
        <rFont val="Arial"/>
        <family val="2"/>
      </rPr>
      <t>s’ajoutent des pages sélectionnées au hasard</t>
    </r>
    <r>
      <rPr>
        <sz val="9"/>
        <color rgb="FF000000"/>
        <rFont val="Arial"/>
        <family val="2"/>
      </rPr>
      <t xml:space="preserve"> représentant </t>
    </r>
    <r>
      <rPr>
        <sz val="9"/>
        <color rgb="FFFF0000"/>
        <rFont val="Arial"/>
        <family val="2"/>
      </rPr>
      <t>au moins 10 %</t>
    </r>
    <r>
      <rPr>
        <sz val="9"/>
        <color rgb="FF000000"/>
        <rFont val="Arial"/>
        <family val="2"/>
      </rPr>
      <t xml:space="preserve"> des pages de l’échantillon décrit supra.</t>
    </r>
  </si>
  <si>
    <r>
      <t xml:space="preserve">Le modèle de grille reprend l'ensemble des critères du RGAA 4.1
</t>
    </r>
    <r>
      <rPr>
        <sz val="8"/>
        <color rgb="FF000000"/>
        <rFont val="Arial"/>
      </rPr>
      <t xml:space="preserve">
</t>
    </r>
    <r>
      <rPr>
        <b/>
        <sz val="12"/>
        <color rgb="FF000000"/>
        <rFont val="Arial"/>
        <family val="2"/>
      </rPr>
      <t xml:space="preserve">Le modèle de grille d’audit est un outil de travail technique préalable à la rédaction du rapport d'audit. Il est destiné aux concepteurs, développeurs et intégrateurs du site. Le responsable de l’audit doit donc être précis dans le constat des erreurs, dans les  explications et dans les propositions de réparation. La grille d’audit vient en annexe du rapport d'audit RGAA.
</t>
    </r>
    <r>
      <rPr>
        <sz val="8"/>
        <color rgb="FF000000"/>
        <rFont val="Arial"/>
      </rPr>
      <t xml:space="preserve">
</t>
    </r>
    <r>
      <rPr>
        <sz val="9"/>
        <color rgb="FF000000"/>
        <rFont val="Arial"/>
        <family val="2"/>
      </rPr>
      <t>Le modèle de grille a été établi pour un échantillon de 40 pages. Il ne s'adapte pas automatiquement au volume de pages de votre échantillon :
- Si votre échantillon comprend moins de 40 pages, vous devez soit supprimer les feuilles du classeur qui sont inutilisées, soit passer l'ensemble des critères des feuilles inutiles à l'état NA (Non Applicable) afin de permettre l'exécution du calcul des taux dans le classeur Synthèse. 
- Si votre échantillon comprend plus de 40 pages, l'ajout de feuilles est nécessaire, ainsi que l'extension de la base de calcul (ajout de colonnes et modification des formules de calcul) pour accueillir les données recueillies dans ces nouvelles feuilles du classeur.</t>
    </r>
  </si>
  <si>
    <r>
      <rPr>
        <b/>
        <u/>
        <sz val="12"/>
        <color rgb="FFC81A71"/>
        <rFont val="Arial"/>
        <family val="2"/>
      </rPr>
      <t>Étape 2</t>
    </r>
    <r>
      <rPr>
        <b/>
        <u/>
        <sz val="9"/>
        <color rgb="FFC81A71"/>
        <rFont val="Arial"/>
        <family val="2"/>
      </rPr>
      <t xml:space="preserve">
</t>
    </r>
    <r>
      <rPr>
        <sz val="9"/>
        <color rgb="FF000000"/>
        <rFont val="Arial"/>
        <family val="2"/>
      </rPr>
      <t xml:space="preserve">
</t>
    </r>
    <r>
      <rPr>
        <b/>
        <sz val="9"/>
        <color rgb="FF000000"/>
        <rFont val="Arial"/>
        <family val="2"/>
      </rPr>
      <t xml:space="preserve">Réalisez l'audit sur l'échantillon.
</t>
    </r>
    <r>
      <rPr>
        <sz val="9"/>
        <color rgb="FF000000"/>
        <rFont val="Arial"/>
        <family val="2"/>
      </rPr>
      <t xml:space="preserve">
</t>
    </r>
    <r>
      <rPr>
        <b/>
        <sz val="9"/>
        <color rgb="FF000000"/>
        <rFont val="Arial"/>
        <family val="2"/>
      </rPr>
      <t xml:space="preserve">Un critère peut prendre 4 statuts différents :
</t>
    </r>
    <r>
      <rPr>
        <sz val="9"/>
        <color rgb="FF000000"/>
        <rFont val="Arial"/>
        <family val="2"/>
      </rPr>
      <t xml:space="preserve">- </t>
    </r>
    <r>
      <rPr>
        <b/>
        <sz val="9"/>
        <color rgb="FF000000"/>
        <rFont val="Arial"/>
        <family val="2"/>
      </rPr>
      <t>C : CONFORME</t>
    </r>
    <r>
      <rPr>
        <sz val="9"/>
        <color rgb="FF000000"/>
        <rFont val="Arial"/>
        <family val="2"/>
      </rPr>
      <t xml:space="preserve">. Le critère est conforme pour l'ensemble des éléments de la page
- </t>
    </r>
    <r>
      <rPr>
        <b/>
        <sz val="9"/>
        <color rgb="FF000000"/>
        <rFont val="Arial"/>
        <family val="2"/>
      </rPr>
      <t>NC : NON CONFORME</t>
    </r>
    <r>
      <rPr>
        <sz val="9"/>
        <color rgb="FF000000"/>
        <rFont val="Arial"/>
        <family val="2"/>
      </rPr>
      <t xml:space="preserve">. Au moins un des éléments de la page concernés par le critère n'est pas conforme
- </t>
    </r>
    <r>
      <rPr>
        <b/>
        <sz val="9"/>
        <color rgb="FF000000"/>
        <rFont val="Arial"/>
        <family val="2"/>
      </rPr>
      <t>NA : NON APPLICABLE</t>
    </r>
    <r>
      <rPr>
        <sz val="9"/>
        <color rgb="FF000000"/>
        <rFont val="Arial"/>
        <family val="2"/>
      </rPr>
      <t xml:space="preserve">. Ou bien aucun élément dans la page ne concerne le critère, ou bien le seul contenu qui concerne le critère est exempté, ou bien le seul contenu qui concerne le critère est soumis à dérogation et il propose une alternative </t>
    </r>
    <r>
      <rPr>
        <sz val="9"/>
        <color rgb="FF000000"/>
        <rFont val="Arial"/>
        <family val="2"/>
      </rPr>
      <t xml:space="preserve">accessible.
- </t>
    </r>
    <r>
      <rPr>
        <b/>
        <sz val="9"/>
        <color rgb="FF000000"/>
        <rFont val="Arial"/>
        <family val="2"/>
      </rPr>
      <t>NT : NON TESTÉ</t>
    </r>
    <r>
      <rPr>
        <sz val="9"/>
        <color rgb="FF000000"/>
        <rFont val="Arial"/>
        <family val="2"/>
      </rPr>
      <t xml:space="preserve">. Le critère n'est pas testé. Ce statut sert à mesurer l'évolution de l'audit.
Dans la case </t>
    </r>
    <r>
      <rPr>
        <i/>
        <sz val="9"/>
        <color rgb="FF000000"/>
        <rFont val="Arial"/>
        <family val="2"/>
      </rPr>
      <t>Statut</t>
    </r>
    <r>
      <rPr>
        <sz val="9"/>
        <color rgb="FF000000"/>
        <rFont val="Arial"/>
        <family val="2"/>
      </rPr>
      <t xml:space="preserve"> des grilles d'audit, renseignez une de ces 4 abréviations selon votre évaluation. Vous verrez les cases se colorer en fonction du statut. Dans la feuille « Synthèse », vous retrouverez un total par thématique et niveau de vos saisies dans les grilles d'audit.
Vous avez également à disposition une case « Modifications à apporter » qui vous permet de faire vos recommandations concernant l'erreur rencontrée.
La colonne </t>
    </r>
    <r>
      <rPr>
        <b/>
        <sz val="9"/>
        <color rgb="FF000000"/>
        <rFont val="Arial"/>
        <family val="2"/>
      </rPr>
      <t>Dérogation</t>
    </r>
    <r>
      <rPr>
        <sz val="9"/>
        <color rgb="FF000000"/>
        <rFont val="Arial"/>
        <family val="2"/>
      </rPr>
      <t xml:space="preserve">, vous permet de mentionner les dérogations présentes sur la page et par critère. Par défaut la valeur est </t>
    </r>
    <r>
      <rPr>
        <b/>
        <sz val="9"/>
        <color rgb="FF000000"/>
        <rFont val="Arial"/>
        <family val="2"/>
      </rPr>
      <t>N</t>
    </r>
    <r>
      <rPr>
        <sz val="9"/>
        <color rgb="FF000000"/>
        <rFont val="Arial"/>
        <family val="2"/>
      </rPr>
      <t xml:space="preserve"> et signifie l’absence de dérogation. Si une dérogation est présente pour un critère, inscrivez </t>
    </r>
    <r>
      <rPr>
        <b/>
        <sz val="9"/>
        <color rgb="FF000000"/>
        <rFont val="Arial"/>
        <family val="2"/>
      </rPr>
      <t>D</t>
    </r>
    <r>
      <rPr>
        <sz val="9"/>
        <color rgb="FF000000"/>
        <rFont val="Arial"/>
        <family val="2"/>
      </rPr>
      <t xml:space="preserve"> dans la case (elle se colore). De même à droite vous avez une case « Commentaires en cas de dérogation » dans laquelle vous expliquez quel élément vous dérogez et quelles sont les justifications. Attention : un critère ne peut jamais être dérogé, seul un contenu peut l'être. Si vous avez une dérogation, il est important d'en garder la trace. Le contenu dérogé n'est donc plus soumis directement à l'évaluation, mais le critère reste évaluable pour les autres contenus de la page.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</si>
</sst>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40C];[Red]\-#,##0.00\ [$€-40C]"/>
  </numFmts>
  <fonts count="28" x14ac:knownFonts="1">
    <font>
      <sz val="12"/>
      <color rgb="FF000000"/>
      <name val="Arial"/>
    </font>
    <font>
      <b/>
      <sz val="8"/>
      <color rgb="FFFFFFFF"/>
      <name val="Arial"/>
    </font>
    <font>
      <sz val="8"/>
      <color rgb="FF000000"/>
      <name val="Arial"/>
    </font>
    <font>
      <b/>
      <sz val="8"/>
      <color rgb="FF000000"/>
      <name val="Arial"/>
    </font>
    <font>
      <b/>
      <sz val="8"/>
      <color rgb="FF808080"/>
      <name val="Arial"/>
    </font>
    <font>
      <b/>
      <i/>
      <u/>
      <sz val="12"/>
      <color rgb="FF000000"/>
      <name val="Arial"/>
    </font>
    <font>
      <b/>
      <sz val="11"/>
      <color rgb="FFFFFFFF"/>
      <name val="Arial"/>
    </font>
    <font>
      <b/>
      <sz val="12"/>
      <color rgb="FF000000"/>
      <name val="Arial"/>
    </font>
    <font>
      <b/>
      <sz val="12"/>
      <color rgb="FFFFFFFF"/>
      <name val="Arial"/>
    </font>
    <font>
      <b/>
      <sz val="12"/>
      <color rgb="FF808080"/>
      <name val="Arial"/>
    </font>
    <font>
      <b/>
      <sz val="15"/>
      <color rgb="FFFFFFFF"/>
      <name val="Arial"/>
    </font>
    <font>
      <b/>
      <sz val="12"/>
      <color rgb="FF000000"/>
      <name val="Arial"/>
      <family val="2"/>
    </font>
    <font>
      <i/>
      <sz val="10"/>
      <color rgb="FF000000"/>
      <name val="Arial"/>
      <family val="2"/>
    </font>
    <font>
      <b/>
      <u/>
      <sz val="12"/>
      <color rgb="FFC81A71"/>
      <name val="Arial"/>
      <family val="2"/>
    </font>
    <font>
      <b/>
      <sz val="10"/>
      <color rgb="FF000000"/>
      <name val="Arial"/>
    </font>
    <font>
      <sz val="10"/>
      <color rgb="FF000000"/>
      <name val="Arial"/>
      <family val="2"/>
    </font>
    <font>
      <u/>
      <sz val="10"/>
      <color rgb="FF0000D4"/>
      <name val="Arial"/>
    </font>
    <font>
      <b/>
      <sz val="9"/>
      <color rgb="FFFFFFFF"/>
      <name val="Arial"/>
    </font>
    <font>
      <sz val="10"/>
      <color rgb="FF000000"/>
      <name val="Arial"/>
    </font>
    <font>
      <sz val="8"/>
      <color rgb="FF800000"/>
      <name val="Arial"/>
    </font>
    <font>
      <sz val="12"/>
      <color rgb="FF000000"/>
      <name val="Arial"/>
      <family val="2"/>
    </font>
    <font>
      <b/>
      <sz val="10"/>
      <color rgb="FF000000"/>
      <name val="Arial"/>
      <family val="2"/>
    </font>
    <font>
      <b/>
      <u/>
      <sz val="9"/>
      <color rgb="FFC81A71"/>
      <name val="Arial"/>
      <family val="2"/>
    </font>
    <font>
      <sz val="9"/>
      <color rgb="FF000000"/>
      <name val="Arial"/>
      <family val="2"/>
    </font>
    <font>
      <b/>
      <sz val="9"/>
      <color rgb="FF000000"/>
      <name val="Arial"/>
      <family val="2"/>
    </font>
    <font>
      <i/>
      <sz val="9"/>
      <color rgb="FF000000"/>
      <name val="Arial"/>
      <family val="2"/>
    </font>
    <font>
      <sz val="9"/>
      <color rgb="FFFF0000"/>
      <name val="Arial"/>
      <family val="2"/>
    </font>
    <font>
      <b/>
      <sz val="11"/>
      <color rgb="FFFFFFFF"/>
      <name val="Arial"/>
      <family val="2"/>
    </font>
  </fonts>
  <fills count="12">
    <fill>
      <patternFill patternType="none"/>
    </fill>
    <fill>
      <patternFill patternType="gray125"/>
    </fill>
    <fill>
      <patternFill patternType="solid">
        <fgColor rgb="FF07838B"/>
        <bgColor rgb="FF008080"/>
      </patternFill>
    </fill>
    <fill>
      <patternFill patternType="solid">
        <fgColor rgb="FFEEEEEE"/>
        <bgColor rgb="FFFFFFFF"/>
      </patternFill>
    </fill>
    <fill>
      <patternFill patternType="solid">
        <fgColor rgb="FFFFFFCC"/>
        <bgColor rgb="FFFFFFFF"/>
      </patternFill>
    </fill>
    <fill>
      <patternFill patternType="solid">
        <fgColor rgb="FF2D77D0"/>
        <bgColor rgb="FF0066CC"/>
      </patternFill>
    </fill>
    <fill>
      <patternFill patternType="solid">
        <fgColor rgb="FFFFFFFF"/>
        <bgColor rgb="FFFFFFCC"/>
      </patternFill>
    </fill>
    <fill>
      <patternFill patternType="solid">
        <fgColor rgb="FFDE1B3E"/>
        <bgColor rgb="FFC81A71"/>
      </patternFill>
    </fill>
    <fill>
      <patternFill patternType="solid">
        <fgColor rgb="FF000000"/>
        <bgColor rgb="FF003300"/>
      </patternFill>
    </fill>
    <fill>
      <patternFill patternType="solid">
        <fgColor rgb="FFC81A71"/>
        <bgColor rgb="FFDE1B3E"/>
      </patternFill>
    </fill>
    <fill>
      <patternFill patternType="solid">
        <fgColor rgb="FF933C53"/>
        <bgColor rgb="FF993300"/>
      </patternFill>
    </fill>
    <fill>
      <patternFill patternType="solid">
        <fgColor theme="0"/>
        <bgColor indexed="64"/>
      </patternFill>
    </fill>
  </fills>
  <borders count="19">
    <border>
      <left/>
      <right/>
      <top/>
      <bottom/>
      <diagonal/>
    </border>
    <border>
      <left style="hair">
        <color auto="1"/>
      </left>
      <right style="hair">
        <color auto="1"/>
      </right>
      <top style="hair">
        <color auto="1"/>
      </top>
      <bottom style="hair">
        <color auto="1"/>
      </bottom>
      <diagonal/>
    </border>
    <border>
      <left/>
      <right/>
      <top/>
      <bottom style="hair">
        <color auto="1"/>
      </bottom>
      <diagonal/>
    </border>
    <border>
      <left style="hair">
        <color auto="1"/>
      </left>
      <right style="hair">
        <color auto="1"/>
      </right>
      <top style="hair">
        <color auto="1"/>
      </top>
      <bottom style="medium">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medium">
        <color auto="1"/>
      </right>
      <top style="hair">
        <color auto="1"/>
      </top>
      <bottom style="hair">
        <color auto="1"/>
      </bottom>
      <diagonal/>
    </border>
    <border>
      <left style="hair">
        <color auto="1"/>
      </left>
      <right style="medium">
        <color auto="1"/>
      </right>
      <top style="hair">
        <color auto="1"/>
      </top>
      <bottom style="medium">
        <color auto="1"/>
      </bottom>
      <diagonal/>
    </border>
    <border>
      <left style="medium">
        <color indexed="64"/>
      </left>
      <right style="hair">
        <color auto="1"/>
      </right>
      <top style="medium">
        <color indexed="64"/>
      </top>
      <bottom style="hair">
        <color auto="1"/>
      </bottom>
      <diagonal/>
    </border>
    <border>
      <left style="medium">
        <color indexed="64"/>
      </left>
      <right style="hair">
        <color auto="1"/>
      </right>
      <top style="hair">
        <color auto="1"/>
      </top>
      <bottom style="hair">
        <color auto="1"/>
      </bottom>
      <diagonal/>
    </border>
    <border>
      <left style="medium">
        <color indexed="64"/>
      </left>
      <right style="hair">
        <color auto="1"/>
      </right>
      <top style="hair">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9">
    <xf numFmtId="0" fontId="0" fillId="0" borderId="0"/>
    <xf numFmtId="0" fontId="16" fillId="0" borderId="0" applyBorder="0" applyProtection="0"/>
    <xf numFmtId="49" fontId="1" fillId="2" borderId="0" applyBorder="0" applyProtection="0">
      <alignment horizontal="center" vertical="center"/>
    </xf>
    <xf numFmtId="0" fontId="2" fillId="3" borderId="0" applyBorder="0" applyProtection="0"/>
    <xf numFmtId="0" fontId="3" fillId="4" borderId="0" applyBorder="0" applyProtection="0">
      <alignment horizontal="center" vertical="center"/>
    </xf>
    <xf numFmtId="0" fontId="3" fillId="0" borderId="0" applyBorder="0" applyProtection="0">
      <alignment horizontal="center" vertical="center"/>
    </xf>
    <xf numFmtId="0" fontId="1" fillId="5" borderId="0" applyBorder="0" applyProtection="0"/>
    <xf numFmtId="49" fontId="4" fillId="6" borderId="0" applyBorder="0" applyProtection="0">
      <alignment horizontal="center" vertical="center"/>
    </xf>
    <xf numFmtId="49" fontId="1" fillId="7" borderId="0" applyBorder="0" applyProtection="0">
      <alignment horizontal="center" vertical="center"/>
    </xf>
    <xf numFmtId="49" fontId="1" fillId="8" borderId="0" applyBorder="0" applyProtection="0">
      <alignment horizontal="center" vertical="center"/>
    </xf>
    <xf numFmtId="164" fontId="5" fillId="0" borderId="0" applyBorder="0" applyProtection="0"/>
    <xf numFmtId="0" fontId="6" fillId="9" borderId="0" applyBorder="0" applyProtection="0">
      <alignment horizontal="center" vertical="center"/>
    </xf>
    <xf numFmtId="0" fontId="7" fillId="10" borderId="0" applyBorder="0" applyProtection="0"/>
    <xf numFmtId="49" fontId="8" fillId="2" borderId="0" applyBorder="0" applyProtection="0"/>
    <xf numFmtId="0" fontId="7" fillId="4" borderId="0" applyBorder="0" applyProtection="0"/>
    <xf numFmtId="0" fontId="7" fillId="0" borderId="0" applyBorder="0" applyProtection="0"/>
    <xf numFmtId="49" fontId="9" fillId="6" borderId="0" applyBorder="0" applyProtection="0"/>
    <xf numFmtId="49" fontId="8" fillId="7" borderId="0" applyBorder="0" applyProtection="0"/>
    <xf numFmtId="49" fontId="8" fillId="8" borderId="0" applyBorder="0" applyProtection="0"/>
  </cellStyleXfs>
  <cellXfs count="103">
    <xf numFmtId="0" fontId="0" fillId="0" borderId="0" xfId="0"/>
    <xf numFmtId="0" fontId="6" fillId="9" borderId="2" xfId="11" applyFont="1" applyBorder="1" applyAlignment="1" applyProtection="1">
      <alignment horizontal="center" vertical="center"/>
    </xf>
    <xf numFmtId="0" fontId="17" fillId="5" borderId="3" xfId="6" applyFont="1" applyBorder="1" applyAlignment="1" applyProtection="1">
      <alignment horizontal="center" vertical="center" textRotation="90" wrapText="1"/>
    </xf>
    <xf numFmtId="0" fontId="1" fillId="5" borderId="3" xfId="6" applyFont="1" applyBorder="1" applyAlignment="1" applyProtection="1">
      <alignment horizontal="center" vertical="center" textRotation="90" wrapText="1"/>
    </xf>
    <xf numFmtId="0" fontId="1" fillId="5" borderId="3" xfId="6" applyFont="1" applyBorder="1" applyAlignment="1" applyProtection="1">
      <alignment horizontal="center" vertical="center" wrapText="1"/>
    </xf>
    <xf numFmtId="0" fontId="1" fillId="5" borderId="1" xfId="6" applyFont="1" applyBorder="1" applyAlignment="1" applyProtection="1">
      <alignment horizontal="center" vertical="center" textRotation="90" wrapText="1"/>
    </xf>
    <xf numFmtId="0" fontId="8" fillId="9" borderId="2" xfId="11" applyFont="1" applyBorder="1" applyAlignment="1" applyProtection="1">
      <alignment horizontal="center" vertical="center" wrapText="1"/>
    </xf>
    <xf numFmtId="0" fontId="14" fillId="0" borderId="0" xfId="0" applyFont="1" applyAlignment="1">
      <alignment horizontal="left" vertical="center"/>
    </xf>
    <xf numFmtId="0" fontId="14" fillId="0" borderId="0" xfId="0" applyFont="1" applyAlignment="1">
      <alignment horizontal="left" vertical="center" wrapText="1"/>
    </xf>
    <xf numFmtId="0" fontId="11" fillId="3" borderId="0" xfId="0" applyFont="1" applyFill="1" applyAlignment="1">
      <alignment horizontal="left" vertical="center" wrapText="1"/>
    </xf>
    <xf numFmtId="0" fontId="10" fillId="9" borderId="0" xfId="11" applyFont="1" applyAlignment="1" applyProtection="1">
      <alignment horizontal="center" vertical="center"/>
    </xf>
    <xf numFmtId="0" fontId="8" fillId="9" borderId="0" xfId="11" applyFont="1" applyAlignment="1" applyProtection="1">
      <alignment horizontal="center" vertical="center" wrapText="1"/>
    </xf>
    <xf numFmtId="0" fontId="0" fillId="0" borderId="0" xfId="0"/>
    <xf numFmtId="0" fontId="0" fillId="0" borderId="0" xfId="0" applyAlignment="1">
      <alignment horizontal="left" vertical="center" wrapText="1"/>
    </xf>
    <xf numFmtId="0" fontId="0" fillId="0" borderId="0" xfId="0"/>
    <xf numFmtId="0" fontId="14" fillId="0" borderId="0" xfId="0" applyFont="1" applyAlignment="1">
      <alignment horizontal="left" vertical="center" wrapText="1"/>
    </xf>
    <xf numFmtId="0" fontId="1" fillId="5" borderId="0" xfId="6" applyFont="1" applyAlignment="1" applyProtection="1"/>
    <xf numFmtId="0" fontId="15" fillId="0" borderId="1" xfId="0" applyFont="1" applyBorder="1" applyAlignment="1">
      <alignment horizontal="center" vertical="center" wrapText="1"/>
    </xf>
    <xf numFmtId="0" fontId="0" fillId="0" borderId="1" xfId="0" applyFont="1" applyBorder="1" applyAlignment="1">
      <alignment horizontal="left" vertical="center" wrapText="1"/>
    </xf>
    <xf numFmtId="0" fontId="0" fillId="0" borderId="1" xfId="1" applyFont="1" applyBorder="1" applyAlignment="1" applyProtection="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xf>
    <xf numFmtId="0" fontId="7" fillId="0" borderId="0" xfId="0" applyFont="1" applyAlignment="1">
      <alignment horizontal="center" vertical="center" wrapText="1"/>
    </xf>
    <xf numFmtId="0" fontId="0" fillId="0" borderId="0" xfId="0" applyAlignment="1">
      <alignment horizontal="left" vertical="center" wrapText="1"/>
    </xf>
    <xf numFmtId="0" fontId="1" fillId="5" borderId="1" xfId="6" applyFont="1" applyBorder="1" applyAlignment="1" applyProtection="1">
      <alignment horizontal="center" vertical="center" textRotation="90" wrapText="1"/>
    </xf>
    <xf numFmtId="0" fontId="1" fillId="5" borderId="1" xfId="6" applyFont="1" applyBorder="1" applyAlignment="1" applyProtection="1">
      <alignment horizontal="center" vertical="center" wrapText="1"/>
    </xf>
    <xf numFmtId="0" fontId="3"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0" fillId="0" borderId="0" xfId="0" applyAlignment="1">
      <alignment vertical="center"/>
    </xf>
    <xf numFmtId="0" fontId="3" fillId="0" borderId="1" xfId="0" applyFont="1" applyBorder="1" applyAlignment="1">
      <alignment horizontal="center" vertical="center" wrapText="1"/>
    </xf>
    <xf numFmtId="0" fontId="2" fillId="0" borderId="1" xfId="0" applyFont="1" applyBorder="1" applyAlignment="1">
      <alignment horizontal="left" vertical="center" wrapText="1"/>
    </xf>
    <xf numFmtId="0" fontId="0" fillId="0" borderId="0" xfId="0"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49" fontId="1" fillId="2" borderId="1" xfId="2" applyFont="1" applyBorder="1" applyAlignment="1" applyProtection="1">
      <alignment horizontal="center" vertical="center"/>
    </xf>
    <xf numFmtId="0" fontId="2" fillId="0" borderId="1" xfId="0" applyFont="1" applyBorder="1" applyAlignment="1">
      <alignment horizontal="center"/>
    </xf>
    <xf numFmtId="0" fontId="2" fillId="0" borderId="6" xfId="0" applyFont="1" applyBorder="1" applyAlignment="1">
      <alignment horizontal="center"/>
    </xf>
    <xf numFmtId="49" fontId="1" fillId="7" borderId="1" xfId="8" applyFont="1" applyBorder="1" applyAlignment="1" applyProtection="1">
      <alignment horizontal="center" vertical="center"/>
    </xf>
    <xf numFmtId="0" fontId="2" fillId="3" borderId="1" xfId="0" applyFont="1" applyFill="1" applyBorder="1" applyAlignment="1">
      <alignment horizontal="center"/>
    </xf>
    <xf numFmtId="0" fontId="2" fillId="3" borderId="6" xfId="0" applyFont="1" applyFill="1" applyBorder="1" applyAlignment="1">
      <alignment horizontal="center"/>
    </xf>
    <xf numFmtId="49" fontId="4" fillId="6" borderId="1" xfId="7" applyFont="1" applyBorder="1" applyAlignment="1" applyProtection="1">
      <alignment horizontal="center" vertical="center"/>
    </xf>
    <xf numFmtId="0" fontId="2" fillId="0" borderId="3" xfId="0" applyFont="1" applyBorder="1" applyAlignment="1">
      <alignment horizontal="center"/>
    </xf>
    <xf numFmtId="0" fontId="2" fillId="0" borderId="7" xfId="0" applyFont="1" applyBorder="1" applyAlignment="1">
      <alignment horizontal="center"/>
    </xf>
    <xf numFmtId="0" fontId="3" fillId="4" borderId="1" xfId="4" applyFont="1" applyBorder="1" applyAlignment="1" applyProtection="1">
      <alignment horizontal="center" vertical="center"/>
    </xf>
    <xf numFmtId="0" fontId="7" fillId="0" borderId="0" xfId="0" applyFont="1" applyAlignment="1">
      <alignment horizontal="center"/>
    </xf>
    <xf numFmtId="0" fontId="8" fillId="8" borderId="0" xfId="0" applyFont="1" applyFill="1" applyAlignment="1">
      <alignment horizontal="center"/>
    </xf>
    <xf numFmtId="0" fontId="7" fillId="3" borderId="1" xfId="0" applyFont="1" applyFill="1" applyBorder="1" applyAlignment="1">
      <alignment horizontal="center"/>
    </xf>
    <xf numFmtId="0" fontId="8" fillId="0" borderId="0" xfId="0" applyFont="1" applyAlignment="1">
      <alignment horizontal="center"/>
    </xf>
    <xf numFmtId="0" fontId="7" fillId="0" borderId="1" xfId="0" applyFont="1" applyBorder="1" applyAlignment="1">
      <alignment horizontal="center"/>
    </xf>
    <xf numFmtId="0" fontId="0" fillId="9" borderId="0" xfId="0" applyFill="1"/>
    <xf numFmtId="0" fontId="0" fillId="9" borderId="0" xfId="0" applyFill="1" applyAlignment="1">
      <alignment horizontal="center"/>
    </xf>
    <xf numFmtId="0" fontId="8" fillId="9" borderId="1" xfId="0" applyFont="1" applyFill="1" applyBorder="1" applyAlignment="1">
      <alignment horizontal="center"/>
    </xf>
    <xf numFmtId="0" fontId="0" fillId="0" borderId="0" xfId="0" applyAlignment="1">
      <alignment horizontal="center"/>
    </xf>
    <xf numFmtId="0" fontId="8" fillId="9" borderId="0" xfId="0" applyFont="1" applyFill="1" applyAlignment="1">
      <alignment horizontal="center"/>
    </xf>
    <xf numFmtId="0" fontId="8" fillId="0" borderId="1" xfId="0" applyFont="1" applyBorder="1" applyAlignment="1">
      <alignment horizontal="center"/>
    </xf>
    <xf numFmtId="0" fontId="0" fillId="0" borderId="0" xfId="0"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vertical="center" wrapText="1"/>
    </xf>
    <xf numFmtId="0" fontId="2" fillId="0" borderId="1" xfId="0" applyFont="1" applyBorder="1" applyAlignment="1">
      <alignment horizontal="center" vertical="center" wrapText="1"/>
    </xf>
    <xf numFmtId="0" fontId="19" fillId="0" borderId="1" xfId="0" applyFont="1" applyBorder="1" applyAlignment="1">
      <alignment horizontal="left" vertical="center" wrapText="1"/>
    </xf>
    <xf numFmtId="0" fontId="2" fillId="3" borderId="8" xfId="0" applyFont="1" applyFill="1" applyBorder="1" applyAlignment="1">
      <alignment horizontal="center"/>
    </xf>
    <xf numFmtId="0" fontId="2" fillId="0" borderId="9" xfId="0" applyFont="1" applyBorder="1" applyAlignment="1">
      <alignment horizontal="center"/>
    </xf>
    <xf numFmtId="0" fontId="2" fillId="3" borderId="9" xfId="0" applyFont="1" applyFill="1" applyBorder="1" applyAlignment="1">
      <alignment horizontal="center"/>
    </xf>
    <xf numFmtId="0" fontId="2" fillId="0" borderId="10" xfId="0" applyFont="1" applyBorder="1" applyAlignment="1">
      <alignment horizontal="center"/>
    </xf>
    <xf numFmtId="0" fontId="15" fillId="0" borderId="0" xfId="0" applyFont="1"/>
    <xf numFmtId="0" fontId="8" fillId="9" borderId="0" xfId="11" applyFont="1" applyFill="1" applyAlignment="1" applyProtection="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11" borderId="0" xfId="0" applyFill="1" applyAlignment="1">
      <alignment horizontal="left" vertical="center" wrapText="1"/>
    </xf>
    <xf numFmtId="0" fontId="0" fillId="11" borderId="0" xfId="0" applyFill="1"/>
    <xf numFmtId="0" fontId="11" fillId="11" borderId="0" xfId="0" applyFont="1" applyFill="1" applyAlignment="1">
      <alignment horizontal="left" vertical="top" wrapText="1"/>
    </xf>
    <xf numFmtId="0" fontId="24" fillId="11" borderId="0" xfId="0" applyFont="1" applyFill="1" applyAlignment="1">
      <alignment horizontal="left" vertical="top" wrapText="1"/>
    </xf>
    <xf numFmtId="0" fontId="27" fillId="5" borderId="1" xfId="0" applyFont="1" applyFill="1" applyBorder="1" applyAlignment="1">
      <alignment horizontal="right" vertical="center"/>
    </xf>
    <xf numFmtId="0" fontId="27" fillId="5" borderId="1" xfId="0" applyFont="1" applyFill="1" applyBorder="1" applyAlignment="1">
      <alignment horizontal="left" vertical="center"/>
    </xf>
    <xf numFmtId="0" fontId="22" fillId="11" borderId="0" xfId="0" applyFont="1" applyFill="1" applyAlignment="1">
      <alignment horizontal="left" vertical="center" wrapText="1"/>
    </xf>
    <xf numFmtId="0" fontId="0" fillId="11" borderId="0" xfId="0" applyFill="1" applyAlignment="1"/>
    <xf numFmtId="0" fontId="0" fillId="11" borderId="0" xfId="0" applyFill="1" applyAlignment="1">
      <alignment horizontal="center"/>
    </xf>
    <xf numFmtId="0" fontId="0" fillId="11" borderId="11" xfId="0" applyFill="1" applyBorder="1"/>
    <xf numFmtId="0" fontId="0" fillId="11" borderId="12" xfId="0" applyFill="1" applyBorder="1"/>
    <xf numFmtId="0" fontId="0" fillId="11" borderId="12" xfId="0" applyFill="1" applyBorder="1" applyAlignment="1">
      <alignment horizontal="left"/>
    </xf>
    <xf numFmtId="0" fontId="0" fillId="11" borderId="12" xfId="0" applyFill="1" applyBorder="1" applyAlignment="1">
      <alignment horizontal="center"/>
    </xf>
    <xf numFmtId="0" fontId="0" fillId="11" borderId="13" xfId="0" applyFill="1" applyBorder="1"/>
    <xf numFmtId="0" fontId="0" fillId="11" borderId="14" xfId="0" applyFill="1" applyBorder="1"/>
    <xf numFmtId="0" fontId="11" fillId="11" borderId="0" xfId="0" applyFont="1" applyFill="1" applyBorder="1"/>
    <xf numFmtId="0" fontId="20" fillId="11" borderId="0" xfId="0" applyFont="1" applyFill="1" applyBorder="1"/>
    <xf numFmtId="0" fontId="0" fillId="11" borderId="0" xfId="0" applyFill="1" applyBorder="1" applyAlignment="1">
      <alignment horizontal="center"/>
    </xf>
    <xf numFmtId="0" fontId="0" fillId="11" borderId="0" xfId="0" applyFill="1" applyBorder="1"/>
    <xf numFmtId="0" fontId="0" fillId="11" borderId="15" xfId="0" applyFill="1" applyBorder="1"/>
    <xf numFmtId="0" fontId="0" fillId="11" borderId="0" xfId="0" applyFill="1" applyBorder="1" applyAlignment="1">
      <alignment horizontal="left"/>
    </xf>
    <xf numFmtId="0" fontId="0" fillId="11" borderId="16" xfId="0" applyFill="1" applyBorder="1"/>
    <xf numFmtId="0" fontId="0" fillId="11" borderId="17" xfId="0" applyFill="1" applyBorder="1"/>
    <xf numFmtId="0" fontId="0" fillId="11" borderId="17" xfId="0" applyFill="1" applyBorder="1" applyAlignment="1">
      <alignment horizontal="left"/>
    </xf>
    <xf numFmtId="0" fontId="0" fillId="11" borderId="17" xfId="0" applyFill="1" applyBorder="1" applyAlignment="1">
      <alignment horizontal="center"/>
    </xf>
    <xf numFmtId="0" fontId="0" fillId="11" borderId="18" xfId="0" applyFill="1" applyBorder="1"/>
    <xf numFmtId="0" fontId="15" fillId="11" borderId="0" xfId="0" applyFont="1" applyFill="1"/>
    <xf numFmtId="0" fontId="21" fillId="11" borderId="0" xfId="0" applyFont="1" applyFill="1"/>
    <xf numFmtId="0" fontId="15" fillId="11" borderId="0" xfId="0" applyFont="1" applyFill="1" applyAlignment="1">
      <alignment horizontal="center"/>
    </xf>
    <xf numFmtId="0" fontId="1" fillId="11" borderId="0" xfId="6" applyFont="1" applyFill="1" applyAlignment="1" applyProtection="1">
      <alignment horizontal="center" vertical="center" wrapText="1"/>
    </xf>
    <xf numFmtId="0" fontId="7" fillId="11" borderId="0" xfId="0" applyFont="1" applyFill="1"/>
    <xf numFmtId="0" fontId="0" fillId="11" borderId="0" xfId="0" applyFill="1" applyAlignment="1">
      <alignment horizontal="left"/>
    </xf>
    <xf numFmtId="0" fontId="0" fillId="11" borderId="0" xfId="0" applyFill="1" applyAlignment="1">
      <alignment horizontal="center"/>
    </xf>
    <xf numFmtId="0" fontId="18" fillId="11" borderId="0" xfId="0" applyFont="1" applyFill="1" applyAlignment="1">
      <alignment horizontal="center"/>
    </xf>
  </cellXfs>
  <cellStyles count="19">
    <cellStyle name="cf1" xfId="13"/>
    <cellStyle name="cf2" xfId="14"/>
    <cellStyle name="cf3" xfId="15"/>
    <cellStyle name="cf4" xfId="16"/>
    <cellStyle name="cf5" xfId="17"/>
    <cellStyle name="cf6" xfId="18"/>
    <cellStyle name="Conforme" xfId="2"/>
    <cellStyle name="Critère NA" xfId="3"/>
    <cellStyle name="Dérogation" xfId="4"/>
    <cellStyle name="Dérogation-N" xfId="5"/>
    <cellStyle name="Entête tableau" xfId="6"/>
    <cellStyle name="Lien hypertexte" xfId="1" builtinId="8"/>
    <cellStyle name="Non applicable" xfId="7"/>
    <cellStyle name="Non conforme" xfId="8"/>
    <cellStyle name="Non testé" xfId="9"/>
    <cellStyle name="Normal" xfId="0" builtinId="0"/>
    <cellStyle name="Résultat2" xfId="10"/>
    <cellStyle name="Titre tableau" xfId="11"/>
    <cellStyle name="TitreViolet" xfId="12"/>
  </cellStyles>
  <dxfs count="942">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s>
  <tableStyles count="0" defaultTableStyle="TableStyleMedium2" defaultPivotStyle="PivotStyleLight16"/>
  <colors>
    <indexedColors>
      <rgbColor rgb="FF000000"/>
      <rgbColor rgb="FFFFFFFF"/>
      <rgbColor rgb="FFDE1B3E"/>
      <rgbColor rgb="FF00FF00"/>
      <rgbColor rgb="FF0000D4"/>
      <rgbColor rgb="FFFFFF00"/>
      <rgbColor rgb="FFFF00FF"/>
      <rgbColor rgb="FF00FFFF"/>
      <rgbColor rgb="FF800000"/>
      <rgbColor rgb="FF008000"/>
      <rgbColor rgb="FF000080"/>
      <rgbColor rgb="FF808000"/>
      <rgbColor rgb="FF800080"/>
      <rgbColor rgb="FF07838B"/>
      <rgbColor rgb="FFC0C0C0"/>
      <rgbColor rgb="FF808080"/>
      <rgbColor rgb="FF9999FF"/>
      <rgbColor rgb="FF933C53"/>
      <rgbColor rgb="FFFFFFCC"/>
      <rgbColor rgb="FFEEEEEE"/>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D77D0"/>
      <rgbColor rgb="FF33CCCC"/>
      <rgbColor rgb="FF99CC00"/>
      <rgbColor rgb="FFFFCC00"/>
      <rgbColor rgb="FFFF9900"/>
      <rgbColor rgb="FFFF6600"/>
      <rgbColor rgb="FF666699"/>
      <rgbColor rgb="FF969696"/>
      <rgbColor rgb="FF003366"/>
      <rgbColor rgb="FF339966"/>
      <rgbColor rgb="FF003300"/>
      <rgbColor rgb="FF333300"/>
      <rgbColor rgb="FF993300"/>
      <rgbColor rgb="FFC81A71"/>
      <rgbColor rgb="FF333399"/>
      <rgbColor rgb="FF333333"/>
      <rgbColor rgb="00003366"/>
      <rgbColor rgb="00339966"/>
      <rgbColor rgb="00003300"/>
      <rgbColor rgb="00333300"/>
      <rgbColor rgb="00993300"/>
      <rgbColor rgb="00993366"/>
      <rgbColor rgb="00333399"/>
      <rgbColor rgb="00333333"/>
    </indexedColors>
    <mruColors>
      <color rgb="FFC81A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1457960</xdr:colOff>
      <xdr:row>2</xdr:row>
      <xdr:rowOff>358140</xdr:rowOff>
    </xdr:from>
    <xdr:to>
      <xdr:col>3</xdr:col>
      <xdr:colOff>1917700</xdr:colOff>
      <xdr:row>2</xdr:row>
      <xdr:rowOff>960120</xdr:rowOff>
    </xdr:to>
    <xdr:pic>
      <xdr:nvPicPr>
        <xdr:cNvPr id="4" name="Image 3" descr="direction interministérielle du numérique" title="Logo DINUM"/>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42840" y="1313180"/>
          <a:ext cx="2369820" cy="601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etalab.gouv.fr/licence-ouverte-open-licence"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0"/>
  <sheetViews>
    <sheetView tabSelected="1" zoomScale="76" zoomScaleNormal="76" workbookViewId="0">
      <pane xSplit="4" ySplit="2" topLeftCell="E3" activePane="bottomRight" state="frozen"/>
      <selection pane="topRight" activeCell="E1" sqref="E1"/>
      <selection pane="bottomLeft" activeCell="A3" sqref="A3"/>
      <selection pane="bottomRight" activeCell="E3" sqref="E3"/>
    </sheetView>
  </sheetViews>
  <sheetFormatPr baseColWidth="10" defaultColWidth="9.54296875" defaultRowHeight="15" x14ac:dyDescent="0.25"/>
  <cols>
    <col min="1" max="1" width="18.81640625" style="12" customWidth="1"/>
    <col min="2" max="3" width="22.7265625" style="12" customWidth="1"/>
    <col min="4" max="4" width="27.54296875" style="12" customWidth="1"/>
    <col min="5" max="5" width="13" style="70" customWidth="1"/>
    <col min="6" max="16" width="9.54296875" style="70"/>
    <col min="17" max="64" width="9.54296875" style="12"/>
    <col min="1024" max="1024" width="7.26953125" customWidth="1"/>
  </cols>
  <sheetData>
    <row r="1" spans="1:16" ht="27.6" customHeight="1" x14ac:dyDescent="0.25">
      <c r="A1" s="11" t="s">
        <v>0</v>
      </c>
      <c r="B1" s="11"/>
      <c r="C1" s="11"/>
      <c r="D1" s="11"/>
      <c r="E1" s="76"/>
    </row>
    <row r="2" spans="1:16" ht="28.8" customHeight="1" x14ac:dyDescent="0.25">
      <c r="A2" s="10" t="s">
        <v>1</v>
      </c>
      <c r="B2" s="10"/>
      <c r="C2" s="10"/>
      <c r="D2" s="10"/>
      <c r="E2" s="76"/>
    </row>
    <row r="3" spans="1:16" ht="306.60000000000002" customHeight="1" x14ac:dyDescent="0.25">
      <c r="A3" s="9" t="s">
        <v>2</v>
      </c>
      <c r="B3" s="9"/>
      <c r="C3" s="9"/>
      <c r="D3" s="9"/>
      <c r="E3" s="76"/>
    </row>
    <row r="4" spans="1:16" s="14" customFormat="1" ht="14.4" customHeight="1" x14ac:dyDescent="0.25">
      <c r="A4" s="69"/>
      <c r="B4" s="70"/>
      <c r="C4" s="70"/>
      <c r="D4" s="70"/>
      <c r="E4" s="77"/>
      <c r="F4" s="70"/>
      <c r="G4" s="70"/>
      <c r="H4" s="70"/>
      <c r="I4" s="70"/>
      <c r="J4" s="70"/>
      <c r="K4" s="70"/>
      <c r="L4" s="70"/>
      <c r="M4" s="70"/>
      <c r="N4" s="70"/>
      <c r="O4" s="70"/>
      <c r="P4" s="70"/>
    </row>
    <row r="5" spans="1:16" s="14" customFormat="1" ht="172.8" customHeight="1" x14ac:dyDescent="0.25">
      <c r="A5" s="71" t="s">
        <v>321</v>
      </c>
      <c r="B5" s="71"/>
      <c r="C5" s="71"/>
      <c r="D5" s="71"/>
      <c r="E5" s="77"/>
      <c r="F5" s="70"/>
      <c r="G5" s="70"/>
      <c r="H5" s="70"/>
      <c r="I5" s="70"/>
      <c r="J5" s="70"/>
      <c r="K5" s="70"/>
      <c r="L5" s="70"/>
      <c r="M5" s="70"/>
      <c r="N5" s="70"/>
      <c r="O5" s="70"/>
      <c r="P5" s="70"/>
    </row>
    <row r="6" spans="1:16" ht="325.2" customHeight="1" x14ac:dyDescent="0.25">
      <c r="A6" s="72" t="s">
        <v>320</v>
      </c>
      <c r="B6" s="72"/>
      <c r="C6" s="72"/>
      <c r="D6" s="72"/>
      <c r="E6" s="77"/>
    </row>
    <row r="7" spans="1:16" ht="23.7" customHeight="1" x14ac:dyDescent="0.25">
      <c r="A7" s="70"/>
      <c r="B7" s="73" t="s">
        <v>3</v>
      </c>
      <c r="C7" s="74">
        <f>COUNTA(Échantillon!A9:A48)</f>
        <v>40</v>
      </c>
      <c r="D7" s="70"/>
      <c r="E7" s="77"/>
    </row>
    <row r="8" spans="1:16" ht="274.8" customHeight="1" x14ac:dyDescent="0.25">
      <c r="A8" s="75" t="s">
        <v>322</v>
      </c>
      <c r="B8" s="75"/>
      <c r="C8" s="75"/>
      <c r="D8" s="75"/>
    </row>
    <row r="9" spans="1:16" s="70" customFormat="1" x14ac:dyDescent="0.25">
      <c r="E9" s="14"/>
    </row>
    <row r="10" spans="1:16" ht="283.5" customHeight="1" x14ac:dyDescent="0.25"/>
  </sheetData>
  <mergeCells count="8">
    <mergeCell ref="E4:E5"/>
    <mergeCell ref="E6:E7"/>
    <mergeCell ref="A1:D1"/>
    <mergeCell ref="A2:D2"/>
    <mergeCell ref="A3:D3"/>
    <mergeCell ref="A6:D6"/>
    <mergeCell ref="A8:D8"/>
    <mergeCell ref="A5:D5"/>
  </mergeCells>
  <hyperlinks>
    <hyperlink ref="A3" r:id="rId1" display="https://www.etalab.gouv.fr/licence-ouverte-open-licence"/>
  </hyperlinks>
  <pageMargins left="0.39374999999999999" right="0.39374999999999999" top="0.53263888888888899" bottom="0.39374999999999999" header="0.39374999999999999" footer="0.39374999999999999"/>
  <pageSetup paperSize="9" scale="74" pageOrder="overThenDown" orientation="portrait" useFirstPageNumber="1" horizontalDpi="300" verticalDpi="300" r:id="rId2"/>
  <headerFooter>
    <oddHeader>&amp;L&amp;10&amp;KffffffRGAA 3.0 - Relevé pour le site : wwww.site.fr&amp;R&amp;10&amp;Kffffff&amp;P/&amp;N - &amp;A</oddHeader>
  </headerFooter>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09"/>
  <sheetViews>
    <sheetView zoomScale="75" zoomScaleNormal="75" workbookViewId="0">
      <selection activeCell="D4" sqref="D4"/>
    </sheetView>
  </sheetViews>
  <sheetFormatPr baseColWidth="10" defaultColWidth="9.6328125" defaultRowHeight="15" x14ac:dyDescent="0.25"/>
  <cols>
    <col min="1" max="1" width="3.7265625" style="12"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64" width="9.54296875" style="23"/>
  </cols>
  <sheetData>
    <row r="1" spans="1:64" ht="15.6" x14ac:dyDescent="0.25">
      <c r="A1" s="11" t="str">
        <f>Échantillon!A1</f>
        <v>RGAA 4.1 – GRILLE D'ÉVALUATION</v>
      </c>
      <c r="B1" s="11"/>
      <c r="C1" s="11"/>
      <c r="D1" s="11"/>
      <c r="E1" s="11"/>
      <c r="F1" s="11"/>
      <c r="G1" s="11"/>
    </row>
    <row r="2" spans="1:64" x14ac:dyDescent="0.25">
      <c r="A2" s="1" t="str">
        <f>CONCATENATE(Échantillon!B13," : ",Échantillon!C13)</f>
        <v>Mentions légales : http://www.site.fr/mentions-legales.html</v>
      </c>
      <c r="B2" s="1"/>
      <c r="C2" s="1"/>
      <c r="D2" s="1"/>
      <c r="E2" s="1"/>
      <c r="F2" s="1"/>
      <c r="G2" s="1"/>
    </row>
    <row r="3" spans="1:64" ht="46.2" x14ac:dyDescent="0.25">
      <c r="A3" s="24" t="s">
        <v>71</v>
      </c>
      <c r="B3" s="24" t="s">
        <v>72</v>
      </c>
      <c r="C3" s="25" t="s">
        <v>73</v>
      </c>
      <c r="D3" s="24" t="s">
        <v>300</v>
      </c>
      <c r="E3" s="24" t="s">
        <v>313</v>
      </c>
      <c r="F3" s="25" t="s">
        <v>314</v>
      </c>
      <c r="G3" s="25" t="s">
        <v>315</v>
      </c>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row>
    <row r="4" spans="1:64" ht="20.399999999999999" x14ac:dyDescent="0.25">
      <c r="A4" s="5" t="str">
        <f>Critères!$A$3</f>
        <v>IMAGES</v>
      </c>
      <c r="B4" s="57" t="str">
        <f>Critères!B3</f>
        <v>1.1</v>
      </c>
      <c r="C4" s="27" t="str">
        <f>Critères!C3</f>
        <v>Chaque image porteuse d’information a-t-elle une alternative textuelle ?</v>
      </c>
      <c r="D4" s="67" t="s">
        <v>305</v>
      </c>
      <c r="E4" s="68" t="s">
        <v>316</v>
      </c>
      <c r="F4" s="27"/>
      <c r="G4" s="27"/>
      <c r="H4" s="12"/>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row>
    <row r="5" spans="1:64" ht="20.399999999999999" x14ac:dyDescent="0.25">
      <c r="A5" s="5"/>
      <c r="B5" s="57" t="str">
        <f>Critères!B4</f>
        <v>1.2</v>
      </c>
      <c r="C5" s="27" t="str">
        <f>Critères!C4</f>
        <v>Chaque image de décoration est-elle correctement ignorée par les technologies d’assistance ?</v>
      </c>
      <c r="D5" s="67" t="s">
        <v>305</v>
      </c>
      <c r="E5" s="68" t="s">
        <v>316</v>
      </c>
      <c r="F5" s="27"/>
      <c r="G5" s="27"/>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row>
    <row r="6" spans="1:64" ht="30.6" x14ac:dyDescent="0.25">
      <c r="A6" s="5"/>
      <c r="B6" s="57" t="str">
        <f>Critères!B5</f>
        <v>1.3</v>
      </c>
      <c r="C6" s="27" t="str">
        <f>Critères!C5</f>
        <v>Pour chaque image porteuse d'information ayant une alternative textuelle, cette alternative est-elle pertinente (hors cas particuliers) ?</v>
      </c>
      <c r="D6" s="67" t="s">
        <v>305</v>
      </c>
      <c r="E6" s="68" t="s">
        <v>316</v>
      </c>
      <c r="F6" s="27"/>
      <c r="G6" s="27"/>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row>
    <row r="7" spans="1:64" ht="30.6" x14ac:dyDescent="0.25">
      <c r="A7" s="5"/>
      <c r="B7" s="57" t="str">
        <f>Critères!B6</f>
        <v>1.4</v>
      </c>
      <c r="C7" s="27" t="str">
        <f>Critères!C6</f>
        <v>Pour chaque image utilisée comme CAPTCHA ou comme image-test, ayant une alternative textuelle, cette alternative permet-elle d’identifier la nature et la fonction de l’image ?</v>
      </c>
      <c r="D7" s="67" t="s">
        <v>305</v>
      </c>
      <c r="E7" s="68" t="s">
        <v>316</v>
      </c>
      <c r="F7" s="27"/>
      <c r="G7" s="27"/>
    </row>
    <row r="8" spans="1:64" ht="30.6" x14ac:dyDescent="0.25">
      <c r="A8" s="5"/>
      <c r="B8" s="57" t="str">
        <f>Critères!B7</f>
        <v>1.5</v>
      </c>
      <c r="C8" s="27" t="str">
        <f>Critères!C7</f>
        <v>Pour chaque image utilisée comme CAPTCHA, une solution d’accès alternatif au contenu ou à la fonction du CAPTCHA est-elle présente ?</v>
      </c>
      <c r="D8" s="67" t="s">
        <v>305</v>
      </c>
      <c r="E8" s="68" t="s">
        <v>316</v>
      </c>
      <c r="F8" s="29"/>
      <c r="G8" s="27"/>
    </row>
    <row r="9" spans="1:64" ht="20.399999999999999" x14ac:dyDescent="0.25">
      <c r="A9" s="5"/>
      <c r="B9" s="57" t="str">
        <f>Critères!B8</f>
        <v>1.6</v>
      </c>
      <c r="C9" s="27" t="str">
        <f>Critères!C8</f>
        <v>Chaque image porteuse d’information a-t-elle, si nécessaire, une description détaillée ?</v>
      </c>
      <c r="D9" s="67" t="s">
        <v>305</v>
      </c>
      <c r="E9" s="68" t="s">
        <v>316</v>
      </c>
      <c r="F9" s="27"/>
      <c r="G9" s="27"/>
    </row>
    <row r="10" spans="1:64" ht="20.399999999999999" x14ac:dyDescent="0.25">
      <c r="A10" s="5"/>
      <c r="B10" s="57" t="str">
        <f>Critères!B9</f>
        <v>1.7</v>
      </c>
      <c r="C10" s="27" t="str">
        <f>Critères!C9</f>
        <v>Pour chaque image porteuse d’information ayant une description détaillée, cette description est-elle pertinente ?</v>
      </c>
      <c r="D10" s="67" t="s">
        <v>305</v>
      </c>
      <c r="E10" s="68" t="s">
        <v>316</v>
      </c>
      <c r="F10" s="27"/>
      <c r="G10" s="27"/>
    </row>
    <row r="11" spans="1:64" ht="40.799999999999997" x14ac:dyDescent="0.25">
      <c r="A11" s="5"/>
      <c r="B11" s="57" t="str">
        <f>Critères!B10</f>
        <v>1.8</v>
      </c>
      <c r="C11" s="27" t="str">
        <f>Critères!C10</f>
        <v>Chaque image texte porteuse d’information, en l’absence d’un mécanisme de remplacement, doit si possible être remplacée par du texte stylé. Cette règle est-elle respectée (hors cas particuliers) ?</v>
      </c>
      <c r="D11" s="67" t="s">
        <v>305</v>
      </c>
      <c r="E11" s="68" t="s">
        <v>316</v>
      </c>
      <c r="F11" s="27"/>
      <c r="G11" s="27"/>
    </row>
    <row r="12" spans="1:64" ht="20.399999999999999" x14ac:dyDescent="0.25">
      <c r="A12" s="5"/>
      <c r="B12" s="57" t="str">
        <f>Critères!B11</f>
        <v>1.9</v>
      </c>
      <c r="C12" s="27" t="str">
        <f>Critères!C11</f>
        <v>Chaque légende d’image est-elle, si nécessaire, correctement reliée à l’image correspondante ?</v>
      </c>
      <c r="D12" s="67" t="s">
        <v>305</v>
      </c>
      <c r="E12" s="68" t="s">
        <v>316</v>
      </c>
      <c r="F12" s="27"/>
      <c r="G12" s="27"/>
    </row>
    <row r="13" spans="1:64" ht="15.6" x14ac:dyDescent="0.25">
      <c r="A13" s="5" t="str">
        <f>Critères!$A$12</f>
        <v>CADRES</v>
      </c>
      <c r="B13" s="59" t="str">
        <f>Critères!B12</f>
        <v>2.1</v>
      </c>
      <c r="C13" s="31" t="str">
        <f>Critères!C12</f>
        <v>Chaque cadre a-t-il un titre de cadre ?</v>
      </c>
      <c r="D13" s="67" t="s">
        <v>305</v>
      </c>
      <c r="E13" s="68" t="s">
        <v>316</v>
      </c>
      <c r="F13" s="60"/>
      <c r="G13" s="31"/>
    </row>
    <row r="14" spans="1:64"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64" ht="30.6" x14ac:dyDescent="0.25">
      <c r="A15" s="5" t="str">
        <f>Critères!$A$14</f>
        <v>COULEURS</v>
      </c>
      <c r="B15" s="57" t="str">
        <f>Critères!B14</f>
        <v>3.1</v>
      </c>
      <c r="C15" s="27" t="str">
        <f>Critères!C14</f>
        <v>Dans chaque page web, l’information ne doit pas être donnée uniquement par la couleur. Cette règle est-elle respectée ?</v>
      </c>
      <c r="D15" s="67" t="s">
        <v>305</v>
      </c>
      <c r="E15" s="68" t="s">
        <v>316</v>
      </c>
      <c r="F15" s="27"/>
      <c r="G15" s="27"/>
    </row>
    <row r="16" spans="1:64" ht="30.6" x14ac:dyDescent="0.25">
      <c r="A16" s="5"/>
      <c r="B16" s="57" t="str">
        <f>Critères!B15</f>
        <v>3.2</v>
      </c>
      <c r="C16" s="27"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7" t="str">
        <f>Critères!B16</f>
        <v>3.3</v>
      </c>
      <c r="C17" s="27"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7" t="str">
        <f>Critères!B17</f>
        <v>4.1</v>
      </c>
      <c r="C18" s="27"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7" t="str">
        <f>Critères!B18</f>
        <v>4.2</v>
      </c>
      <c r="C19" s="27"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7" t="str">
        <f>Critères!B19</f>
        <v>4.3</v>
      </c>
      <c r="C20" s="27" t="str">
        <f>Critères!C19</f>
        <v>Chaque média temporel synchronisé pré-enregistré a-t-il, si nécessaire, des sous-titres synchronisés (hors cas particuliers) ?</v>
      </c>
      <c r="D20" s="67" t="s">
        <v>305</v>
      </c>
      <c r="E20" s="68" t="s">
        <v>316</v>
      </c>
      <c r="F20" s="31"/>
      <c r="G20" s="31"/>
    </row>
    <row r="21" spans="1:7" ht="30.6" x14ac:dyDescent="0.25">
      <c r="A21" s="5"/>
      <c r="B21" s="57" t="str">
        <f>Critères!B20</f>
        <v>4.4</v>
      </c>
      <c r="C21" s="27"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7" t="str">
        <f>Critères!B21</f>
        <v>4.5</v>
      </c>
      <c r="C22" s="27"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7" t="str">
        <f>Critères!B22</f>
        <v>4.6</v>
      </c>
      <c r="C23" s="27"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7" t="str">
        <f>Critères!B23</f>
        <v>4.7</v>
      </c>
      <c r="C24" s="27" t="str">
        <f>Critères!C23</f>
        <v>Chaque média temporel est-il clairement identifiable (hors cas particuliers) ?</v>
      </c>
      <c r="D24" s="67" t="s">
        <v>305</v>
      </c>
      <c r="E24" s="68" t="s">
        <v>316</v>
      </c>
      <c r="F24" s="31"/>
      <c r="G24" s="31"/>
    </row>
    <row r="25" spans="1:7" ht="20.399999999999999" x14ac:dyDescent="0.25">
      <c r="A25" s="5"/>
      <c r="B25" s="57" t="str">
        <f>Critères!B24</f>
        <v>4.8</v>
      </c>
      <c r="C25" s="27" t="str">
        <f>Critères!C24</f>
        <v>Chaque média non temporel a-t-il, si nécessaire, une alternative (hors cas particuliers) ?</v>
      </c>
      <c r="D25" s="67" t="s">
        <v>305</v>
      </c>
      <c r="E25" s="68" t="s">
        <v>316</v>
      </c>
      <c r="F25" s="31"/>
      <c r="G25" s="31"/>
    </row>
    <row r="26" spans="1:7" ht="20.399999999999999" x14ac:dyDescent="0.25">
      <c r="A26" s="5"/>
      <c r="B26" s="57" t="str">
        <f>Critères!B25</f>
        <v>4.9</v>
      </c>
      <c r="C26" s="27" t="str">
        <f>Critères!C25</f>
        <v>Pour chaque média non temporel ayant une alternative, cette alternative est-elle pertinente ?</v>
      </c>
      <c r="D26" s="67" t="s">
        <v>305</v>
      </c>
      <c r="E26" s="68" t="s">
        <v>316</v>
      </c>
      <c r="F26" s="31"/>
      <c r="G26" s="31"/>
    </row>
    <row r="27" spans="1:7" ht="20.399999999999999" x14ac:dyDescent="0.25">
      <c r="A27" s="5"/>
      <c r="B27" s="57" t="str">
        <f>Critères!B26</f>
        <v>4.10</v>
      </c>
      <c r="C27" s="27" t="str">
        <f>Critères!C26</f>
        <v>Chaque son déclenché automatiquement est-il contrôlable par l’utilisateur ?</v>
      </c>
      <c r="D27" s="67" t="s">
        <v>305</v>
      </c>
      <c r="E27" s="68" t="s">
        <v>316</v>
      </c>
      <c r="F27" s="31"/>
      <c r="G27" s="31"/>
    </row>
    <row r="28" spans="1:7" ht="30.6" x14ac:dyDescent="0.25">
      <c r="A28" s="5"/>
      <c r="B28" s="57" t="str">
        <f>Critères!B27</f>
        <v>4.11</v>
      </c>
      <c r="C28" s="27"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7" t="str">
        <f>Critères!B28</f>
        <v>4.12</v>
      </c>
      <c r="C29" s="27"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7" t="str">
        <f>Critères!B29</f>
        <v>4.13</v>
      </c>
      <c r="C30" s="27"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7" t="str">
        <f>Critères!B30</f>
        <v>5.1</v>
      </c>
      <c r="C31" s="27" t="str">
        <f>Critères!C30</f>
        <v>Chaque tableau de données complexe a-t-il un résumé ?</v>
      </c>
      <c r="D31" s="67" t="s">
        <v>305</v>
      </c>
      <c r="E31" s="68" t="s">
        <v>316</v>
      </c>
      <c r="F31" s="27"/>
      <c r="G31" s="27"/>
    </row>
    <row r="32" spans="1:7" ht="20.399999999999999" x14ac:dyDescent="0.25">
      <c r="A32" s="5"/>
      <c r="B32" s="57" t="str">
        <f>Critères!B31</f>
        <v>5.2</v>
      </c>
      <c r="C32" s="27" t="str">
        <f>Critères!C31</f>
        <v>Pour chaque tableau de données complexe ayant un résumé, celui-ci est-il pertinent ?</v>
      </c>
      <c r="D32" s="67" t="s">
        <v>305</v>
      </c>
      <c r="E32" s="68" t="s">
        <v>316</v>
      </c>
      <c r="F32" s="27"/>
      <c r="G32" s="27"/>
    </row>
    <row r="33" spans="1:7" ht="20.399999999999999" x14ac:dyDescent="0.25">
      <c r="A33" s="5"/>
      <c r="B33" s="57" t="str">
        <f>Critères!B32</f>
        <v>5.3</v>
      </c>
      <c r="C33" s="27" t="str">
        <f>Critères!C32</f>
        <v>Pour chaque tableau de mise en forme, le contenu linéarisé reste-t-il compréhensible ?</v>
      </c>
      <c r="D33" s="67" t="s">
        <v>305</v>
      </c>
      <c r="E33" s="68" t="s">
        <v>316</v>
      </c>
      <c r="F33" s="27"/>
      <c r="G33" s="27"/>
    </row>
    <row r="34" spans="1:7" ht="20.399999999999999" x14ac:dyDescent="0.25">
      <c r="A34" s="5"/>
      <c r="B34" s="57" t="str">
        <f>Critères!B33</f>
        <v>5.4</v>
      </c>
      <c r="C34" s="27" t="str">
        <f>Critères!C33</f>
        <v>Pour chaque tableau de données ayant un titre, le titre est-il correctement associé au tableau de données ?</v>
      </c>
      <c r="D34" s="67" t="s">
        <v>305</v>
      </c>
      <c r="E34" s="68" t="s">
        <v>316</v>
      </c>
      <c r="F34" s="27"/>
      <c r="G34" s="27"/>
    </row>
    <row r="35" spans="1:7" ht="20.399999999999999" x14ac:dyDescent="0.25">
      <c r="A35" s="5"/>
      <c r="B35" s="57" t="str">
        <f>Critères!B34</f>
        <v>5.5</v>
      </c>
      <c r="C35" s="27" t="str">
        <f>Critères!C34</f>
        <v>Pour chaque tableau de données ayant un titre, celui-ci est-il pertinent ?</v>
      </c>
      <c r="D35" s="67" t="s">
        <v>305</v>
      </c>
      <c r="E35" s="68" t="s">
        <v>316</v>
      </c>
      <c r="F35" s="31"/>
      <c r="G35" s="31"/>
    </row>
    <row r="36" spans="1:7" ht="30.6" x14ac:dyDescent="0.25">
      <c r="A36" s="5"/>
      <c r="B36" s="57" t="str">
        <f>Critères!B35</f>
        <v>5.6</v>
      </c>
      <c r="C36" s="27" t="str">
        <f>Critères!C35</f>
        <v>Pour chaque tableau de données, chaque en-tête de colonnes et chaque en-tête de lignes sont-ils correctement déclarés ?</v>
      </c>
      <c r="D36" s="67" t="s">
        <v>305</v>
      </c>
      <c r="E36" s="68" t="s">
        <v>316</v>
      </c>
      <c r="F36" s="31"/>
      <c r="G36" s="31"/>
    </row>
    <row r="37" spans="1:7" ht="30.6" x14ac:dyDescent="0.25">
      <c r="A37" s="5"/>
      <c r="B37" s="57" t="str">
        <f>Critères!B36</f>
        <v>5.7</v>
      </c>
      <c r="C37" s="27"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7" t="str">
        <f>Critères!B37</f>
        <v>5.8</v>
      </c>
      <c r="C38" s="27"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7" t="str">
        <f>Critères!B38</f>
        <v>6.1</v>
      </c>
      <c r="C39" s="27" t="str">
        <f>Critères!C38</f>
        <v>Chaque lien est-il explicite (hors cas particuliers) ?</v>
      </c>
      <c r="D39" s="67" t="s">
        <v>305</v>
      </c>
      <c r="E39" s="68" t="s">
        <v>316</v>
      </c>
      <c r="F39" s="27"/>
      <c r="G39" s="27"/>
    </row>
    <row r="40" spans="1:7" ht="15.6" x14ac:dyDescent="0.25">
      <c r="A40" s="5"/>
      <c r="B40" s="57" t="str">
        <f>Critères!B39</f>
        <v>6.2</v>
      </c>
      <c r="C40" s="27" t="str">
        <f>Critères!C39</f>
        <v>Dans chaque page web, chaque lien a-t-il un intitulé ?</v>
      </c>
      <c r="D40" s="67" t="s">
        <v>305</v>
      </c>
      <c r="E40" s="68" t="s">
        <v>316</v>
      </c>
      <c r="F40" s="27"/>
      <c r="G40" s="27"/>
    </row>
    <row r="41" spans="1:7" ht="20.399999999999999" x14ac:dyDescent="0.25">
      <c r="A41" s="5" t="str">
        <f>Critères!$A$40</f>
        <v>SCRIPTS</v>
      </c>
      <c r="B41" s="57" t="str">
        <f>Critères!B40</f>
        <v>7.1</v>
      </c>
      <c r="C41" s="27" t="str">
        <f>Critères!C40</f>
        <v>Chaque script est-il, si nécessaire, compatible avec les technologies d’assistance ?</v>
      </c>
      <c r="D41" s="67" t="s">
        <v>305</v>
      </c>
      <c r="E41" s="68" t="s">
        <v>316</v>
      </c>
      <c r="F41" s="31"/>
      <c r="G41" s="31"/>
    </row>
    <row r="42" spans="1:7" ht="20.399999999999999" x14ac:dyDescent="0.25">
      <c r="A42" s="5"/>
      <c r="B42" s="57" t="str">
        <f>Critères!B41</f>
        <v>7.2</v>
      </c>
      <c r="C42" s="27" t="str">
        <f>Critères!C41</f>
        <v>Pour chaque script ayant une alternative, cette alternative est-elle pertinente ?</v>
      </c>
      <c r="D42" s="67" t="s">
        <v>305</v>
      </c>
      <c r="E42" s="68" t="s">
        <v>316</v>
      </c>
      <c r="F42" s="31"/>
      <c r="G42" s="31"/>
    </row>
    <row r="43" spans="1:7" ht="20.399999999999999" x14ac:dyDescent="0.25">
      <c r="A43" s="5"/>
      <c r="B43" s="57" t="str">
        <f>Critères!B42</f>
        <v>7.3</v>
      </c>
      <c r="C43" s="27" t="str">
        <f>Critères!C42</f>
        <v>Chaque script est-il contrôlable par le clavier et par tout dispositif de pointage (hors cas particuliers) ?</v>
      </c>
      <c r="D43" s="67" t="s">
        <v>305</v>
      </c>
      <c r="E43" s="68" t="s">
        <v>316</v>
      </c>
      <c r="F43" s="31"/>
      <c r="G43" s="31"/>
    </row>
    <row r="44" spans="1:7" ht="20.399999999999999" x14ac:dyDescent="0.25">
      <c r="A44" s="5"/>
      <c r="B44" s="57" t="str">
        <f>Critères!B43</f>
        <v>7.4</v>
      </c>
      <c r="C44" s="27" t="str">
        <f>Critères!C43</f>
        <v>Pour chaque script qui initie un changement de contexte, l’utilisateur est-il averti ou en a-t-il le contrôle ?</v>
      </c>
      <c r="D44" s="67" t="s">
        <v>305</v>
      </c>
      <c r="E44" s="68" t="s">
        <v>316</v>
      </c>
      <c r="F44" s="31"/>
      <c r="G44" s="31"/>
    </row>
    <row r="45" spans="1:7" ht="20.399999999999999" x14ac:dyDescent="0.25">
      <c r="A45" s="5"/>
      <c r="B45" s="57" t="str">
        <f>Critères!B44</f>
        <v>7.5</v>
      </c>
      <c r="C45" s="27"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7" t="str">
        <f>Critères!B45</f>
        <v>8.1</v>
      </c>
      <c r="C46" s="27" t="str">
        <f>Critères!C45</f>
        <v>Chaque page web est-elle définie par un type de document ?</v>
      </c>
      <c r="D46" s="67" t="s">
        <v>305</v>
      </c>
      <c r="E46" s="68" t="s">
        <v>316</v>
      </c>
      <c r="F46" s="31"/>
      <c r="G46" s="31"/>
    </row>
    <row r="47" spans="1:7" ht="20.399999999999999" x14ac:dyDescent="0.25">
      <c r="A47" s="5"/>
      <c r="B47" s="57" t="str">
        <f>Critères!B46</f>
        <v>8.2</v>
      </c>
      <c r="C47" s="27"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7" t="str">
        <f>Critères!B47</f>
        <v>8.3</v>
      </c>
      <c r="C48" s="27" t="str">
        <f>Critères!C47</f>
        <v>Dans chaque page web, la langue par défaut est-elle présente ?</v>
      </c>
      <c r="D48" s="67" t="s">
        <v>305</v>
      </c>
      <c r="E48" s="68" t="s">
        <v>316</v>
      </c>
      <c r="F48" s="31"/>
      <c r="G48" s="31"/>
    </row>
    <row r="49" spans="1:7" ht="20.399999999999999" x14ac:dyDescent="0.25">
      <c r="A49" s="5"/>
      <c r="B49" s="57" t="str">
        <f>Critères!B48</f>
        <v>8.4</v>
      </c>
      <c r="C49" s="27" t="str">
        <f>Critères!C48</f>
        <v>Pour chaque page web ayant une langue par défaut, le code de langue est-il pertinent ?</v>
      </c>
      <c r="D49" s="67" t="s">
        <v>305</v>
      </c>
      <c r="E49" s="68" t="s">
        <v>316</v>
      </c>
      <c r="F49" s="31"/>
      <c r="G49" s="31"/>
    </row>
    <row r="50" spans="1:7" ht="15.6" x14ac:dyDescent="0.25">
      <c r="A50" s="5"/>
      <c r="B50" s="57" t="str">
        <f>Critères!B49</f>
        <v>8.5</v>
      </c>
      <c r="C50" s="27" t="str">
        <f>Critères!C49</f>
        <v>Chaque page web a-t-elle un titre de page ?</v>
      </c>
      <c r="D50" s="67" t="s">
        <v>305</v>
      </c>
      <c r="E50" s="68" t="s">
        <v>316</v>
      </c>
      <c r="F50" s="31"/>
      <c r="G50" s="31"/>
    </row>
    <row r="51" spans="1:7" ht="20.399999999999999" x14ac:dyDescent="0.25">
      <c r="A51" s="5"/>
      <c r="B51" s="57" t="str">
        <f>Critères!B50</f>
        <v>8.6</v>
      </c>
      <c r="C51" s="27" t="str">
        <f>Critères!C50</f>
        <v>Pour chaque page web ayant un titre de page, ce titre est-il pertinent ?</v>
      </c>
      <c r="D51" s="67" t="s">
        <v>305</v>
      </c>
      <c r="E51" s="68" t="s">
        <v>316</v>
      </c>
      <c r="F51" s="31"/>
      <c r="G51" s="31"/>
    </row>
    <row r="52" spans="1:7" ht="20.399999999999999" x14ac:dyDescent="0.25">
      <c r="A52" s="5"/>
      <c r="B52" s="57" t="str">
        <f>Critères!B51</f>
        <v>8.7</v>
      </c>
      <c r="C52" s="27" t="str">
        <f>Critères!C51</f>
        <v>Dans chaque page web, chaque changement de langue est-il indiqué dans le code source (hors cas particuliers) ?</v>
      </c>
      <c r="D52" s="67" t="s">
        <v>305</v>
      </c>
      <c r="E52" s="68" t="s">
        <v>316</v>
      </c>
      <c r="F52" s="31"/>
      <c r="G52" s="31"/>
    </row>
    <row r="53" spans="1:7" ht="20.399999999999999" x14ac:dyDescent="0.25">
      <c r="A53" s="5"/>
      <c r="B53" s="57" t="str">
        <f>Critères!B52</f>
        <v>8.8</v>
      </c>
      <c r="C53" s="27" t="str">
        <f>Critères!C52</f>
        <v>Dans chaque page web, le code de langue de chaque changement de langue est-il valide et pertinent ?</v>
      </c>
      <c r="D53" s="67" t="s">
        <v>305</v>
      </c>
      <c r="E53" s="68" t="s">
        <v>316</v>
      </c>
      <c r="F53" s="31"/>
      <c r="G53" s="31"/>
    </row>
    <row r="54" spans="1:7" ht="30.6" x14ac:dyDescent="0.25">
      <c r="A54" s="5"/>
      <c r="B54" s="57" t="str">
        <f>Critères!B53</f>
        <v>8.9</v>
      </c>
      <c r="C54" s="27"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7" t="str">
        <f>Critères!B54</f>
        <v>8.10</v>
      </c>
      <c r="C55" s="27"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7" t="str">
        <f>Critères!B55</f>
        <v>9.1</v>
      </c>
      <c r="C56" s="27" t="str">
        <f>Critères!C55</f>
        <v>Dans chaque page web, l’information est-elle structurée par l’utilisation appropriée de titres ?</v>
      </c>
      <c r="D56" s="67" t="s">
        <v>305</v>
      </c>
      <c r="E56" s="68" t="s">
        <v>316</v>
      </c>
      <c r="F56" s="31"/>
      <c r="G56" s="31"/>
    </row>
    <row r="57" spans="1:7" ht="20.399999999999999" x14ac:dyDescent="0.25">
      <c r="A57" s="5"/>
      <c r="B57" s="57" t="str">
        <f>Critères!B56</f>
        <v>9.2</v>
      </c>
      <c r="C57" s="27" t="str">
        <f>Critères!C56</f>
        <v>Dans chaque page web, la structure du document est-elle cohérente (hors cas particuliers) ?</v>
      </c>
      <c r="D57" s="67" t="s">
        <v>305</v>
      </c>
      <c r="E57" s="68" t="s">
        <v>316</v>
      </c>
      <c r="F57" s="31"/>
      <c r="G57" s="31"/>
    </row>
    <row r="58" spans="1:7" ht="20.399999999999999" x14ac:dyDescent="0.25">
      <c r="A58" s="5"/>
      <c r="B58" s="57" t="str">
        <f>Critères!B57</f>
        <v>9.3</v>
      </c>
      <c r="C58" s="27" t="str">
        <f>Critères!C57</f>
        <v>Dans chaque page web, chaque liste est-elle correctement structurée ?</v>
      </c>
      <c r="D58" s="67" t="s">
        <v>305</v>
      </c>
      <c r="E58" s="68" t="s">
        <v>316</v>
      </c>
      <c r="F58" s="31"/>
      <c r="G58" s="31"/>
    </row>
    <row r="59" spans="1:7" ht="20.399999999999999" x14ac:dyDescent="0.25">
      <c r="A59" s="5"/>
      <c r="B59" s="57" t="str">
        <f>Critères!B58</f>
        <v>9.4</v>
      </c>
      <c r="C59" s="27" t="str">
        <f>Critères!C58</f>
        <v>Dans chaque page web, chaque citation est-elle correctement indiquée ?</v>
      </c>
      <c r="D59" s="67" t="s">
        <v>305</v>
      </c>
      <c r="E59" s="68" t="s">
        <v>316</v>
      </c>
      <c r="F59" s="31"/>
      <c r="G59" s="31"/>
    </row>
    <row r="60" spans="1:7" ht="20.399999999999999" x14ac:dyDescent="0.25">
      <c r="A60" s="5" t="str">
        <f>Critères!$A$59</f>
        <v>PRÉSENTATION</v>
      </c>
      <c r="B60" s="57" t="str">
        <f>Critères!B59</f>
        <v>10.1</v>
      </c>
      <c r="C60" s="27" t="str">
        <f>Critères!C59</f>
        <v>Dans le site web, des feuilles de styles sont-elles utilisées pour contrôler la présentation de l’information ?</v>
      </c>
      <c r="D60" s="67" t="s">
        <v>305</v>
      </c>
      <c r="E60" s="68" t="s">
        <v>316</v>
      </c>
      <c r="F60" s="31"/>
      <c r="G60" s="31"/>
    </row>
    <row r="61" spans="1:7" ht="30.6" x14ac:dyDescent="0.25">
      <c r="A61" s="5"/>
      <c r="B61" s="57" t="str">
        <f>Critères!B60</f>
        <v>10.2</v>
      </c>
      <c r="C61" s="27"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7" t="str">
        <f>Critères!B61</f>
        <v>10.3</v>
      </c>
      <c r="C62" s="27" t="str">
        <f>Critères!C61</f>
        <v>Dans chaque page web, l’information reste-t-elle compréhensible lorsque les feuilles de styles sont désactivées ?</v>
      </c>
      <c r="D62" s="67" t="s">
        <v>305</v>
      </c>
      <c r="E62" s="68" t="s">
        <v>316</v>
      </c>
      <c r="F62" s="31"/>
      <c r="G62" s="31"/>
    </row>
    <row r="63" spans="1:7" ht="30.6" x14ac:dyDescent="0.25">
      <c r="A63" s="5"/>
      <c r="B63" s="57" t="str">
        <f>Critères!B62</f>
        <v>10.4</v>
      </c>
      <c r="C63" s="27"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7" t="str">
        <f>Critères!B63</f>
        <v>10.5</v>
      </c>
      <c r="C64" s="27"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7" t="str">
        <f>Critères!B64</f>
        <v>10.6</v>
      </c>
      <c r="C65" s="27"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7" t="str">
        <f>Critères!B65</f>
        <v>10.7</v>
      </c>
      <c r="C66" s="27" t="str">
        <f>Critères!C65</f>
        <v>Dans chaque page web, pour chaque élément recevant le focus, la prise de focus est-elle visible ?</v>
      </c>
      <c r="D66" s="67" t="s">
        <v>305</v>
      </c>
      <c r="E66" s="68" t="s">
        <v>316</v>
      </c>
      <c r="F66" s="27"/>
      <c r="G66" s="27"/>
    </row>
    <row r="67" spans="1:7" ht="20.399999999999999" x14ac:dyDescent="0.25">
      <c r="A67" s="5"/>
      <c r="B67" s="57" t="str">
        <f>Critères!B66</f>
        <v>10.8</v>
      </c>
      <c r="C67" s="27" t="str">
        <f>Critères!C66</f>
        <v>Pour chaque page web, les contenus cachés ont-ils vocation à être ignorés par les technologies d’assistance ?</v>
      </c>
      <c r="D67" s="67" t="s">
        <v>305</v>
      </c>
      <c r="E67" s="68" t="s">
        <v>316</v>
      </c>
      <c r="F67" s="27"/>
      <c r="G67" s="27"/>
    </row>
    <row r="68" spans="1:7" ht="30.6" x14ac:dyDescent="0.25">
      <c r="A68" s="5"/>
      <c r="B68" s="57" t="str">
        <f>Critères!B67</f>
        <v>10.9</v>
      </c>
      <c r="C68" s="27" t="str">
        <f>Critères!C67</f>
        <v>Dans chaque page web, l’information ne doit pas être donnée uniquement par la forme, taille ou position. Cette règle est-elle respectée ?</v>
      </c>
      <c r="D68" s="67" t="s">
        <v>305</v>
      </c>
      <c r="E68" s="68" t="s">
        <v>316</v>
      </c>
      <c r="F68" s="27"/>
      <c r="G68" s="27"/>
    </row>
    <row r="69" spans="1:7" ht="30.6" x14ac:dyDescent="0.25">
      <c r="A69" s="5"/>
      <c r="B69" s="57" t="str">
        <f>Critères!B68</f>
        <v>10.10</v>
      </c>
      <c r="C69" s="27" t="str">
        <f>Critères!C68</f>
        <v>Dans chaque page web, l’information ne doit pas être donnée par la forme, taille ou position uniquement. Cette règle est-elle implémentée de façon pertinente ?</v>
      </c>
      <c r="D69" s="67" t="s">
        <v>305</v>
      </c>
      <c r="E69" s="68" t="s">
        <v>316</v>
      </c>
      <c r="F69" s="27"/>
      <c r="G69" s="27"/>
    </row>
    <row r="70" spans="1:7" ht="51" x14ac:dyDescent="0.25">
      <c r="A70" s="5"/>
      <c r="B70" s="57" t="str">
        <f>Critères!B69</f>
        <v>10.11</v>
      </c>
      <c r="C70" s="27"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27"/>
      <c r="G70" s="27"/>
    </row>
    <row r="71" spans="1:7" ht="30.6" x14ac:dyDescent="0.25">
      <c r="A71" s="5"/>
      <c r="B71" s="57" t="str">
        <f>Critères!B70</f>
        <v>10.12</v>
      </c>
      <c r="C71" s="27" t="str">
        <f>Critères!C70</f>
        <v>Dans chaque page web, les propriétés d’espacement du texte peuvent-elles être redéfinies par l’utilisateur sans perte de contenu ou de fonctionnalité (hors cas particuliers) ?</v>
      </c>
      <c r="D71" s="67" t="s">
        <v>305</v>
      </c>
      <c r="E71" s="68" t="s">
        <v>316</v>
      </c>
      <c r="F71" s="27"/>
      <c r="G71" s="27"/>
    </row>
    <row r="72" spans="1:7" ht="40.799999999999997" x14ac:dyDescent="0.25">
      <c r="A72" s="5"/>
      <c r="B72" s="57" t="str">
        <f>Critères!B71</f>
        <v>10.13</v>
      </c>
      <c r="C72" s="27" t="str">
        <f>Critères!C71</f>
        <v>Dans chaque page web, les contenus additionnels apparaissant à la prise de focus ou au survol d’un composant d’interface sont-ils contrôlables par l’utilisateur (hors cas particuliers) ?</v>
      </c>
      <c r="D72" s="67" t="s">
        <v>305</v>
      </c>
      <c r="E72" s="68" t="s">
        <v>316</v>
      </c>
      <c r="F72" s="27"/>
      <c r="G72" s="27"/>
    </row>
    <row r="73" spans="1:7" ht="30.6" x14ac:dyDescent="0.25">
      <c r="A73" s="5"/>
      <c r="B73" s="57" t="str">
        <f>Critères!B72</f>
        <v>10.14</v>
      </c>
      <c r="C73" s="27" t="str">
        <f>Critères!C72</f>
        <v>Dans chaque page web, les contenus additionnels apparaissant via les styles CSS uniquement peuvent-ils être rendus visibles au clavier et par tout dispositif de pointage ?</v>
      </c>
      <c r="D73" s="67" t="s">
        <v>305</v>
      </c>
      <c r="E73" s="68" t="s">
        <v>316</v>
      </c>
      <c r="F73" s="27"/>
      <c r="G73" s="27"/>
    </row>
    <row r="74" spans="1:7" ht="15.6" x14ac:dyDescent="0.25">
      <c r="A74" s="5" t="str">
        <f>Critères!$A$73</f>
        <v>FORMULAIRES</v>
      </c>
      <c r="B74" s="57" t="str">
        <f>Critères!B73</f>
        <v>11.1</v>
      </c>
      <c r="C74" s="27" t="str">
        <f>Critères!C73</f>
        <v>Chaque champ de formulaire a-t-il une étiquette ?</v>
      </c>
      <c r="D74" s="67" t="s">
        <v>305</v>
      </c>
      <c r="E74" s="68" t="s">
        <v>316</v>
      </c>
      <c r="F74" s="27"/>
      <c r="G74" s="27"/>
    </row>
    <row r="75" spans="1:7" ht="20.399999999999999" x14ac:dyDescent="0.25">
      <c r="A75" s="5"/>
      <c r="B75" s="57" t="str">
        <f>Critères!B74</f>
        <v>11.2</v>
      </c>
      <c r="C75" s="27" t="str">
        <f>Critères!C74</f>
        <v>Chaque étiquette associée à un champ de formulaire est-elle pertinente (hors cas particuliers) ?</v>
      </c>
      <c r="D75" s="67" t="s">
        <v>305</v>
      </c>
      <c r="E75" s="68" t="s">
        <v>316</v>
      </c>
      <c r="F75" s="27"/>
      <c r="G75" s="27"/>
    </row>
    <row r="76" spans="1:7" ht="40.799999999999997" x14ac:dyDescent="0.25">
      <c r="A76" s="5"/>
      <c r="B76" s="57" t="str">
        <f>Critères!B75</f>
        <v>11.3</v>
      </c>
      <c r="C76" s="27" t="str">
        <f>Critères!C75</f>
        <v>Dans chaque formulaire, chaque étiquette associée à un champ de formulaire ayant la même fonction et répété plusieurs fois dans une même page ou dans un ensemble de pages est-elle cohérente ?</v>
      </c>
      <c r="D76" s="67" t="s">
        <v>305</v>
      </c>
      <c r="E76" s="68" t="s">
        <v>316</v>
      </c>
      <c r="F76" s="27"/>
      <c r="G76" s="27"/>
    </row>
    <row r="77" spans="1:7" ht="20.399999999999999" x14ac:dyDescent="0.25">
      <c r="A77" s="5"/>
      <c r="B77" s="57" t="str">
        <f>Critères!B76</f>
        <v>11.4</v>
      </c>
      <c r="C77" s="27" t="str">
        <f>Critères!C76</f>
        <v>Dans chaque formulaire, chaque étiquette de champ et son champ associé sont-ils accolés (hors cas particuliers) ?</v>
      </c>
      <c r="D77" s="67" t="s">
        <v>305</v>
      </c>
      <c r="E77" s="68" t="s">
        <v>316</v>
      </c>
      <c r="F77" s="27"/>
      <c r="G77" s="27"/>
    </row>
    <row r="78" spans="1:7" ht="20.399999999999999" x14ac:dyDescent="0.25">
      <c r="A78" s="5"/>
      <c r="B78" s="57" t="str">
        <f>Critères!B77</f>
        <v>11.5</v>
      </c>
      <c r="C78" s="27" t="str">
        <f>Critères!C77</f>
        <v>Dans chaque formulaire, les champs de même nature sont-ils regroupés, si nécessaire ?</v>
      </c>
      <c r="D78" s="67" t="s">
        <v>305</v>
      </c>
      <c r="E78" s="68" t="s">
        <v>316</v>
      </c>
      <c r="F78" s="27"/>
      <c r="G78" s="27"/>
    </row>
    <row r="79" spans="1:7" ht="20.399999999999999" x14ac:dyDescent="0.25">
      <c r="A79" s="5"/>
      <c r="B79" s="57" t="str">
        <f>Critères!B78</f>
        <v>11.6</v>
      </c>
      <c r="C79" s="27" t="str">
        <f>Critères!C78</f>
        <v>Dans chaque formulaire, chaque regroupement de champs de même nature a-t-il une légende ?</v>
      </c>
      <c r="D79" s="67" t="s">
        <v>305</v>
      </c>
      <c r="E79" s="68" t="s">
        <v>316</v>
      </c>
      <c r="F79" s="31"/>
      <c r="G79" s="31"/>
    </row>
    <row r="80" spans="1:7" ht="30.6" x14ac:dyDescent="0.25">
      <c r="A80" s="5"/>
      <c r="B80" s="57" t="str">
        <f>Critères!B79</f>
        <v>11.7</v>
      </c>
      <c r="C80" s="27"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7" t="str">
        <f>Critères!B80</f>
        <v>11.8</v>
      </c>
      <c r="C81" s="27"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7" t="str">
        <f>Critères!B81</f>
        <v>11.9</v>
      </c>
      <c r="C82" s="27" t="str">
        <f>Critères!C81</f>
        <v>Dans chaque formulaire, l’intitulé de chaque bouton est-il pertinent (hors cas particuliers) ?</v>
      </c>
      <c r="D82" s="67" t="s">
        <v>305</v>
      </c>
      <c r="E82" s="68" t="s">
        <v>316</v>
      </c>
      <c r="F82" s="31"/>
      <c r="G82" s="31"/>
    </row>
    <row r="83" spans="1:7" ht="20.399999999999999" x14ac:dyDescent="0.25">
      <c r="A83" s="5"/>
      <c r="B83" s="57" t="str">
        <f>Critères!B82</f>
        <v>11.10</v>
      </c>
      <c r="C83" s="27" t="str">
        <f>Critères!C82</f>
        <v>Dans chaque formulaire, le contrôle de saisie est-il utilisé de manière pertinente (hors cas particuliers) ?</v>
      </c>
      <c r="D83" s="67" t="s">
        <v>305</v>
      </c>
      <c r="E83" s="68" t="s">
        <v>316</v>
      </c>
      <c r="F83" s="31"/>
      <c r="G83" s="31"/>
    </row>
    <row r="84" spans="1:7" ht="30.6" x14ac:dyDescent="0.25">
      <c r="A84" s="5"/>
      <c r="B84" s="57" t="str">
        <f>Critères!B83</f>
        <v>11.11</v>
      </c>
      <c r="C84" s="27"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7" t="str">
        <f>Critères!B84</f>
        <v>11.12</v>
      </c>
      <c r="C85" s="27"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7" t="str">
        <f>Critères!B85</f>
        <v>11.13</v>
      </c>
      <c r="C86" s="27"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7" t="str">
        <f>Critères!B86</f>
        <v>12.1</v>
      </c>
      <c r="C87" s="27" t="str">
        <f>Critères!C86</f>
        <v>Chaque ensemble de pages dispose-t-il de deux systèmes de navigation différents, au moins (hors cas particuliers) ?</v>
      </c>
      <c r="D87" s="67" t="s">
        <v>305</v>
      </c>
      <c r="E87" s="68" t="s">
        <v>316</v>
      </c>
      <c r="F87" s="31"/>
      <c r="G87" s="31"/>
    </row>
    <row r="88" spans="1:7" ht="30.6" x14ac:dyDescent="0.25">
      <c r="A88" s="5"/>
      <c r="B88" s="57" t="str">
        <f>Critères!B87</f>
        <v>12.2</v>
      </c>
      <c r="C88" s="27" t="str">
        <f>Critères!C87</f>
        <v>Dans chaque ensemble de pages, le menu et les barres de navigation sont-ils toujours à la même place (hors cas particuliers) ?</v>
      </c>
      <c r="D88" s="67" t="s">
        <v>305</v>
      </c>
      <c r="E88" s="68" t="s">
        <v>316</v>
      </c>
      <c r="F88" s="31"/>
      <c r="G88" s="31"/>
    </row>
    <row r="89" spans="1:7" ht="15.6" x14ac:dyDescent="0.25">
      <c r="A89" s="5"/>
      <c r="B89" s="57" t="str">
        <f>Critères!B88</f>
        <v>12.3</v>
      </c>
      <c r="C89" s="27" t="str">
        <f>Critères!C88</f>
        <v>La page « plan du site » est-elle pertinente ?</v>
      </c>
      <c r="D89" s="67" t="s">
        <v>305</v>
      </c>
      <c r="E89" s="68" t="s">
        <v>316</v>
      </c>
      <c r="F89" s="31"/>
      <c r="G89" s="31"/>
    </row>
    <row r="90" spans="1:7" ht="20.399999999999999" x14ac:dyDescent="0.25">
      <c r="A90" s="5"/>
      <c r="B90" s="57" t="str">
        <f>Critères!B89</f>
        <v>12.4</v>
      </c>
      <c r="C90" s="27" t="str">
        <f>Critères!C89</f>
        <v>Dans chaque ensemble de pages, la page « plan du site » est-elle atteignable de manière identique ?</v>
      </c>
      <c r="D90" s="67" t="s">
        <v>305</v>
      </c>
      <c r="E90" s="68" t="s">
        <v>316</v>
      </c>
      <c r="F90" s="27"/>
      <c r="G90" s="27"/>
    </row>
    <row r="91" spans="1:7" ht="20.399999999999999" x14ac:dyDescent="0.25">
      <c r="A91" s="5"/>
      <c r="B91" s="57" t="str">
        <f>Critères!B90</f>
        <v>12.5</v>
      </c>
      <c r="C91" s="27" t="str">
        <f>Critères!C90</f>
        <v>Dans chaque ensemble de pages, le moteur de recherche est-il atteignable de manière identique ?</v>
      </c>
      <c r="D91" s="67" t="s">
        <v>305</v>
      </c>
      <c r="E91" s="68" t="s">
        <v>316</v>
      </c>
      <c r="F91" s="27"/>
      <c r="G91" s="27"/>
    </row>
    <row r="92" spans="1:7" ht="51" x14ac:dyDescent="0.25">
      <c r="A92" s="5"/>
      <c r="B92" s="57" t="str">
        <f>Critères!B91</f>
        <v>12.6</v>
      </c>
      <c r="C92" s="27"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27"/>
      <c r="G92" s="27"/>
    </row>
    <row r="93" spans="1:7" ht="30.6" x14ac:dyDescent="0.25">
      <c r="A93" s="5"/>
      <c r="B93" s="57" t="str">
        <f>Critères!B92</f>
        <v>12.7</v>
      </c>
      <c r="C93" s="27" t="str">
        <f>Critères!C92</f>
        <v>Dans chaque page web, un lien d’évitement ou d’accès rapide à la zone de contenu principal est-il présent (hors cas particuliers) ?</v>
      </c>
      <c r="D93" s="67" t="s">
        <v>305</v>
      </c>
      <c r="E93" s="68" t="s">
        <v>316</v>
      </c>
      <c r="F93" s="27"/>
      <c r="G93" s="27"/>
    </row>
    <row r="94" spans="1:7" ht="20.399999999999999" x14ac:dyDescent="0.25">
      <c r="A94" s="5"/>
      <c r="B94" s="57" t="str">
        <f>Critères!B93</f>
        <v>12.8</v>
      </c>
      <c r="C94" s="27" t="str">
        <f>Critères!C93</f>
        <v>Dans chaque page web, l’ordre de tabulation est-il cohérent ?</v>
      </c>
      <c r="D94" s="67" t="s">
        <v>305</v>
      </c>
      <c r="E94" s="68" t="s">
        <v>316</v>
      </c>
      <c r="F94" s="27"/>
      <c r="G94" s="27"/>
    </row>
    <row r="95" spans="1:7" ht="20.399999999999999" x14ac:dyDescent="0.25">
      <c r="A95" s="5"/>
      <c r="B95" s="57" t="str">
        <f>Critères!B94</f>
        <v>12.9</v>
      </c>
      <c r="C95" s="27" t="str">
        <f>Critères!C94</f>
        <v>Dans chaque page web, la navigation ne doit pas contenir de piège au clavier. Cette règle est-elle respectée ?</v>
      </c>
      <c r="D95" s="67" t="s">
        <v>305</v>
      </c>
      <c r="E95" s="68" t="s">
        <v>316</v>
      </c>
      <c r="F95" s="27"/>
      <c r="G95" s="27"/>
    </row>
    <row r="96" spans="1:7" ht="40.799999999999997" x14ac:dyDescent="0.25">
      <c r="A96" s="5"/>
      <c r="B96" s="57" t="str">
        <f>Critères!B95</f>
        <v>12.10</v>
      </c>
      <c r="C96" s="27" t="str">
        <f>Critères!C95</f>
        <v>Dans chaque page web, les raccourcis clavier n’utilisant qu’une seule touche (lettre minuscule ou majuscule, ponctuation, chiffre ou symbole) sont-ils contrôlables par l’utilisateur ?</v>
      </c>
      <c r="D96" s="67" t="s">
        <v>305</v>
      </c>
      <c r="E96" s="68" t="s">
        <v>316</v>
      </c>
      <c r="F96" s="27"/>
      <c r="G96" s="27"/>
    </row>
    <row r="97" spans="1:7" ht="40.799999999999997" x14ac:dyDescent="0.25">
      <c r="A97" s="5"/>
      <c r="B97" s="57" t="str">
        <f>Critères!B96</f>
        <v>12.11</v>
      </c>
      <c r="C97" s="27" t="str">
        <f>Critères!C96</f>
        <v>Dans chaque page web, les contenus additionnels apparaissant au survol, à la prise de focus ou à l’activation d’un composant d’interface sont-ils si nécessaire atteignables au clavier ?</v>
      </c>
      <c r="D97" s="67" t="s">
        <v>305</v>
      </c>
      <c r="E97" s="68" t="s">
        <v>316</v>
      </c>
      <c r="F97" s="27"/>
      <c r="G97" s="27"/>
    </row>
    <row r="98" spans="1:7" ht="30.6" x14ac:dyDescent="0.25">
      <c r="A98" s="5" t="str">
        <f>Critères!$A$97</f>
        <v>CONSULTATION</v>
      </c>
      <c r="B98" s="57" t="str">
        <f>Critères!B97</f>
        <v>13.1</v>
      </c>
      <c r="C98" s="27" t="str">
        <f>Critères!C97</f>
        <v>Pour chaque page web, l’utilisateur a-t-il le contrôle de chaque limite de temps modifiant le contenu (hors cas particuliers) ?</v>
      </c>
      <c r="D98" s="67" t="s">
        <v>305</v>
      </c>
      <c r="E98" s="68" t="s">
        <v>316</v>
      </c>
      <c r="F98" s="27"/>
      <c r="G98" s="27"/>
    </row>
    <row r="99" spans="1:7" ht="30.6" x14ac:dyDescent="0.25">
      <c r="A99" s="5"/>
      <c r="B99" s="57" t="str">
        <f>Critères!B98</f>
        <v>13.2</v>
      </c>
      <c r="C99" s="27" t="str">
        <f>Critères!C98</f>
        <v>Dans chaque page web, l’ouverture d’une nouvelle fenêtre ne doit pas être déclenchée sans action de l’utilisateur. Cette règle est-elle respectée ?</v>
      </c>
      <c r="D99" s="67" t="s">
        <v>305</v>
      </c>
      <c r="E99" s="68" t="s">
        <v>316</v>
      </c>
      <c r="F99" s="27"/>
      <c r="G99" s="27"/>
    </row>
    <row r="100" spans="1:7" ht="30.6" x14ac:dyDescent="0.25">
      <c r="A100" s="5"/>
      <c r="B100" s="57" t="str">
        <f>Critères!B99</f>
        <v>13.3</v>
      </c>
      <c r="C100" s="27" t="str">
        <f>Critères!C99</f>
        <v>Dans chaque page web, chaque document bureautique en téléchargement possède-t-il, si nécessaire, une version accessible (hors cas particuliers) ?</v>
      </c>
      <c r="D100" s="67" t="s">
        <v>305</v>
      </c>
      <c r="E100" s="68" t="s">
        <v>316</v>
      </c>
      <c r="F100" s="27"/>
      <c r="G100" s="27"/>
    </row>
    <row r="101" spans="1:7" ht="20.399999999999999" x14ac:dyDescent="0.25">
      <c r="A101" s="5"/>
      <c r="B101" s="57" t="str">
        <f>Critères!B100</f>
        <v>13.4</v>
      </c>
      <c r="C101" s="27" t="str">
        <f>Critères!C100</f>
        <v>Pour chaque document bureautique ayant une version accessible, cette version offre-t-elle la même information ?</v>
      </c>
      <c r="D101" s="67" t="s">
        <v>305</v>
      </c>
      <c r="E101" s="68" t="s">
        <v>316</v>
      </c>
      <c r="F101" s="27"/>
      <c r="G101" s="27"/>
    </row>
    <row r="102" spans="1:7" ht="20.399999999999999" x14ac:dyDescent="0.25">
      <c r="A102" s="5"/>
      <c r="B102" s="57" t="str">
        <f>Critères!B101</f>
        <v>13.5</v>
      </c>
      <c r="C102" s="27" t="str">
        <f>Critères!C101</f>
        <v>Dans chaque page web, chaque contenu cryptique (art ASCII, émoticon, syntaxe cryptique) a-t-il une alternative ?</v>
      </c>
      <c r="D102" s="67" t="s">
        <v>305</v>
      </c>
      <c r="E102" s="68" t="s">
        <v>316</v>
      </c>
      <c r="F102" s="27"/>
      <c r="G102" s="27"/>
    </row>
    <row r="103" spans="1:7" ht="30.6" x14ac:dyDescent="0.25">
      <c r="A103" s="5"/>
      <c r="B103" s="57" t="str">
        <f>Critères!B102</f>
        <v>13.6</v>
      </c>
      <c r="C103" s="27" t="str">
        <f>Critères!C102</f>
        <v>Dans chaque page web, pour chaque contenu cryptique (art ASCII, émoticon, syntaxe cryptique) ayant une alternative, cette alternative est-elle pertinente ?</v>
      </c>
      <c r="D103" s="67" t="s">
        <v>305</v>
      </c>
      <c r="E103" s="68" t="s">
        <v>316</v>
      </c>
      <c r="F103" s="27"/>
      <c r="G103" s="27"/>
    </row>
    <row r="104" spans="1:7" ht="30.6" x14ac:dyDescent="0.25">
      <c r="A104" s="5"/>
      <c r="B104" s="57" t="str">
        <f>Critères!B103</f>
        <v>13.7</v>
      </c>
      <c r="C104" s="27" t="str">
        <f>Critères!C103</f>
        <v>Dans chaque page web, les changements brusques de luminosité ou les effets de flash sont-ils correctement utilisés ?</v>
      </c>
      <c r="D104" s="67" t="s">
        <v>305</v>
      </c>
      <c r="E104" s="68" t="s">
        <v>316</v>
      </c>
      <c r="F104" s="27"/>
      <c r="G104" s="27"/>
    </row>
    <row r="105" spans="1:7" ht="20.399999999999999" x14ac:dyDescent="0.25">
      <c r="A105" s="5"/>
      <c r="B105" s="57" t="str">
        <f>Critères!B104</f>
        <v>13.8</v>
      </c>
      <c r="C105" s="27" t="str">
        <f>Critères!C104</f>
        <v>Dans chaque page web, chaque contenu en mouvement ou clignotant est-il contrôlable par l’utilisateur ?</v>
      </c>
      <c r="D105" s="67" t="s">
        <v>305</v>
      </c>
      <c r="E105" s="68" t="s">
        <v>316</v>
      </c>
      <c r="F105" s="27"/>
      <c r="G105" s="27"/>
    </row>
    <row r="106" spans="1:7" ht="30.6" x14ac:dyDescent="0.25">
      <c r="A106" s="5"/>
      <c r="B106" s="57" t="str">
        <f>Critères!B105</f>
        <v>13.9</v>
      </c>
      <c r="C106" s="27" t="str">
        <f>Critères!C105</f>
        <v>Dans chaque page web, le contenu proposé est-il consultable quelle que soit l’orientation de l’écran (portait ou paysage) (hors cas particuliers) ?</v>
      </c>
      <c r="D106" s="67" t="s">
        <v>305</v>
      </c>
      <c r="E106" s="68" t="s">
        <v>316</v>
      </c>
      <c r="F106" s="27"/>
      <c r="G106" s="27"/>
    </row>
    <row r="107" spans="1:7" ht="40.799999999999997" x14ac:dyDescent="0.25">
      <c r="A107" s="5"/>
      <c r="B107" s="57" t="str">
        <f>Critères!B106</f>
        <v>13.10</v>
      </c>
      <c r="C107" s="27" t="str">
        <f>Critères!C106</f>
        <v>Dans chaque page web, les fonctionnalités utilisables ou disponibles au moyen d’un geste complexe peuvent-elles être également disponibles au moyen d’un geste simple (hors cas particuliers) ?</v>
      </c>
      <c r="D107" s="67" t="s">
        <v>305</v>
      </c>
      <c r="E107" s="68" t="s">
        <v>316</v>
      </c>
      <c r="F107" s="27"/>
      <c r="G107" s="27"/>
    </row>
    <row r="108" spans="1:7" ht="40.799999999999997" x14ac:dyDescent="0.25">
      <c r="A108" s="5"/>
      <c r="B108" s="57" t="str">
        <f>Critères!B107</f>
        <v>13.11</v>
      </c>
      <c r="C108" s="27" t="str">
        <f>Critères!C107</f>
        <v>Dans chaque page web, les actions déclenchées au moyen d’un dispositif de pointage sur un point unique de l’écran peuvent-elles faire l’objet d’une annulation (hors cas particuliers) ?</v>
      </c>
      <c r="D108" s="67" t="s">
        <v>305</v>
      </c>
      <c r="E108" s="68" t="s">
        <v>316</v>
      </c>
      <c r="F108" s="27"/>
      <c r="G108" s="27"/>
    </row>
    <row r="109" spans="1:7" ht="30.6" x14ac:dyDescent="0.25">
      <c r="A109" s="5"/>
      <c r="B109" s="57" t="str">
        <f>Critères!B108</f>
        <v>13.12</v>
      </c>
      <c r="C109" s="27" t="str">
        <f>Critères!C108</f>
        <v>Dans chaque page web, les fonctionnalités qui impliquent un mouvement de l’appareil ou vers l’appareil peuvent-elles être satisfaites de manière alternative (hors cas particuliers) ?</v>
      </c>
      <c r="D109" s="67" t="s">
        <v>305</v>
      </c>
      <c r="E109" s="68" t="s">
        <v>316</v>
      </c>
      <c r="F109" s="27"/>
      <c r="G109" s="27"/>
    </row>
  </sheetData>
  <mergeCells count="15">
    <mergeCell ref="A56:A59"/>
    <mergeCell ref="A60:A73"/>
    <mergeCell ref="A74:A86"/>
    <mergeCell ref="A87:A97"/>
    <mergeCell ref="A98:A109"/>
    <mergeCell ref="A18:A30"/>
    <mergeCell ref="A31:A38"/>
    <mergeCell ref="A39:A40"/>
    <mergeCell ref="A41:A45"/>
    <mergeCell ref="A46:A55"/>
    <mergeCell ref="A1:G1"/>
    <mergeCell ref="A2:G2"/>
    <mergeCell ref="A4:A12"/>
    <mergeCell ref="A13:A14"/>
    <mergeCell ref="A15:A17"/>
  </mergeCells>
  <conditionalFormatting sqref="D4">
    <cfRule type="cellIs" dxfId="647" priority="7" operator="equal">
      <formula>"C"</formula>
    </cfRule>
    <cfRule type="cellIs" dxfId="646" priority="8" operator="equal">
      <formula>"NC"</formula>
    </cfRule>
    <cfRule type="cellIs" dxfId="645" priority="9" operator="equal">
      <formula>"NA"</formula>
    </cfRule>
    <cfRule type="cellIs" dxfId="644" priority="10" operator="equal">
      <formula>"NT"</formula>
    </cfRule>
  </conditionalFormatting>
  <conditionalFormatting sqref="E4">
    <cfRule type="cellIs" dxfId="643" priority="11" operator="equal">
      <formula>"D"</formula>
    </cfRule>
    <cfRule type="cellIs" dxfId="642" priority="12" operator="equal">
      <formula>"N"</formula>
    </cfRule>
  </conditionalFormatting>
  <conditionalFormatting sqref="D5:D109">
    <cfRule type="cellIs" dxfId="641" priority="1" operator="equal">
      <formula>"C"</formula>
    </cfRule>
    <cfRule type="cellIs" dxfId="640" priority="2" operator="equal">
      <formula>"NC"</formula>
    </cfRule>
    <cfRule type="cellIs" dxfId="639" priority="3" operator="equal">
      <formula>"NA"</formula>
    </cfRule>
    <cfRule type="cellIs" dxfId="638" priority="4" operator="equal">
      <formula>"NT"</formula>
    </cfRule>
  </conditionalFormatting>
  <conditionalFormatting sqref="E5:E109">
    <cfRule type="cellIs" dxfId="637" priority="5" operator="equal">
      <formula>"D"</formula>
    </cfRule>
    <cfRule type="cellIs" dxfId="636" priority="6" operator="equal">
      <formula>"N"</formula>
    </cfRule>
  </conditionalFormatting>
  <dataValidations count="2">
    <dataValidation type="list" operator="equal" showErrorMessage="1" sqref="D4:D109">
      <formula1>"C,NC,NA,NT"</formula1>
      <formula2>0</formula2>
    </dataValidation>
    <dataValidation type="list" operator="equal" showErrorMessage="1" sqref="E4:E109">
      <formula1>"D,N"</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09"/>
  <sheetViews>
    <sheetView zoomScale="75" zoomScaleNormal="75" workbookViewId="0">
      <selection activeCell="D4" sqref="D4"/>
    </sheetView>
  </sheetViews>
  <sheetFormatPr baseColWidth="10" defaultColWidth="9.6328125" defaultRowHeight="15" x14ac:dyDescent="0.25"/>
  <cols>
    <col min="1" max="1" width="3.7265625" style="12"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64" width="9.54296875" style="23"/>
  </cols>
  <sheetData>
    <row r="1" spans="1:64" ht="15.6" x14ac:dyDescent="0.25">
      <c r="A1" s="11" t="str">
        <f>Échantillon!A1</f>
        <v>RGAA 4.1 – GRILLE D'ÉVALUATION</v>
      </c>
      <c r="B1" s="11"/>
      <c r="C1" s="11"/>
      <c r="D1" s="11"/>
      <c r="E1" s="11"/>
      <c r="F1" s="11"/>
      <c r="G1" s="11"/>
    </row>
    <row r="2" spans="1:64" x14ac:dyDescent="0.25">
      <c r="A2" s="1" t="str">
        <f>CONCATENATE(Échantillon!B14," : ",Échantillon!C14)</f>
        <v>Aide : http://www.site.fr/aide.html</v>
      </c>
      <c r="B2" s="1"/>
      <c r="C2" s="1"/>
      <c r="D2" s="1"/>
      <c r="E2" s="1"/>
      <c r="F2" s="1"/>
      <c r="G2" s="1"/>
    </row>
    <row r="3" spans="1:64" ht="46.2" x14ac:dyDescent="0.25">
      <c r="A3" s="24" t="s">
        <v>71</v>
      </c>
      <c r="B3" s="24" t="s">
        <v>72</v>
      </c>
      <c r="C3" s="25" t="s">
        <v>73</v>
      </c>
      <c r="D3" s="24" t="s">
        <v>300</v>
      </c>
      <c r="E3" s="24" t="s">
        <v>313</v>
      </c>
      <c r="F3" s="25" t="s">
        <v>314</v>
      </c>
      <c r="G3" s="25" t="s">
        <v>315</v>
      </c>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row>
    <row r="4" spans="1:64" ht="20.399999999999999" x14ac:dyDescent="0.25">
      <c r="A4" s="5" t="str">
        <f>Critères!$A$3</f>
        <v>IMAGES</v>
      </c>
      <c r="B4" s="57" t="str">
        <f>Critères!B3</f>
        <v>1.1</v>
      </c>
      <c r="C4" s="27" t="str">
        <f>Critères!C3</f>
        <v>Chaque image porteuse d’information a-t-elle une alternative textuelle ?</v>
      </c>
      <c r="D4" s="67" t="s">
        <v>305</v>
      </c>
      <c r="E4" s="68" t="s">
        <v>316</v>
      </c>
      <c r="F4" s="27"/>
      <c r="G4" s="27"/>
      <c r="H4" s="12"/>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row>
    <row r="5" spans="1:64" ht="20.399999999999999" x14ac:dyDescent="0.25">
      <c r="A5" s="5"/>
      <c r="B5" s="57" t="str">
        <f>Critères!B4</f>
        <v>1.2</v>
      </c>
      <c r="C5" s="27" t="str">
        <f>Critères!C4</f>
        <v>Chaque image de décoration est-elle correctement ignorée par les technologies d’assistance ?</v>
      </c>
      <c r="D5" s="67" t="s">
        <v>305</v>
      </c>
      <c r="E5" s="68" t="s">
        <v>316</v>
      </c>
      <c r="F5" s="27"/>
      <c r="G5" s="27"/>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row>
    <row r="6" spans="1:64" ht="30.6" x14ac:dyDescent="0.25">
      <c r="A6" s="5"/>
      <c r="B6" s="57" t="str">
        <f>Critères!B5</f>
        <v>1.3</v>
      </c>
      <c r="C6" s="27" t="str">
        <f>Critères!C5</f>
        <v>Pour chaque image porteuse d'information ayant une alternative textuelle, cette alternative est-elle pertinente (hors cas particuliers) ?</v>
      </c>
      <c r="D6" s="67" t="s">
        <v>305</v>
      </c>
      <c r="E6" s="68" t="s">
        <v>316</v>
      </c>
      <c r="F6" s="27"/>
      <c r="G6" s="27"/>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row>
    <row r="7" spans="1:64" ht="30.6" x14ac:dyDescent="0.25">
      <c r="A7" s="5"/>
      <c r="B7" s="57" t="str">
        <f>Critères!B6</f>
        <v>1.4</v>
      </c>
      <c r="C7" s="27" t="str">
        <f>Critères!C6</f>
        <v>Pour chaque image utilisée comme CAPTCHA ou comme image-test, ayant une alternative textuelle, cette alternative permet-elle d’identifier la nature et la fonction de l’image ?</v>
      </c>
      <c r="D7" s="67" t="s">
        <v>305</v>
      </c>
      <c r="E7" s="68" t="s">
        <v>316</v>
      </c>
      <c r="F7" s="27"/>
      <c r="G7" s="27"/>
    </row>
    <row r="8" spans="1:64" ht="30.6" x14ac:dyDescent="0.25">
      <c r="A8" s="5"/>
      <c r="B8" s="57" t="str">
        <f>Critères!B7</f>
        <v>1.5</v>
      </c>
      <c r="C8" s="27" t="str">
        <f>Critères!C7</f>
        <v>Pour chaque image utilisée comme CAPTCHA, une solution d’accès alternatif au contenu ou à la fonction du CAPTCHA est-elle présente ?</v>
      </c>
      <c r="D8" s="67" t="s">
        <v>305</v>
      </c>
      <c r="E8" s="68" t="s">
        <v>316</v>
      </c>
      <c r="F8" s="29"/>
      <c r="G8" s="27"/>
    </row>
    <row r="9" spans="1:64" ht="20.399999999999999" x14ac:dyDescent="0.25">
      <c r="A9" s="5"/>
      <c r="B9" s="57" t="str">
        <f>Critères!B8</f>
        <v>1.6</v>
      </c>
      <c r="C9" s="27" t="str">
        <f>Critères!C8</f>
        <v>Chaque image porteuse d’information a-t-elle, si nécessaire, une description détaillée ?</v>
      </c>
      <c r="D9" s="67" t="s">
        <v>305</v>
      </c>
      <c r="E9" s="68" t="s">
        <v>316</v>
      </c>
      <c r="F9" s="27"/>
      <c r="G9" s="27"/>
    </row>
    <row r="10" spans="1:64" ht="20.399999999999999" x14ac:dyDescent="0.25">
      <c r="A10" s="5"/>
      <c r="B10" s="57" t="str">
        <f>Critères!B9</f>
        <v>1.7</v>
      </c>
      <c r="C10" s="27" t="str">
        <f>Critères!C9</f>
        <v>Pour chaque image porteuse d’information ayant une description détaillée, cette description est-elle pertinente ?</v>
      </c>
      <c r="D10" s="67" t="s">
        <v>305</v>
      </c>
      <c r="E10" s="68" t="s">
        <v>316</v>
      </c>
      <c r="F10" s="27"/>
      <c r="G10" s="27"/>
    </row>
    <row r="11" spans="1:64" ht="40.799999999999997" x14ac:dyDescent="0.25">
      <c r="A11" s="5"/>
      <c r="B11" s="57" t="str">
        <f>Critères!B10</f>
        <v>1.8</v>
      </c>
      <c r="C11" s="27" t="str">
        <f>Critères!C10</f>
        <v>Chaque image texte porteuse d’information, en l’absence d’un mécanisme de remplacement, doit si possible être remplacée par du texte stylé. Cette règle est-elle respectée (hors cas particuliers) ?</v>
      </c>
      <c r="D11" s="67" t="s">
        <v>305</v>
      </c>
      <c r="E11" s="68" t="s">
        <v>316</v>
      </c>
      <c r="F11" s="27"/>
      <c r="G11" s="27"/>
    </row>
    <row r="12" spans="1:64" ht="20.399999999999999" x14ac:dyDescent="0.25">
      <c r="A12" s="5"/>
      <c r="B12" s="57" t="str">
        <f>Critères!B11</f>
        <v>1.9</v>
      </c>
      <c r="C12" s="27" t="str">
        <f>Critères!C11</f>
        <v>Chaque légende d’image est-elle, si nécessaire, correctement reliée à l’image correspondante ?</v>
      </c>
      <c r="D12" s="67" t="s">
        <v>305</v>
      </c>
      <c r="E12" s="68" t="s">
        <v>316</v>
      </c>
      <c r="F12" s="27"/>
      <c r="G12" s="27"/>
    </row>
    <row r="13" spans="1:64" ht="15.6" x14ac:dyDescent="0.25">
      <c r="A13" s="5" t="str">
        <f>Critères!$A$12</f>
        <v>CADRES</v>
      </c>
      <c r="B13" s="59" t="str">
        <f>Critères!B12</f>
        <v>2.1</v>
      </c>
      <c r="C13" s="31" t="str">
        <f>Critères!C12</f>
        <v>Chaque cadre a-t-il un titre de cadre ?</v>
      </c>
      <c r="D13" s="67" t="s">
        <v>305</v>
      </c>
      <c r="E13" s="68" t="s">
        <v>316</v>
      </c>
      <c r="F13" s="60"/>
      <c r="G13" s="31"/>
    </row>
    <row r="14" spans="1:64"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64" ht="30.6" x14ac:dyDescent="0.25">
      <c r="A15" s="5" t="str">
        <f>Critères!$A$14</f>
        <v>COULEURS</v>
      </c>
      <c r="B15" s="57" t="str">
        <f>Critères!B14</f>
        <v>3.1</v>
      </c>
      <c r="C15" s="27" t="str">
        <f>Critères!C14</f>
        <v>Dans chaque page web, l’information ne doit pas être donnée uniquement par la couleur. Cette règle est-elle respectée ?</v>
      </c>
      <c r="D15" s="67" t="s">
        <v>305</v>
      </c>
      <c r="E15" s="68" t="s">
        <v>316</v>
      </c>
      <c r="F15" s="27"/>
      <c r="G15" s="27"/>
    </row>
    <row r="16" spans="1:64" ht="30.6" x14ac:dyDescent="0.25">
      <c r="A16" s="5"/>
      <c r="B16" s="57" t="str">
        <f>Critères!B15</f>
        <v>3.2</v>
      </c>
      <c r="C16" s="27"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7" t="str">
        <f>Critères!B16</f>
        <v>3.3</v>
      </c>
      <c r="C17" s="27"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7" t="str">
        <f>Critères!B17</f>
        <v>4.1</v>
      </c>
      <c r="C18" s="27"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7" t="str">
        <f>Critères!B18</f>
        <v>4.2</v>
      </c>
      <c r="C19" s="27"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7" t="str">
        <f>Critères!B19</f>
        <v>4.3</v>
      </c>
      <c r="C20" s="27" t="str">
        <f>Critères!C19</f>
        <v>Chaque média temporel synchronisé pré-enregistré a-t-il, si nécessaire, des sous-titres synchronisés (hors cas particuliers) ?</v>
      </c>
      <c r="D20" s="67" t="s">
        <v>305</v>
      </c>
      <c r="E20" s="68" t="s">
        <v>316</v>
      </c>
      <c r="F20" s="31"/>
      <c r="G20" s="31"/>
    </row>
    <row r="21" spans="1:7" ht="30.6" x14ac:dyDescent="0.25">
      <c r="A21" s="5"/>
      <c r="B21" s="57" t="str">
        <f>Critères!B20</f>
        <v>4.4</v>
      </c>
      <c r="C21" s="27"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7" t="str">
        <f>Critères!B21</f>
        <v>4.5</v>
      </c>
      <c r="C22" s="27"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7" t="str">
        <f>Critères!B22</f>
        <v>4.6</v>
      </c>
      <c r="C23" s="27"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7" t="str">
        <f>Critères!B23</f>
        <v>4.7</v>
      </c>
      <c r="C24" s="27" t="str">
        <f>Critères!C23</f>
        <v>Chaque média temporel est-il clairement identifiable (hors cas particuliers) ?</v>
      </c>
      <c r="D24" s="67" t="s">
        <v>305</v>
      </c>
      <c r="E24" s="68" t="s">
        <v>316</v>
      </c>
      <c r="F24" s="31"/>
      <c r="G24" s="31"/>
    </row>
    <row r="25" spans="1:7" ht="20.399999999999999" x14ac:dyDescent="0.25">
      <c r="A25" s="5"/>
      <c r="B25" s="57" t="str">
        <f>Critères!B24</f>
        <v>4.8</v>
      </c>
      <c r="C25" s="27" t="str">
        <f>Critères!C24</f>
        <v>Chaque média non temporel a-t-il, si nécessaire, une alternative (hors cas particuliers) ?</v>
      </c>
      <c r="D25" s="67" t="s">
        <v>305</v>
      </c>
      <c r="E25" s="68" t="s">
        <v>316</v>
      </c>
      <c r="F25" s="31"/>
      <c r="G25" s="31"/>
    </row>
    <row r="26" spans="1:7" ht="20.399999999999999" x14ac:dyDescent="0.25">
      <c r="A26" s="5"/>
      <c r="B26" s="57" t="str">
        <f>Critères!B25</f>
        <v>4.9</v>
      </c>
      <c r="C26" s="27" t="str">
        <f>Critères!C25</f>
        <v>Pour chaque média non temporel ayant une alternative, cette alternative est-elle pertinente ?</v>
      </c>
      <c r="D26" s="67" t="s">
        <v>305</v>
      </c>
      <c r="E26" s="68" t="s">
        <v>316</v>
      </c>
      <c r="F26" s="31"/>
      <c r="G26" s="31"/>
    </row>
    <row r="27" spans="1:7" ht="20.399999999999999" x14ac:dyDescent="0.25">
      <c r="A27" s="5"/>
      <c r="B27" s="57" t="str">
        <f>Critères!B26</f>
        <v>4.10</v>
      </c>
      <c r="C27" s="27" t="str">
        <f>Critères!C26</f>
        <v>Chaque son déclenché automatiquement est-il contrôlable par l’utilisateur ?</v>
      </c>
      <c r="D27" s="67" t="s">
        <v>305</v>
      </c>
      <c r="E27" s="68" t="s">
        <v>316</v>
      </c>
      <c r="F27" s="31"/>
      <c r="G27" s="31"/>
    </row>
    <row r="28" spans="1:7" ht="30.6" x14ac:dyDescent="0.25">
      <c r="A28" s="5"/>
      <c r="B28" s="57" t="str">
        <f>Critères!B27</f>
        <v>4.11</v>
      </c>
      <c r="C28" s="27"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7" t="str">
        <f>Critères!B28</f>
        <v>4.12</v>
      </c>
      <c r="C29" s="27"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7" t="str">
        <f>Critères!B29</f>
        <v>4.13</v>
      </c>
      <c r="C30" s="27"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7" t="str">
        <f>Critères!B30</f>
        <v>5.1</v>
      </c>
      <c r="C31" s="27" t="str">
        <f>Critères!C30</f>
        <v>Chaque tableau de données complexe a-t-il un résumé ?</v>
      </c>
      <c r="D31" s="67" t="s">
        <v>305</v>
      </c>
      <c r="E31" s="68" t="s">
        <v>316</v>
      </c>
      <c r="F31" s="27"/>
      <c r="G31" s="27"/>
    </row>
    <row r="32" spans="1:7" ht="20.399999999999999" x14ac:dyDescent="0.25">
      <c r="A32" s="5"/>
      <c r="B32" s="57" t="str">
        <f>Critères!B31</f>
        <v>5.2</v>
      </c>
      <c r="C32" s="27" t="str">
        <f>Critères!C31</f>
        <v>Pour chaque tableau de données complexe ayant un résumé, celui-ci est-il pertinent ?</v>
      </c>
      <c r="D32" s="67" t="s">
        <v>305</v>
      </c>
      <c r="E32" s="68" t="s">
        <v>316</v>
      </c>
      <c r="F32" s="27"/>
      <c r="G32" s="27"/>
    </row>
    <row r="33" spans="1:7" ht="20.399999999999999" x14ac:dyDescent="0.25">
      <c r="A33" s="5"/>
      <c r="B33" s="57" t="str">
        <f>Critères!B32</f>
        <v>5.3</v>
      </c>
      <c r="C33" s="27" t="str">
        <f>Critères!C32</f>
        <v>Pour chaque tableau de mise en forme, le contenu linéarisé reste-t-il compréhensible ?</v>
      </c>
      <c r="D33" s="67" t="s">
        <v>305</v>
      </c>
      <c r="E33" s="68" t="s">
        <v>316</v>
      </c>
      <c r="F33" s="27"/>
      <c r="G33" s="27"/>
    </row>
    <row r="34" spans="1:7" ht="20.399999999999999" x14ac:dyDescent="0.25">
      <c r="A34" s="5"/>
      <c r="B34" s="57" t="str">
        <f>Critères!B33</f>
        <v>5.4</v>
      </c>
      <c r="C34" s="27" t="str">
        <f>Critères!C33</f>
        <v>Pour chaque tableau de données ayant un titre, le titre est-il correctement associé au tableau de données ?</v>
      </c>
      <c r="D34" s="67" t="s">
        <v>305</v>
      </c>
      <c r="E34" s="68" t="s">
        <v>316</v>
      </c>
      <c r="F34" s="27"/>
      <c r="G34" s="27"/>
    </row>
    <row r="35" spans="1:7" ht="20.399999999999999" x14ac:dyDescent="0.25">
      <c r="A35" s="5"/>
      <c r="B35" s="57" t="str">
        <f>Critères!B34</f>
        <v>5.5</v>
      </c>
      <c r="C35" s="27" t="str">
        <f>Critères!C34</f>
        <v>Pour chaque tableau de données ayant un titre, celui-ci est-il pertinent ?</v>
      </c>
      <c r="D35" s="67" t="s">
        <v>305</v>
      </c>
      <c r="E35" s="68" t="s">
        <v>316</v>
      </c>
      <c r="F35" s="31"/>
      <c r="G35" s="31"/>
    </row>
    <row r="36" spans="1:7" ht="30.6" x14ac:dyDescent="0.25">
      <c r="A36" s="5"/>
      <c r="B36" s="57" t="str">
        <f>Critères!B35</f>
        <v>5.6</v>
      </c>
      <c r="C36" s="27" t="str">
        <f>Critères!C35</f>
        <v>Pour chaque tableau de données, chaque en-tête de colonnes et chaque en-tête de lignes sont-ils correctement déclarés ?</v>
      </c>
      <c r="D36" s="67" t="s">
        <v>305</v>
      </c>
      <c r="E36" s="68" t="s">
        <v>316</v>
      </c>
      <c r="F36" s="31"/>
      <c r="G36" s="31"/>
    </row>
    <row r="37" spans="1:7" ht="30.6" x14ac:dyDescent="0.25">
      <c r="A37" s="5"/>
      <c r="B37" s="57" t="str">
        <f>Critères!B36</f>
        <v>5.7</v>
      </c>
      <c r="C37" s="27"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7" t="str">
        <f>Critères!B37</f>
        <v>5.8</v>
      </c>
      <c r="C38" s="27"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7" t="str">
        <f>Critères!B38</f>
        <v>6.1</v>
      </c>
      <c r="C39" s="27" t="str">
        <f>Critères!C38</f>
        <v>Chaque lien est-il explicite (hors cas particuliers) ?</v>
      </c>
      <c r="D39" s="67" t="s">
        <v>305</v>
      </c>
      <c r="E39" s="68" t="s">
        <v>316</v>
      </c>
      <c r="F39" s="27"/>
      <c r="G39" s="27"/>
    </row>
    <row r="40" spans="1:7" ht="15.6" x14ac:dyDescent="0.25">
      <c r="A40" s="5"/>
      <c r="B40" s="57" t="str">
        <f>Critères!B39</f>
        <v>6.2</v>
      </c>
      <c r="C40" s="27" t="str">
        <f>Critères!C39</f>
        <v>Dans chaque page web, chaque lien a-t-il un intitulé ?</v>
      </c>
      <c r="D40" s="67" t="s">
        <v>305</v>
      </c>
      <c r="E40" s="68" t="s">
        <v>316</v>
      </c>
      <c r="F40" s="27"/>
      <c r="G40" s="27"/>
    </row>
    <row r="41" spans="1:7" ht="20.399999999999999" x14ac:dyDescent="0.25">
      <c r="A41" s="5" t="str">
        <f>Critères!$A$40</f>
        <v>SCRIPTS</v>
      </c>
      <c r="B41" s="57" t="str">
        <f>Critères!B40</f>
        <v>7.1</v>
      </c>
      <c r="C41" s="27" t="str">
        <f>Critères!C40</f>
        <v>Chaque script est-il, si nécessaire, compatible avec les technologies d’assistance ?</v>
      </c>
      <c r="D41" s="67" t="s">
        <v>305</v>
      </c>
      <c r="E41" s="68" t="s">
        <v>316</v>
      </c>
      <c r="F41" s="31"/>
      <c r="G41" s="31"/>
    </row>
    <row r="42" spans="1:7" ht="20.399999999999999" x14ac:dyDescent="0.25">
      <c r="A42" s="5"/>
      <c r="B42" s="57" t="str">
        <f>Critères!B41</f>
        <v>7.2</v>
      </c>
      <c r="C42" s="27" t="str">
        <f>Critères!C41</f>
        <v>Pour chaque script ayant une alternative, cette alternative est-elle pertinente ?</v>
      </c>
      <c r="D42" s="67" t="s">
        <v>305</v>
      </c>
      <c r="E42" s="68" t="s">
        <v>316</v>
      </c>
      <c r="F42" s="31"/>
      <c r="G42" s="31"/>
    </row>
    <row r="43" spans="1:7" ht="20.399999999999999" x14ac:dyDescent="0.25">
      <c r="A43" s="5"/>
      <c r="B43" s="57" t="str">
        <f>Critères!B42</f>
        <v>7.3</v>
      </c>
      <c r="C43" s="27" t="str">
        <f>Critères!C42</f>
        <v>Chaque script est-il contrôlable par le clavier et par tout dispositif de pointage (hors cas particuliers) ?</v>
      </c>
      <c r="D43" s="67" t="s">
        <v>305</v>
      </c>
      <c r="E43" s="68" t="s">
        <v>316</v>
      </c>
      <c r="F43" s="31"/>
      <c r="G43" s="31"/>
    </row>
    <row r="44" spans="1:7" ht="20.399999999999999" x14ac:dyDescent="0.25">
      <c r="A44" s="5"/>
      <c r="B44" s="57" t="str">
        <f>Critères!B43</f>
        <v>7.4</v>
      </c>
      <c r="C44" s="27" t="str">
        <f>Critères!C43</f>
        <v>Pour chaque script qui initie un changement de contexte, l’utilisateur est-il averti ou en a-t-il le contrôle ?</v>
      </c>
      <c r="D44" s="67" t="s">
        <v>305</v>
      </c>
      <c r="E44" s="68" t="s">
        <v>316</v>
      </c>
      <c r="F44" s="31"/>
      <c r="G44" s="31"/>
    </row>
    <row r="45" spans="1:7" ht="20.399999999999999" x14ac:dyDescent="0.25">
      <c r="A45" s="5"/>
      <c r="B45" s="57" t="str">
        <f>Critères!B44</f>
        <v>7.5</v>
      </c>
      <c r="C45" s="27"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7" t="str">
        <f>Critères!B45</f>
        <v>8.1</v>
      </c>
      <c r="C46" s="27" t="str">
        <f>Critères!C45</f>
        <v>Chaque page web est-elle définie par un type de document ?</v>
      </c>
      <c r="D46" s="67" t="s">
        <v>305</v>
      </c>
      <c r="E46" s="68" t="s">
        <v>316</v>
      </c>
      <c r="F46" s="31"/>
      <c r="G46" s="31"/>
    </row>
    <row r="47" spans="1:7" ht="20.399999999999999" x14ac:dyDescent="0.25">
      <c r="A47" s="5"/>
      <c r="B47" s="57" t="str">
        <f>Critères!B46</f>
        <v>8.2</v>
      </c>
      <c r="C47" s="27"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7" t="str">
        <f>Critères!B47</f>
        <v>8.3</v>
      </c>
      <c r="C48" s="27" t="str">
        <f>Critères!C47</f>
        <v>Dans chaque page web, la langue par défaut est-elle présente ?</v>
      </c>
      <c r="D48" s="67" t="s">
        <v>305</v>
      </c>
      <c r="E48" s="68" t="s">
        <v>316</v>
      </c>
      <c r="F48" s="31"/>
      <c r="G48" s="31"/>
    </row>
    <row r="49" spans="1:7" ht="20.399999999999999" x14ac:dyDescent="0.25">
      <c r="A49" s="5"/>
      <c r="B49" s="57" t="str">
        <f>Critères!B48</f>
        <v>8.4</v>
      </c>
      <c r="C49" s="27" t="str">
        <f>Critères!C48</f>
        <v>Pour chaque page web ayant une langue par défaut, le code de langue est-il pertinent ?</v>
      </c>
      <c r="D49" s="67" t="s">
        <v>305</v>
      </c>
      <c r="E49" s="68" t="s">
        <v>316</v>
      </c>
      <c r="F49" s="31"/>
      <c r="G49" s="31"/>
    </row>
    <row r="50" spans="1:7" ht="15.6" x14ac:dyDescent="0.25">
      <c r="A50" s="5"/>
      <c r="B50" s="57" t="str">
        <f>Critères!B49</f>
        <v>8.5</v>
      </c>
      <c r="C50" s="27" t="str">
        <f>Critères!C49</f>
        <v>Chaque page web a-t-elle un titre de page ?</v>
      </c>
      <c r="D50" s="67" t="s">
        <v>305</v>
      </c>
      <c r="E50" s="68" t="s">
        <v>316</v>
      </c>
      <c r="F50" s="31"/>
      <c r="G50" s="31"/>
    </row>
    <row r="51" spans="1:7" ht="20.399999999999999" x14ac:dyDescent="0.25">
      <c r="A51" s="5"/>
      <c r="B51" s="57" t="str">
        <f>Critères!B50</f>
        <v>8.6</v>
      </c>
      <c r="C51" s="27" t="str">
        <f>Critères!C50</f>
        <v>Pour chaque page web ayant un titre de page, ce titre est-il pertinent ?</v>
      </c>
      <c r="D51" s="67" t="s">
        <v>305</v>
      </c>
      <c r="E51" s="68" t="s">
        <v>316</v>
      </c>
      <c r="F51" s="31"/>
      <c r="G51" s="31"/>
    </row>
    <row r="52" spans="1:7" ht="20.399999999999999" x14ac:dyDescent="0.25">
      <c r="A52" s="5"/>
      <c r="B52" s="57" t="str">
        <f>Critères!B51</f>
        <v>8.7</v>
      </c>
      <c r="C52" s="27" t="str">
        <f>Critères!C51</f>
        <v>Dans chaque page web, chaque changement de langue est-il indiqué dans le code source (hors cas particuliers) ?</v>
      </c>
      <c r="D52" s="67" t="s">
        <v>305</v>
      </c>
      <c r="E52" s="68" t="s">
        <v>316</v>
      </c>
      <c r="F52" s="31"/>
      <c r="G52" s="31"/>
    </row>
    <row r="53" spans="1:7" ht="20.399999999999999" x14ac:dyDescent="0.25">
      <c r="A53" s="5"/>
      <c r="B53" s="57" t="str">
        <f>Critères!B52</f>
        <v>8.8</v>
      </c>
      <c r="C53" s="27" t="str">
        <f>Critères!C52</f>
        <v>Dans chaque page web, le code de langue de chaque changement de langue est-il valide et pertinent ?</v>
      </c>
      <c r="D53" s="67" t="s">
        <v>305</v>
      </c>
      <c r="E53" s="68" t="s">
        <v>316</v>
      </c>
      <c r="F53" s="31"/>
      <c r="G53" s="31"/>
    </row>
    <row r="54" spans="1:7" ht="30.6" x14ac:dyDescent="0.25">
      <c r="A54" s="5"/>
      <c r="B54" s="57" t="str">
        <f>Critères!B53</f>
        <v>8.9</v>
      </c>
      <c r="C54" s="27"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7" t="str">
        <f>Critères!B54</f>
        <v>8.10</v>
      </c>
      <c r="C55" s="27"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7" t="str">
        <f>Critères!B55</f>
        <v>9.1</v>
      </c>
      <c r="C56" s="27" t="str">
        <f>Critères!C55</f>
        <v>Dans chaque page web, l’information est-elle structurée par l’utilisation appropriée de titres ?</v>
      </c>
      <c r="D56" s="67" t="s">
        <v>305</v>
      </c>
      <c r="E56" s="68" t="s">
        <v>316</v>
      </c>
      <c r="F56" s="31"/>
      <c r="G56" s="31"/>
    </row>
    <row r="57" spans="1:7" ht="20.399999999999999" x14ac:dyDescent="0.25">
      <c r="A57" s="5"/>
      <c r="B57" s="57" t="str">
        <f>Critères!B56</f>
        <v>9.2</v>
      </c>
      <c r="C57" s="27" t="str">
        <f>Critères!C56</f>
        <v>Dans chaque page web, la structure du document est-elle cohérente (hors cas particuliers) ?</v>
      </c>
      <c r="D57" s="67" t="s">
        <v>305</v>
      </c>
      <c r="E57" s="68" t="s">
        <v>316</v>
      </c>
      <c r="F57" s="31"/>
      <c r="G57" s="31"/>
    </row>
    <row r="58" spans="1:7" ht="20.399999999999999" x14ac:dyDescent="0.25">
      <c r="A58" s="5"/>
      <c r="B58" s="57" t="str">
        <f>Critères!B57</f>
        <v>9.3</v>
      </c>
      <c r="C58" s="27" t="str">
        <f>Critères!C57</f>
        <v>Dans chaque page web, chaque liste est-elle correctement structurée ?</v>
      </c>
      <c r="D58" s="67" t="s">
        <v>305</v>
      </c>
      <c r="E58" s="68" t="s">
        <v>316</v>
      </c>
      <c r="F58" s="31"/>
      <c r="G58" s="31"/>
    </row>
    <row r="59" spans="1:7" ht="20.399999999999999" x14ac:dyDescent="0.25">
      <c r="A59" s="5"/>
      <c r="B59" s="57" t="str">
        <f>Critères!B58</f>
        <v>9.4</v>
      </c>
      <c r="C59" s="27" t="str">
        <f>Critères!C58</f>
        <v>Dans chaque page web, chaque citation est-elle correctement indiquée ?</v>
      </c>
      <c r="D59" s="67" t="s">
        <v>305</v>
      </c>
      <c r="E59" s="68" t="s">
        <v>316</v>
      </c>
      <c r="F59" s="31"/>
      <c r="G59" s="31"/>
    </row>
    <row r="60" spans="1:7" ht="20.399999999999999" x14ac:dyDescent="0.25">
      <c r="A60" s="5" t="str">
        <f>Critères!$A$59</f>
        <v>PRÉSENTATION</v>
      </c>
      <c r="B60" s="57" t="str">
        <f>Critères!B59</f>
        <v>10.1</v>
      </c>
      <c r="C60" s="27" t="str">
        <f>Critères!C59</f>
        <v>Dans le site web, des feuilles de styles sont-elles utilisées pour contrôler la présentation de l’information ?</v>
      </c>
      <c r="D60" s="67" t="s">
        <v>305</v>
      </c>
      <c r="E60" s="68" t="s">
        <v>316</v>
      </c>
      <c r="F60" s="31"/>
      <c r="G60" s="31"/>
    </row>
    <row r="61" spans="1:7" ht="30.6" x14ac:dyDescent="0.25">
      <c r="A61" s="5"/>
      <c r="B61" s="57" t="str">
        <f>Critères!B60</f>
        <v>10.2</v>
      </c>
      <c r="C61" s="27"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7" t="str">
        <f>Critères!B61</f>
        <v>10.3</v>
      </c>
      <c r="C62" s="27" t="str">
        <f>Critères!C61</f>
        <v>Dans chaque page web, l’information reste-t-elle compréhensible lorsque les feuilles de styles sont désactivées ?</v>
      </c>
      <c r="D62" s="67" t="s">
        <v>305</v>
      </c>
      <c r="E62" s="68" t="s">
        <v>316</v>
      </c>
      <c r="F62" s="31"/>
      <c r="G62" s="31"/>
    </row>
    <row r="63" spans="1:7" ht="30.6" x14ac:dyDescent="0.25">
      <c r="A63" s="5"/>
      <c r="B63" s="57" t="str">
        <f>Critères!B62</f>
        <v>10.4</v>
      </c>
      <c r="C63" s="27"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7" t="str">
        <f>Critères!B63</f>
        <v>10.5</v>
      </c>
      <c r="C64" s="27"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7" t="str">
        <f>Critères!B64</f>
        <v>10.6</v>
      </c>
      <c r="C65" s="27"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7" t="str">
        <f>Critères!B65</f>
        <v>10.7</v>
      </c>
      <c r="C66" s="27" t="str">
        <f>Critères!C65</f>
        <v>Dans chaque page web, pour chaque élément recevant le focus, la prise de focus est-elle visible ?</v>
      </c>
      <c r="D66" s="67" t="s">
        <v>305</v>
      </c>
      <c r="E66" s="68" t="s">
        <v>316</v>
      </c>
      <c r="F66" s="27"/>
      <c r="G66" s="27"/>
    </row>
    <row r="67" spans="1:7" ht="20.399999999999999" x14ac:dyDescent="0.25">
      <c r="A67" s="5"/>
      <c r="B67" s="57" t="str">
        <f>Critères!B66</f>
        <v>10.8</v>
      </c>
      <c r="C67" s="27" t="str">
        <f>Critères!C66</f>
        <v>Pour chaque page web, les contenus cachés ont-ils vocation à être ignorés par les technologies d’assistance ?</v>
      </c>
      <c r="D67" s="67" t="s">
        <v>305</v>
      </c>
      <c r="E67" s="68" t="s">
        <v>316</v>
      </c>
      <c r="F67" s="27"/>
      <c r="G67" s="27"/>
    </row>
    <row r="68" spans="1:7" ht="30.6" x14ac:dyDescent="0.25">
      <c r="A68" s="5"/>
      <c r="B68" s="57" t="str">
        <f>Critères!B67</f>
        <v>10.9</v>
      </c>
      <c r="C68" s="27" t="str">
        <f>Critères!C67</f>
        <v>Dans chaque page web, l’information ne doit pas être donnée uniquement par la forme, taille ou position. Cette règle est-elle respectée ?</v>
      </c>
      <c r="D68" s="67" t="s">
        <v>305</v>
      </c>
      <c r="E68" s="68" t="s">
        <v>316</v>
      </c>
      <c r="F68" s="27"/>
      <c r="G68" s="27"/>
    </row>
    <row r="69" spans="1:7" ht="30.6" x14ac:dyDescent="0.25">
      <c r="A69" s="5"/>
      <c r="B69" s="57" t="str">
        <f>Critères!B68</f>
        <v>10.10</v>
      </c>
      <c r="C69" s="27" t="str">
        <f>Critères!C68</f>
        <v>Dans chaque page web, l’information ne doit pas être donnée par la forme, taille ou position uniquement. Cette règle est-elle implémentée de façon pertinente ?</v>
      </c>
      <c r="D69" s="67" t="s">
        <v>305</v>
      </c>
      <c r="E69" s="68" t="s">
        <v>316</v>
      </c>
      <c r="F69" s="27"/>
      <c r="G69" s="27"/>
    </row>
    <row r="70" spans="1:7" ht="51" x14ac:dyDescent="0.25">
      <c r="A70" s="5"/>
      <c r="B70" s="57" t="str">
        <f>Critères!B69</f>
        <v>10.11</v>
      </c>
      <c r="C70" s="27"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27"/>
      <c r="G70" s="27"/>
    </row>
    <row r="71" spans="1:7" ht="30.6" x14ac:dyDescent="0.25">
      <c r="A71" s="5"/>
      <c r="B71" s="57" t="str">
        <f>Critères!B70</f>
        <v>10.12</v>
      </c>
      <c r="C71" s="27" t="str">
        <f>Critères!C70</f>
        <v>Dans chaque page web, les propriétés d’espacement du texte peuvent-elles être redéfinies par l’utilisateur sans perte de contenu ou de fonctionnalité (hors cas particuliers) ?</v>
      </c>
      <c r="D71" s="67" t="s">
        <v>305</v>
      </c>
      <c r="E71" s="68" t="s">
        <v>316</v>
      </c>
      <c r="F71" s="27"/>
      <c r="G71" s="27"/>
    </row>
    <row r="72" spans="1:7" ht="40.799999999999997" x14ac:dyDescent="0.25">
      <c r="A72" s="5"/>
      <c r="B72" s="57" t="str">
        <f>Critères!B71</f>
        <v>10.13</v>
      </c>
      <c r="C72" s="27" t="str">
        <f>Critères!C71</f>
        <v>Dans chaque page web, les contenus additionnels apparaissant à la prise de focus ou au survol d’un composant d’interface sont-ils contrôlables par l’utilisateur (hors cas particuliers) ?</v>
      </c>
      <c r="D72" s="67" t="s">
        <v>305</v>
      </c>
      <c r="E72" s="68" t="s">
        <v>316</v>
      </c>
      <c r="F72" s="27"/>
      <c r="G72" s="27"/>
    </row>
    <row r="73" spans="1:7" ht="30.6" x14ac:dyDescent="0.25">
      <c r="A73" s="5"/>
      <c r="B73" s="57" t="str">
        <f>Critères!B72</f>
        <v>10.14</v>
      </c>
      <c r="C73" s="27" t="str">
        <f>Critères!C72</f>
        <v>Dans chaque page web, les contenus additionnels apparaissant via les styles CSS uniquement peuvent-ils être rendus visibles au clavier et par tout dispositif de pointage ?</v>
      </c>
      <c r="D73" s="67" t="s">
        <v>305</v>
      </c>
      <c r="E73" s="68" t="s">
        <v>316</v>
      </c>
      <c r="F73" s="27"/>
      <c r="G73" s="27"/>
    </row>
    <row r="74" spans="1:7" ht="15.6" x14ac:dyDescent="0.25">
      <c r="A74" s="5" t="str">
        <f>Critères!$A$73</f>
        <v>FORMULAIRES</v>
      </c>
      <c r="B74" s="57" t="str">
        <f>Critères!B73</f>
        <v>11.1</v>
      </c>
      <c r="C74" s="27" t="str">
        <f>Critères!C73</f>
        <v>Chaque champ de formulaire a-t-il une étiquette ?</v>
      </c>
      <c r="D74" s="67" t="s">
        <v>305</v>
      </c>
      <c r="E74" s="68" t="s">
        <v>316</v>
      </c>
      <c r="F74" s="27"/>
      <c r="G74" s="27"/>
    </row>
    <row r="75" spans="1:7" ht="20.399999999999999" x14ac:dyDescent="0.25">
      <c r="A75" s="5"/>
      <c r="B75" s="57" t="str">
        <f>Critères!B74</f>
        <v>11.2</v>
      </c>
      <c r="C75" s="27" t="str">
        <f>Critères!C74</f>
        <v>Chaque étiquette associée à un champ de formulaire est-elle pertinente (hors cas particuliers) ?</v>
      </c>
      <c r="D75" s="67" t="s">
        <v>305</v>
      </c>
      <c r="E75" s="68" t="s">
        <v>316</v>
      </c>
      <c r="F75" s="27"/>
      <c r="G75" s="27"/>
    </row>
    <row r="76" spans="1:7" ht="40.799999999999997" x14ac:dyDescent="0.25">
      <c r="A76" s="5"/>
      <c r="B76" s="57" t="str">
        <f>Critères!B75</f>
        <v>11.3</v>
      </c>
      <c r="C76" s="27" t="str">
        <f>Critères!C75</f>
        <v>Dans chaque formulaire, chaque étiquette associée à un champ de formulaire ayant la même fonction et répété plusieurs fois dans une même page ou dans un ensemble de pages est-elle cohérente ?</v>
      </c>
      <c r="D76" s="67" t="s">
        <v>305</v>
      </c>
      <c r="E76" s="68" t="s">
        <v>316</v>
      </c>
      <c r="F76" s="27"/>
      <c r="G76" s="27"/>
    </row>
    <row r="77" spans="1:7" ht="20.399999999999999" x14ac:dyDescent="0.25">
      <c r="A77" s="5"/>
      <c r="B77" s="57" t="str">
        <f>Critères!B76</f>
        <v>11.4</v>
      </c>
      <c r="C77" s="27" t="str">
        <f>Critères!C76</f>
        <v>Dans chaque formulaire, chaque étiquette de champ et son champ associé sont-ils accolés (hors cas particuliers) ?</v>
      </c>
      <c r="D77" s="67" t="s">
        <v>305</v>
      </c>
      <c r="E77" s="68" t="s">
        <v>316</v>
      </c>
      <c r="F77" s="27"/>
      <c r="G77" s="27"/>
    </row>
    <row r="78" spans="1:7" ht="20.399999999999999" x14ac:dyDescent="0.25">
      <c r="A78" s="5"/>
      <c r="B78" s="57" t="str">
        <f>Critères!B77</f>
        <v>11.5</v>
      </c>
      <c r="C78" s="27" t="str">
        <f>Critères!C77</f>
        <v>Dans chaque formulaire, les champs de même nature sont-ils regroupés, si nécessaire ?</v>
      </c>
      <c r="D78" s="67" t="s">
        <v>305</v>
      </c>
      <c r="E78" s="68" t="s">
        <v>316</v>
      </c>
      <c r="F78" s="27"/>
      <c r="G78" s="27"/>
    </row>
    <row r="79" spans="1:7" ht="20.399999999999999" x14ac:dyDescent="0.25">
      <c r="A79" s="5"/>
      <c r="B79" s="57" t="str">
        <f>Critères!B78</f>
        <v>11.6</v>
      </c>
      <c r="C79" s="27" t="str">
        <f>Critères!C78</f>
        <v>Dans chaque formulaire, chaque regroupement de champs de même nature a-t-il une légende ?</v>
      </c>
      <c r="D79" s="67" t="s">
        <v>305</v>
      </c>
      <c r="E79" s="68" t="s">
        <v>316</v>
      </c>
      <c r="F79" s="31"/>
      <c r="G79" s="31"/>
    </row>
    <row r="80" spans="1:7" ht="30.6" x14ac:dyDescent="0.25">
      <c r="A80" s="5"/>
      <c r="B80" s="57" t="str">
        <f>Critères!B79</f>
        <v>11.7</v>
      </c>
      <c r="C80" s="27"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7" t="str">
        <f>Critères!B80</f>
        <v>11.8</v>
      </c>
      <c r="C81" s="27"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7" t="str">
        <f>Critères!B81</f>
        <v>11.9</v>
      </c>
      <c r="C82" s="27" t="str">
        <f>Critères!C81</f>
        <v>Dans chaque formulaire, l’intitulé de chaque bouton est-il pertinent (hors cas particuliers) ?</v>
      </c>
      <c r="D82" s="67" t="s">
        <v>305</v>
      </c>
      <c r="E82" s="68" t="s">
        <v>316</v>
      </c>
      <c r="F82" s="31"/>
      <c r="G82" s="31"/>
    </row>
    <row r="83" spans="1:7" ht="20.399999999999999" x14ac:dyDescent="0.25">
      <c r="A83" s="5"/>
      <c r="B83" s="57" t="str">
        <f>Critères!B82</f>
        <v>11.10</v>
      </c>
      <c r="C83" s="27" t="str">
        <f>Critères!C82</f>
        <v>Dans chaque formulaire, le contrôle de saisie est-il utilisé de manière pertinente (hors cas particuliers) ?</v>
      </c>
      <c r="D83" s="67" t="s">
        <v>305</v>
      </c>
      <c r="E83" s="68" t="s">
        <v>316</v>
      </c>
      <c r="F83" s="31"/>
      <c r="G83" s="31"/>
    </row>
    <row r="84" spans="1:7" ht="30.6" x14ac:dyDescent="0.25">
      <c r="A84" s="5"/>
      <c r="B84" s="57" t="str">
        <f>Critères!B83</f>
        <v>11.11</v>
      </c>
      <c r="C84" s="27"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7" t="str">
        <f>Critères!B84</f>
        <v>11.12</v>
      </c>
      <c r="C85" s="27"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7" t="str">
        <f>Critères!B85</f>
        <v>11.13</v>
      </c>
      <c r="C86" s="27"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7" t="str">
        <f>Critères!B86</f>
        <v>12.1</v>
      </c>
      <c r="C87" s="27" t="str">
        <f>Critères!C86</f>
        <v>Chaque ensemble de pages dispose-t-il de deux systèmes de navigation différents, au moins (hors cas particuliers) ?</v>
      </c>
      <c r="D87" s="67" t="s">
        <v>305</v>
      </c>
      <c r="E87" s="68" t="s">
        <v>316</v>
      </c>
      <c r="F87" s="31"/>
      <c r="G87" s="31"/>
    </row>
    <row r="88" spans="1:7" ht="30.6" x14ac:dyDescent="0.25">
      <c r="A88" s="5"/>
      <c r="B88" s="57" t="str">
        <f>Critères!B87</f>
        <v>12.2</v>
      </c>
      <c r="C88" s="27" t="str">
        <f>Critères!C87</f>
        <v>Dans chaque ensemble de pages, le menu et les barres de navigation sont-ils toujours à la même place (hors cas particuliers) ?</v>
      </c>
      <c r="D88" s="67" t="s">
        <v>305</v>
      </c>
      <c r="E88" s="68" t="s">
        <v>316</v>
      </c>
      <c r="F88" s="31"/>
      <c r="G88" s="31"/>
    </row>
    <row r="89" spans="1:7" ht="15.6" x14ac:dyDescent="0.25">
      <c r="A89" s="5"/>
      <c r="B89" s="57" t="str">
        <f>Critères!B88</f>
        <v>12.3</v>
      </c>
      <c r="C89" s="27" t="str">
        <f>Critères!C88</f>
        <v>La page « plan du site » est-elle pertinente ?</v>
      </c>
      <c r="D89" s="67" t="s">
        <v>305</v>
      </c>
      <c r="E89" s="68" t="s">
        <v>316</v>
      </c>
      <c r="F89" s="31"/>
      <c r="G89" s="31"/>
    </row>
    <row r="90" spans="1:7" ht="20.399999999999999" x14ac:dyDescent="0.25">
      <c r="A90" s="5"/>
      <c r="B90" s="57" t="str">
        <f>Critères!B89</f>
        <v>12.4</v>
      </c>
      <c r="C90" s="27" t="str">
        <f>Critères!C89</f>
        <v>Dans chaque ensemble de pages, la page « plan du site » est-elle atteignable de manière identique ?</v>
      </c>
      <c r="D90" s="67" t="s">
        <v>305</v>
      </c>
      <c r="E90" s="68" t="s">
        <v>316</v>
      </c>
      <c r="F90" s="27"/>
      <c r="G90" s="27"/>
    </row>
    <row r="91" spans="1:7" ht="20.399999999999999" x14ac:dyDescent="0.25">
      <c r="A91" s="5"/>
      <c r="B91" s="57" t="str">
        <f>Critères!B90</f>
        <v>12.5</v>
      </c>
      <c r="C91" s="27" t="str">
        <f>Critères!C90</f>
        <v>Dans chaque ensemble de pages, le moteur de recherche est-il atteignable de manière identique ?</v>
      </c>
      <c r="D91" s="67" t="s">
        <v>305</v>
      </c>
      <c r="E91" s="68" t="s">
        <v>316</v>
      </c>
      <c r="F91" s="27"/>
      <c r="G91" s="27"/>
    </row>
    <row r="92" spans="1:7" ht="51" x14ac:dyDescent="0.25">
      <c r="A92" s="5"/>
      <c r="B92" s="57" t="str">
        <f>Critères!B91</f>
        <v>12.6</v>
      </c>
      <c r="C92" s="27"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27"/>
      <c r="G92" s="27"/>
    </row>
    <row r="93" spans="1:7" ht="30.6" x14ac:dyDescent="0.25">
      <c r="A93" s="5"/>
      <c r="B93" s="57" t="str">
        <f>Critères!B92</f>
        <v>12.7</v>
      </c>
      <c r="C93" s="27" t="str">
        <f>Critères!C92</f>
        <v>Dans chaque page web, un lien d’évitement ou d’accès rapide à la zone de contenu principal est-il présent (hors cas particuliers) ?</v>
      </c>
      <c r="D93" s="67" t="s">
        <v>305</v>
      </c>
      <c r="E93" s="68" t="s">
        <v>316</v>
      </c>
      <c r="F93" s="27"/>
      <c r="G93" s="27"/>
    </row>
    <row r="94" spans="1:7" ht="20.399999999999999" x14ac:dyDescent="0.25">
      <c r="A94" s="5"/>
      <c r="B94" s="57" t="str">
        <f>Critères!B93</f>
        <v>12.8</v>
      </c>
      <c r="C94" s="27" t="str">
        <f>Critères!C93</f>
        <v>Dans chaque page web, l’ordre de tabulation est-il cohérent ?</v>
      </c>
      <c r="D94" s="67" t="s">
        <v>305</v>
      </c>
      <c r="E94" s="68" t="s">
        <v>316</v>
      </c>
      <c r="F94" s="27"/>
      <c r="G94" s="27"/>
    </row>
    <row r="95" spans="1:7" ht="20.399999999999999" x14ac:dyDescent="0.25">
      <c r="A95" s="5"/>
      <c r="B95" s="57" t="str">
        <f>Critères!B94</f>
        <v>12.9</v>
      </c>
      <c r="C95" s="27" t="str">
        <f>Critères!C94</f>
        <v>Dans chaque page web, la navigation ne doit pas contenir de piège au clavier. Cette règle est-elle respectée ?</v>
      </c>
      <c r="D95" s="67" t="s">
        <v>305</v>
      </c>
      <c r="E95" s="68" t="s">
        <v>316</v>
      </c>
      <c r="F95" s="27"/>
      <c r="G95" s="27"/>
    </row>
    <row r="96" spans="1:7" ht="40.799999999999997" x14ac:dyDescent="0.25">
      <c r="A96" s="5"/>
      <c r="B96" s="57" t="str">
        <f>Critères!B95</f>
        <v>12.10</v>
      </c>
      <c r="C96" s="27" t="str">
        <f>Critères!C95</f>
        <v>Dans chaque page web, les raccourcis clavier n’utilisant qu’une seule touche (lettre minuscule ou majuscule, ponctuation, chiffre ou symbole) sont-ils contrôlables par l’utilisateur ?</v>
      </c>
      <c r="D96" s="67" t="s">
        <v>305</v>
      </c>
      <c r="E96" s="68" t="s">
        <v>316</v>
      </c>
      <c r="F96" s="27"/>
      <c r="G96" s="27"/>
    </row>
    <row r="97" spans="1:7" ht="40.799999999999997" x14ac:dyDescent="0.25">
      <c r="A97" s="5"/>
      <c r="B97" s="57" t="str">
        <f>Critères!B96</f>
        <v>12.11</v>
      </c>
      <c r="C97" s="27" t="str">
        <f>Critères!C96</f>
        <v>Dans chaque page web, les contenus additionnels apparaissant au survol, à la prise de focus ou à l’activation d’un composant d’interface sont-ils si nécessaire atteignables au clavier ?</v>
      </c>
      <c r="D97" s="67" t="s">
        <v>305</v>
      </c>
      <c r="E97" s="68" t="s">
        <v>316</v>
      </c>
      <c r="F97" s="27"/>
      <c r="G97" s="27"/>
    </row>
    <row r="98" spans="1:7" ht="30.6" x14ac:dyDescent="0.25">
      <c r="A98" s="5" t="str">
        <f>Critères!$A$97</f>
        <v>CONSULTATION</v>
      </c>
      <c r="B98" s="57" t="str">
        <f>Critères!B97</f>
        <v>13.1</v>
      </c>
      <c r="C98" s="27" t="str">
        <f>Critères!C97</f>
        <v>Pour chaque page web, l’utilisateur a-t-il le contrôle de chaque limite de temps modifiant le contenu (hors cas particuliers) ?</v>
      </c>
      <c r="D98" s="67" t="s">
        <v>305</v>
      </c>
      <c r="E98" s="68" t="s">
        <v>316</v>
      </c>
      <c r="F98" s="27"/>
      <c r="G98" s="27"/>
    </row>
    <row r="99" spans="1:7" ht="30.6" x14ac:dyDescent="0.25">
      <c r="A99" s="5"/>
      <c r="B99" s="57" t="str">
        <f>Critères!B98</f>
        <v>13.2</v>
      </c>
      <c r="C99" s="27" t="str">
        <f>Critères!C98</f>
        <v>Dans chaque page web, l’ouverture d’une nouvelle fenêtre ne doit pas être déclenchée sans action de l’utilisateur. Cette règle est-elle respectée ?</v>
      </c>
      <c r="D99" s="67" t="s">
        <v>305</v>
      </c>
      <c r="E99" s="68" t="s">
        <v>316</v>
      </c>
      <c r="F99" s="27"/>
      <c r="G99" s="27"/>
    </row>
    <row r="100" spans="1:7" ht="30.6" x14ac:dyDescent="0.25">
      <c r="A100" s="5"/>
      <c r="B100" s="57" t="str">
        <f>Critères!B99</f>
        <v>13.3</v>
      </c>
      <c r="C100" s="27" t="str">
        <f>Critères!C99</f>
        <v>Dans chaque page web, chaque document bureautique en téléchargement possède-t-il, si nécessaire, une version accessible (hors cas particuliers) ?</v>
      </c>
      <c r="D100" s="67" t="s">
        <v>305</v>
      </c>
      <c r="E100" s="68" t="s">
        <v>316</v>
      </c>
      <c r="F100" s="27"/>
      <c r="G100" s="27"/>
    </row>
    <row r="101" spans="1:7" ht="20.399999999999999" x14ac:dyDescent="0.25">
      <c r="A101" s="5"/>
      <c r="B101" s="57" t="str">
        <f>Critères!B100</f>
        <v>13.4</v>
      </c>
      <c r="C101" s="27" t="str">
        <f>Critères!C100</f>
        <v>Pour chaque document bureautique ayant une version accessible, cette version offre-t-elle la même information ?</v>
      </c>
      <c r="D101" s="67" t="s">
        <v>305</v>
      </c>
      <c r="E101" s="68" t="s">
        <v>316</v>
      </c>
      <c r="F101" s="27"/>
      <c r="G101" s="27"/>
    </row>
    <row r="102" spans="1:7" ht="20.399999999999999" x14ac:dyDescent="0.25">
      <c r="A102" s="5"/>
      <c r="B102" s="57" t="str">
        <f>Critères!B101</f>
        <v>13.5</v>
      </c>
      <c r="C102" s="27" t="str">
        <f>Critères!C101</f>
        <v>Dans chaque page web, chaque contenu cryptique (art ASCII, émoticon, syntaxe cryptique) a-t-il une alternative ?</v>
      </c>
      <c r="D102" s="67" t="s">
        <v>305</v>
      </c>
      <c r="E102" s="68" t="s">
        <v>316</v>
      </c>
      <c r="F102" s="27"/>
      <c r="G102" s="27"/>
    </row>
    <row r="103" spans="1:7" ht="30.6" x14ac:dyDescent="0.25">
      <c r="A103" s="5"/>
      <c r="B103" s="57" t="str">
        <f>Critères!B102</f>
        <v>13.6</v>
      </c>
      <c r="C103" s="27" t="str">
        <f>Critères!C102</f>
        <v>Dans chaque page web, pour chaque contenu cryptique (art ASCII, émoticon, syntaxe cryptique) ayant une alternative, cette alternative est-elle pertinente ?</v>
      </c>
      <c r="D103" s="67" t="s">
        <v>305</v>
      </c>
      <c r="E103" s="68" t="s">
        <v>316</v>
      </c>
      <c r="F103" s="27"/>
      <c r="G103" s="27"/>
    </row>
    <row r="104" spans="1:7" ht="30.6" x14ac:dyDescent="0.25">
      <c r="A104" s="5"/>
      <c r="B104" s="57" t="str">
        <f>Critères!B103</f>
        <v>13.7</v>
      </c>
      <c r="C104" s="27" t="str">
        <f>Critères!C103</f>
        <v>Dans chaque page web, les changements brusques de luminosité ou les effets de flash sont-ils correctement utilisés ?</v>
      </c>
      <c r="D104" s="67" t="s">
        <v>305</v>
      </c>
      <c r="E104" s="68" t="s">
        <v>316</v>
      </c>
      <c r="F104" s="27"/>
      <c r="G104" s="27"/>
    </row>
    <row r="105" spans="1:7" ht="20.399999999999999" x14ac:dyDescent="0.25">
      <c r="A105" s="5"/>
      <c r="B105" s="57" t="str">
        <f>Critères!B104</f>
        <v>13.8</v>
      </c>
      <c r="C105" s="27" t="str">
        <f>Critères!C104</f>
        <v>Dans chaque page web, chaque contenu en mouvement ou clignotant est-il contrôlable par l’utilisateur ?</v>
      </c>
      <c r="D105" s="67" t="s">
        <v>305</v>
      </c>
      <c r="E105" s="68" t="s">
        <v>316</v>
      </c>
      <c r="F105" s="27"/>
      <c r="G105" s="27"/>
    </row>
    <row r="106" spans="1:7" ht="30.6" x14ac:dyDescent="0.25">
      <c r="A106" s="5"/>
      <c r="B106" s="57" t="str">
        <f>Critères!B105</f>
        <v>13.9</v>
      </c>
      <c r="C106" s="27" t="str">
        <f>Critères!C105</f>
        <v>Dans chaque page web, le contenu proposé est-il consultable quelle que soit l’orientation de l’écran (portait ou paysage) (hors cas particuliers) ?</v>
      </c>
      <c r="D106" s="67" t="s">
        <v>305</v>
      </c>
      <c r="E106" s="68" t="s">
        <v>316</v>
      </c>
      <c r="F106" s="27"/>
      <c r="G106" s="27"/>
    </row>
    <row r="107" spans="1:7" ht="40.799999999999997" x14ac:dyDescent="0.25">
      <c r="A107" s="5"/>
      <c r="B107" s="57" t="str">
        <f>Critères!B106</f>
        <v>13.10</v>
      </c>
      <c r="C107" s="27" t="str">
        <f>Critères!C106</f>
        <v>Dans chaque page web, les fonctionnalités utilisables ou disponibles au moyen d’un geste complexe peuvent-elles être également disponibles au moyen d’un geste simple (hors cas particuliers) ?</v>
      </c>
      <c r="D107" s="67" t="s">
        <v>305</v>
      </c>
      <c r="E107" s="68" t="s">
        <v>316</v>
      </c>
      <c r="F107" s="27"/>
      <c r="G107" s="27"/>
    </row>
    <row r="108" spans="1:7" ht="40.799999999999997" x14ac:dyDescent="0.25">
      <c r="A108" s="5"/>
      <c r="B108" s="57" t="str">
        <f>Critères!B107</f>
        <v>13.11</v>
      </c>
      <c r="C108" s="27" t="str">
        <f>Critères!C107</f>
        <v>Dans chaque page web, les actions déclenchées au moyen d’un dispositif de pointage sur un point unique de l’écran peuvent-elles faire l’objet d’une annulation (hors cas particuliers) ?</v>
      </c>
      <c r="D108" s="67" t="s">
        <v>305</v>
      </c>
      <c r="E108" s="68" t="s">
        <v>316</v>
      </c>
      <c r="F108" s="27"/>
      <c r="G108" s="27"/>
    </row>
    <row r="109" spans="1:7" ht="30.6" x14ac:dyDescent="0.25">
      <c r="A109" s="5"/>
      <c r="B109" s="57" t="str">
        <f>Critères!B108</f>
        <v>13.12</v>
      </c>
      <c r="C109" s="27" t="str">
        <f>Critères!C108</f>
        <v>Dans chaque page web, les fonctionnalités qui impliquent un mouvement de l’appareil ou vers l’appareil peuvent-elles être satisfaites de manière alternative (hors cas particuliers) ?</v>
      </c>
      <c r="D109" s="67" t="s">
        <v>305</v>
      </c>
      <c r="E109" s="68" t="s">
        <v>316</v>
      </c>
      <c r="F109" s="27"/>
      <c r="G109" s="27"/>
    </row>
  </sheetData>
  <mergeCells count="15">
    <mergeCell ref="A56:A59"/>
    <mergeCell ref="A60:A73"/>
    <mergeCell ref="A74:A86"/>
    <mergeCell ref="A87:A97"/>
    <mergeCell ref="A98:A109"/>
    <mergeCell ref="A18:A30"/>
    <mergeCell ref="A31:A38"/>
    <mergeCell ref="A39:A40"/>
    <mergeCell ref="A41:A45"/>
    <mergeCell ref="A46:A55"/>
    <mergeCell ref="A1:G1"/>
    <mergeCell ref="A2:G2"/>
    <mergeCell ref="A4:A12"/>
    <mergeCell ref="A13:A14"/>
    <mergeCell ref="A15:A17"/>
  </mergeCells>
  <conditionalFormatting sqref="D4">
    <cfRule type="cellIs" dxfId="629" priority="7" operator="equal">
      <formula>"C"</formula>
    </cfRule>
    <cfRule type="cellIs" dxfId="628" priority="8" operator="equal">
      <formula>"NC"</formula>
    </cfRule>
    <cfRule type="cellIs" dxfId="627" priority="9" operator="equal">
      <formula>"NA"</formula>
    </cfRule>
    <cfRule type="cellIs" dxfId="626" priority="10" operator="equal">
      <formula>"NT"</formula>
    </cfRule>
  </conditionalFormatting>
  <conditionalFormatting sqref="E4">
    <cfRule type="cellIs" dxfId="625" priority="11" operator="equal">
      <formula>"D"</formula>
    </cfRule>
    <cfRule type="cellIs" dxfId="624" priority="12" operator="equal">
      <formula>"N"</formula>
    </cfRule>
  </conditionalFormatting>
  <conditionalFormatting sqref="D5:D109">
    <cfRule type="cellIs" dxfId="623" priority="1" operator="equal">
      <formula>"C"</formula>
    </cfRule>
    <cfRule type="cellIs" dxfId="622" priority="2" operator="equal">
      <formula>"NC"</formula>
    </cfRule>
    <cfRule type="cellIs" dxfId="621" priority="3" operator="equal">
      <formula>"NA"</formula>
    </cfRule>
    <cfRule type="cellIs" dxfId="620" priority="4" operator="equal">
      <formula>"NT"</formula>
    </cfRule>
  </conditionalFormatting>
  <conditionalFormatting sqref="E5:E109">
    <cfRule type="cellIs" dxfId="619" priority="5" operator="equal">
      <formula>"D"</formula>
    </cfRule>
    <cfRule type="cellIs" dxfId="618" priority="6" operator="equal">
      <formula>"N"</formula>
    </cfRule>
  </conditionalFormatting>
  <dataValidations count="2">
    <dataValidation type="list" operator="equal" showErrorMessage="1" sqref="D4:D109">
      <formula1>"C,NC,NA,NT"</formula1>
      <formula2>0</formula2>
    </dataValidation>
    <dataValidation type="list" operator="equal" showErrorMessage="1" sqref="E4:E109">
      <formula1>"D,N"</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09"/>
  <sheetViews>
    <sheetView zoomScale="75" zoomScaleNormal="75" workbookViewId="0">
      <selection activeCell="D4" sqref="D4"/>
    </sheetView>
  </sheetViews>
  <sheetFormatPr baseColWidth="10" defaultColWidth="9.6328125" defaultRowHeight="15" x14ac:dyDescent="0.25"/>
  <cols>
    <col min="1" max="1" width="3.7265625" style="12"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64" width="9.54296875" style="23"/>
  </cols>
  <sheetData>
    <row r="1" spans="1:64" ht="15.6" x14ac:dyDescent="0.25">
      <c r="A1" s="11" t="str">
        <f>Échantillon!A1</f>
        <v>RGAA 4.1 – GRILLE D'ÉVALUATION</v>
      </c>
      <c r="B1" s="11"/>
      <c r="C1" s="11"/>
      <c r="D1" s="11"/>
      <c r="E1" s="11"/>
      <c r="F1" s="11"/>
      <c r="G1" s="11"/>
    </row>
    <row r="2" spans="1:64" x14ac:dyDescent="0.25">
      <c r="A2" s="1" t="str">
        <f>CONCATENATE(Échantillon!B15," : ",Échantillon!C15)</f>
        <v>Plan du site : http://www.site.fr/plandusite.html</v>
      </c>
      <c r="B2" s="1"/>
      <c r="C2" s="1"/>
      <c r="D2" s="1"/>
      <c r="E2" s="1"/>
      <c r="F2" s="1"/>
      <c r="G2" s="1"/>
    </row>
    <row r="3" spans="1:64" ht="46.2" x14ac:dyDescent="0.25">
      <c r="A3" s="24" t="s">
        <v>71</v>
      </c>
      <c r="B3" s="24" t="s">
        <v>72</v>
      </c>
      <c r="C3" s="25" t="s">
        <v>73</v>
      </c>
      <c r="D3" s="24" t="s">
        <v>300</v>
      </c>
      <c r="E3" s="24" t="s">
        <v>313</v>
      </c>
      <c r="F3" s="25" t="s">
        <v>314</v>
      </c>
      <c r="G3" s="25" t="s">
        <v>315</v>
      </c>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row>
    <row r="4" spans="1:64" ht="20.399999999999999" x14ac:dyDescent="0.25">
      <c r="A4" s="5" t="str">
        <f>Critères!$A$3</f>
        <v>IMAGES</v>
      </c>
      <c r="B4" s="57" t="str">
        <f>Critères!B3</f>
        <v>1.1</v>
      </c>
      <c r="C4" s="27" t="str">
        <f>Critères!C3</f>
        <v>Chaque image porteuse d’information a-t-elle une alternative textuelle ?</v>
      </c>
      <c r="D4" s="67" t="s">
        <v>305</v>
      </c>
      <c r="E4" s="68" t="s">
        <v>316</v>
      </c>
      <c r="F4" s="27"/>
      <c r="G4" s="27"/>
      <c r="H4" s="12"/>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row>
    <row r="5" spans="1:64" ht="20.399999999999999" x14ac:dyDescent="0.25">
      <c r="A5" s="5"/>
      <c r="B5" s="57" t="str">
        <f>Critères!B4</f>
        <v>1.2</v>
      </c>
      <c r="C5" s="27" t="str">
        <f>Critères!C4</f>
        <v>Chaque image de décoration est-elle correctement ignorée par les technologies d’assistance ?</v>
      </c>
      <c r="D5" s="67" t="s">
        <v>305</v>
      </c>
      <c r="E5" s="68" t="s">
        <v>316</v>
      </c>
      <c r="F5" s="27"/>
      <c r="G5" s="27"/>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row>
    <row r="6" spans="1:64" ht="30.6" x14ac:dyDescent="0.25">
      <c r="A6" s="5"/>
      <c r="B6" s="57" t="str">
        <f>Critères!B5</f>
        <v>1.3</v>
      </c>
      <c r="C6" s="27" t="str">
        <f>Critères!C5</f>
        <v>Pour chaque image porteuse d'information ayant une alternative textuelle, cette alternative est-elle pertinente (hors cas particuliers) ?</v>
      </c>
      <c r="D6" s="67" t="s">
        <v>305</v>
      </c>
      <c r="E6" s="68" t="s">
        <v>316</v>
      </c>
      <c r="F6" s="27"/>
      <c r="G6" s="27"/>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row>
    <row r="7" spans="1:64" ht="30.6" x14ac:dyDescent="0.25">
      <c r="A7" s="5"/>
      <c r="B7" s="57" t="str">
        <f>Critères!B6</f>
        <v>1.4</v>
      </c>
      <c r="C7" s="27" t="str">
        <f>Critères!C6</f>
        <v>Pour chaque image utilisée comme CAPTCHA ou comme image-test, ayant une alternative textuelle, cette alternative permet-elle d’identifier la nature et la fonction de l’image ?</v>
      </c>
      <c r="D7" s="67" t="s">
        <v>305</v>
      </c>
      <c r="E7" s="68" t="s">
        <v>316</v>
      </c>
      <c r="F7" s="27"/>
      <c r="G7" s="27"/>
    </row>
    <row r="8" spans="1:64" ht="30.6" x14ac:dyDescent="0.25">
      <c r="A8" s="5"/>
      <c r="B8" s="57" t="str">
        <f>Critères!B7</f>
        <v>1.5</v>
      </c>
      <c r="C8" s="27" t="str">
        <f>Critères!C7</f>
        <v>Pour chaque image utilisée comme CAPTCHA, une solution d’accès alternatif au contenu ou à la fonction du CAPTCHA est-elle présente ?</v>
      </c>
      <c r="D8" s="67" t="s">
        <v>305</v>
      </c>
      <c r="E8" s="68" t="s">
        <v>316</v>
      </c>
      <c r="F8" s="29"/>
      <c r="G8" s="27"/>
    </row>
    <row r="9" spans="1:64" ht="20.399999999999999" x14ac:dyDescent="0.25">
      <c r="A9" s="5"/>
      <c r="B9" s="57" t="str">
        <f>Critères!B8</f>
        <v>1.6</v>
      </c>
      <c r="C9" s="27" t="str">
        <f>Critères!C8</f>
        <v>Chaque image porteuse d’information a-t-elle, si nécessaire, une description détaillée ?</v>
      </c>
      <c r="D9" s="67" t="s">
        <v>305</v>
      </c>
      <c r="E9" s="68" t="s">
        <v>316</v>
      </c>
      <c r="F9" s="27"/>
      <c r="G9" s="27"/>
    </row>
    <row r="10" spans="1:64" ht="20.399999999999999" x14ac:dyDescent="0.25">
      <c r="A10" s="5"/>
      <c r="B10" s="57" t="str">
        <f>Critères!B9</f>
        <v>1.7</v>
      </c>
      <c r="C10" s="27" t="str">
        <f>Critères!C9</f>
        <v>Pour chaque image porteuse d’information ayant une description détaillée, cette description est-elle pertinente ?</v>
      </c>
      <c r="D10" s="67" t="s">
        <v>305</v>
      </c>
      <c r="E10" s="68" t="s">
        <v>316</v>
      </c>
      <c r="F10" s="27"/>
      <c r="G10" s="27"/>
    </row>
    <row r="11" spans="1:64" ht="40.799999999999997" x14ac:dyDescent="0.25">
      <c r="A11" s="5"/>
      <c r="B11" s="57" t="str">
        <f>Critères!B10</f>
        <v>1.8</v>
      </c>
      <c r="C11" s="27" t="str">
        <f>Critères!C10</f>
        <v>Chaque image texte porteuse d’information, en l’absence d’un mécanisme de remplacement, doit si possible être remplacée par du texte stylé. Cette règle est-elle respectée (hors cas particuliers) ?</v>
      </c>
      <c r="D11" s="67" t="s">
        <v>305</v>
      </c>
      <c r="E11" s="68" t="s">
        <v>316</v>
      </c>
      <c r="F11" s="27"/>
      <c r="G11" s="27"/>
    </row>
    <row r="12" spans="1:64" ht="20.399999999999999" x14ac:dyDescent="0.25">
      <c r="A12" s="5"/>
      <c r="B12" s="57" t="str">
        <f>Critères!B11</f>
        <v>1.9</v>
      </c>
      <c r="C12" s="27" t="str">
        <f>Critères!C11</f>
        <v>Chaque légende d’image est-elle, si nécessaire, correctement reliée à l’image correspondante ?</v>
      </c>
      <c r="D12" s="67" t="s">
        <v>305</v>
      </c>
      <c r="E12" s="68" t="s">
        <v>316</v>
      </c>
      <c r="F12" s="27"/>
      <c r="G12" s="27"/>
    </row>
    <row r="13" spans="1:64" ht="15.6" x14ac:dyDescent="0.25">
      <c r="A13" s="5" t="str">
        <f>Critères!$A$12</f>
        <v>CADRES</v>
      </c>
      <c r="B13" s="59" t="str">
        <f>Critères!B12</f>
        <v>2.1</v>
      </c>
      <c r="C13" s="31" t="str">
        <f>Critères!C12</f>
        <v>Chaque cadre a-t-il un titre de cadre ?</v>
      </c>
      <c r="D13" s="67" t="s">
        <v>305</v>
      </c>
      <c r="E13" s="68" t="s">
        <v>316</v>
      </c>
      <c r="F13" s="60"/>
      <c r="G13" s="31"/>
    </row>
    <row r="14" spans="1:64"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64" ht="30.6" x14ac:dyDescent="0.25">
      <c r="A15" s="5" t="str">
        <f>Critères!$A$14</f>
        <v>COULEURS</v>
      </c>
      <c r="B15" s="57" t="str">
        <f>Critères!B14</f>
        <v>3.1</v>
      </c>
      <c r="C15" s="27" t="str">
        <f>Critères!C14</f>
        <v>Dans chaque page web, l’information ne doit pas être donnée uniquement par la couleur. Cette règle est-elle respectée ?</v>
      </c>
      <c r="D15" s="67" t="s">
        <v>305</v>
      </c>
      <c r="E15" s="68" t="s">
        <v>316</v>
      </c>
      <c r="F15" s="27"/>
      <c r="G15" s="27"/>
    </row>
    <row r="16" spans="1:64" ht="30.6" x14ac:dyDescent="0.25">
      <c r="A16" s="5"/>
      <c r="B16" s="57" t="str">
        <f>Critères!B15</f>
        <v>3.2</v>
      </c>
      <c r="C16" s="27"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7" t="str">
        <f>Critères!B16</f>
        <v>3.3</v>
      </c>
      <c r="C17" s="27"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7" t="str">
        <f>Critères!B17</f>
        <v>4.1</v>
      </c>
      <c r="C18" s="27"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7" t="str">
        <f>Critères!B18</f>
        <v>4.2</v>
      </c>
      <c r="C19" s="27"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7" t="str">
        <f>Critères!B19</f>
        <v>4.3</v>
      </c>
      <c r="C20" s="27" t="str">
        <f>Critères!C19</f>
        <v>Chaque média temporel synchronisé pré-enregistré a-t-il, si nécessaire, des sous-titres synchronisés (hors cas particuliers) ?</v>
      </c>
      <c r="D20" s="67" t="s">
        <v>305</v>
      </c>
      <c r="E20" s="68" t="s">
        <v>316</v>
      </c>
      <c r="F20" s="31"/>
      <c r="G20" s="31"/>
    </row>
    <row r="21" spans="1:7" ht="30.6" x14ac:dyDescent="0.25">
      <c r="A21" s="5"/>
      <c r="B21" s="57" t="str">
        <f>Critères!B20</f>
        <v>4.4</v>
      </c>
      <c r="C21" s="27"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7" t="str">
        <f>Critères!B21</f>
        <v>4.5</v>
      </c>
      <c r="C22" s="27"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7" t="str">
        <f>Critères!B22</f>
        <v>4.6</v>
      </c>
      <c r="C23" s="27"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7" t="str">
        <f>Critères!B23</f>
        <v>4.7</v>
      </c>
      <c r="C24" s="27" t="str">
        <f>Critères!C23</f>
        <v>Chaque média temporel est-il clairement identifiable (hors cas particuliers) ?</v>
      </c>
      <c r="D24" s="67" t="s">
        <v>305</v>
      </c>
      <c r="E24" s="68" t="s">
        <v>316</v>
      </c>
      <c r="F24" s="31"/>
      <c r="G24" s="31"/>
    </row>
    <row r="25" spans="1:7" ht="20.399999999999999" x14ac:dyDescent="0.25">
      <c r="A25" s="5"/>
      <c r="B25" s="57" t="str">
        <f>Critères!B24</f>
        <v>4.8</v>
      </c>
      <c r="C25" s="27" t="str">
        <f>Critères!C24</f>
        <v>Chaque média non temporel a-t-il, si nécessaire, une alternative (hors cas particuliers) ?</v>
      </c>
      <c r="D25" s="67" t="s">
        <v>305</v>
      </c>
      <c r="E25" s="68" t="s">
        <v>316</v>
      </c>
      <c r="F25" s="31"/>
      <c r="G25" s="31"/>
    </row>
    <row r="26" spans="1:7" ht="20.399999999999999" x14ac:dyDescent="0.25">
      <c r="A26" s="5"/>
      <c r="B26" s="57" t="str">
        <f>Critères!B25</f>
        <v>4.9</v>
      </c>
      <c r="C26" s="27" t="str">
        <f>Critères!C25</f>
        <v>Pour chaque média non temporel ayant une alternative, cette alternative est-elle pertinente ?</v>
      </c>
      <c r="D26" s="67" t="s">
        <v>305</v>
      </c>
      <c r="E26" s="68" t="s">
        <v>316</v>
      </c>
      <c r="F26" s="31"/>
      <c r="G26" s="31"/>
    </row>
    <row r="27" spans="1:7" ht="20.399999999999999" x14ac:dyDescent="0.25">
      <c r="A27" s="5"/>
      <c r="B27" s="57" t="str">
        <f>Critères!B26</f>
        <v>4.10</v>
      </c>
      <c r="C27" s="27" t="str">
        <f>Critères!C26</f>
        <v>Chaque son déclenché automatiquement est-il contrôlable par l’utilisateur ?</v>
      </c>
      <c r="D27" s="67" t="s">
        <v>305</v>
      </c>
      <c r="E27" s="68" t="s">
        <v>316</v>
      </c>
      <c r="F27" s="31"/>
      <c r="G27" s="31"/>
    </row>
    <row r="28" spans="1:7" ht="30.6" x14ac:dyDescent="0.25">
      <c r="A28" s="5"/>
      <c r="B28" s="57" t="str">
        <f>Critères!B27</f>
        <v>4.11</v>
      </c>
      <c r="C28" s="27"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7" t="str">
        <f>Critères!B28</f>
        <v>4.12</v>
      </c>
      <c r="C29" s="27"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7" t="str">
        <f>Critères!B29</f>
        <v>4.13</v>
      </c>
      <c r="C30" s="27"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7" t="str">
        <f>Critères!B30</f>
        <v>5.1</v>
      </c>
      <c r="C31" s="27" t="str">
        <f>Critères!C30</f>
        <v>Chaque tableau de données complexe a-t-il un résumé ?</v>
      </c>
      <c r="D31" s="67" t="s">
        <v>305</v>
      </c>
      <c r="E31" s="68" t="s">
        <v>316</v>
      </c>
      <c r="F31" s="27"/>
      <c r="G31" s="27"/>
    </row>
    <row r="32" spans="1:7" ht="20.399999999999999" x14ac:dyDescent="0.25">
      <c r="A32" s="5"/>
      <c r="B32" s="57" t="str">
        <f>Critères!B31</f>
        <v>5.2</v>
      </c>
      <c r="C32" s="27" t="str">
        <f>Critères!C31</f>
        <v>Pour chaque tableau de données complexe ayant un résumé, celui-ci est-il pertinent ?</v>
      </c>
      <c r="D32" s="67" t="s">
        <v>305</v>
      </c>
      <c r="E32" s="68" t="s">
        <v>316</v>
      </c>
      <c r="F32" s="27"/>
      <c r="G32" s="27"/>
    </row>
    <row r="33" spans="1:7" ht="20.399999999999999" x14ac:dyDescent="0.25">
      <c r="A33" s="5"/>
      <c r="B33" s="57" t="str">
        <f>Critères!B32</f>
        <v>5.3</v>
      </c>
      <c r="C33" s="27" t="str">
        <f>Critères!C32</f>
        <v>Pour chaque tableau de mise en forme, le contenu linéarisé reste-t-il compréhensible ?</v>
      </c>
      <c r="D33" s="67" t="s">
        <v>305</v>
      </c>
      <c r="E33" s="68" t="s">
        <v>316</v>
      </c>
      <c r="F33" s="27"/>
      <c r="G33" s="27"/>
    </row>
    <row r="34" spans="1:7" ht="20.399999999999999" x14ac:dyDescent="0.25">
      <c r="A34" s="5"/>
      <c r="B34" s="57" t="str">
        <f>Critères!B33</f>
        <v>5.4</v>
      </c>
      <c r="C34" s="27" t="str">
        <f>Critères!C33</f>
        <v>Pour chaque tableau de données ayant un titre, le titre est-il correctement associé au tableau de données ?</v>
      </c>
      <c r="D34" s="67" t="s">
        <v>305</v>
      </c>
      <c r="E34" s="68" t="s">
        <v>316</v>
      </c>
      <c r="F34" s="27"/>
      <c r="G34" s="27"/>
    </row>
    <row r="35" spans="1:7" ht="20.399999999999999" x14ac:dyDescent="0.25">
      <c r="A35" s="5"/>
      <c r="B35" s="57" t="str">
        <f>Critères!B34</f>
        <v>5.5</v>
      </c>
      <c r="C35" s="27" t="str">
        <f>Critères!C34</f>
        <v>Pour chaque tableau de données ayant un titre, celui-ci est-il pertinent ?</v>
      </c>
      <c r="D35" s="67" t="s">
        <v>305</v>
      </c>
      <c r="E35" s="68" t="s">
        <v>316</v>
      </c>
      <c r="F35" s="31"/>
      <c r="G35" s="31"/>
    </row>
    <row r="36" spans="1:7" ht="30.6" x14ac:dyDescent="0.25">
      <c r="A36" s="5"/>
      <c r="B36" s="57" t="str">
        <f>Critères!B35</f>
        <v>5.6</v>
      </c>
      <c r="C36" s="27" t="str">
        <f>Critères!C35</f>
        <v>Pour chaque tableau de données, chaque en-tête de colonnes et chaque en-tête de lignes sont-ils correctement déclarés ?</v>
      </c>
      <c r="D36" s="67" t="s">
        <v>305</v>
      </c>
      <c r="E36" s="68" t="s">
        <v>316</v>
      </c>
      <c r="F36" s="31"/>
      <c r="G36" s="31"/>
    </row>
    <row r="37" spans="1:7" ht="30.6" x14ac:dyDescent="0.25">
      <c r="A37" s="5"/>
      <c r="B37" s="57" t="str">
        <f>Critères!B36</f>
        <v>5.7</v>
      </c>
      <c r="C37" s="27"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7" t="str">
        <f>Critères!B37</f>
        <v>5.8</v>
      </c>
      <c r="C38" s="27"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7" t="str">
        <f>Critères!B38</f>
        <v>6.1</v>
      </c>
      <c r="C39" s="27" t="str">
        <f>Critères!C38</f>
        <v>Chaque lien est-il explicite (hors cas particuliers) ?</v>
      </c>
      <c r="D39" s="67" t="s">
        <v>305</v>
      </c>
      <c r="E39" s="68" t="s">
        <v>316</v>
      </c>
      <c r="F39" s="27"/>
      <c r="G39" s="27"/>
    </row>
    <row r="40" spans="1:7" ht="15.6" x14ac:dyDescent="0.25">
      <c r="A40" s="5"/>
      <c r="B40" s="57" t="str">
        <f>Critères!B39</f>
        <v>6.2</v>
      </c>
      <c r="C40" s="27" t="str">
        <f>Critères!C39</f>
        <v>Dans chaque page web, chaque lien a-t-il un intitulé ?</v>
      </c>
      <c r="D40" s="67" t="s">
        <v>305</v>
      </c>
      <c r="E40" s="68" t="s">
        <v>316</v>
      </c>
      <c r="F40" s="27"/>
      <c r="G40" s="27"/>
    </row>
    <row r="41" spans="1:7" ht="20.399999999999999" x14ac:dyDescent="0.25">
      <c r="A41" s="5" t="str">
        <f>Critères!$A$40</f>
        <v>SCRIPTS</v>
      </c>
      <c r="B41" s="57" t="str">
        <f>Critères!B40</f>
        <v>7.1</v>
      </c>
      <c r="C41" s="27" t="str">
        <f>Critères!C40</f>
        <v>Chaque script est-il, si nécessaire, compatible avec les technologies d’assistance ?</v>
      </c>
      <c r="D41" s="67" t="s">
        <v>305</v>
      </c>
      <c r="E41" s="68" t="s">
        <v>316</v>
      </c>
      <c r="F41" s="31"/>
      <c r="G41" s="31"/>
    </row>
    <row r="42" spans="1:7" ht="20.399999999999999" x14ac:dyDescent="0.25">
      <c r="A42" s="5"/>
      <c r="B42" s="57" t="str">
        <f>Critères!B41</f>
        <v>7.2</v>
      </c>
      <c r="C42" s="27" t="str">
        <f>Critères!C41</f>
        <v>Pour chaque script ayant une alternative, cette alternative est-elle pertinente ?</v>
      </c>
      <c r="D42" s="67" t="s">
        <v>305</v>
      </c>
      <c r="E42" s="68" t="s">
        <v>316</v>
      </c>
      <c r="F42" s="31"/>
      <c r="G42" s="31"/>
    </row>
    <row r="43" spans="1:7" ht="20.399999999999999" x14ac:dyDescent="0.25">
      <c r="A43" s="5"/>
      <c r="B43" s="57" t="str">
        <f>Critères!B42</f>
        <v>7.3</v>
      </c>
      <c r="C43" s="27" t="str">
        <f>Critères!C42</f>
        <v>Chaque script est-il contrôlable par le clavier et par tout dispositif de pointage (hors cas particuliers) ?</v>
      </c>
      <c r="D43" s="67" t="s">
        <v>305</v>
      </c>
      <c r="E43" s="68" t="s">
        <v>316</v>
      </c>
      <c r="F43" s="31"/>
      <c r="G43" s="31"/>
    </row>
    <row r="44" spans="1:7" ht="20.399999999999999" x14ac:dyDescent="0.25">
      <c r="A44" s="5"/>
      <c r="B44" s="57" t="str">
        <f>Critères!B43</f>
        <v>7.4</v>
      </c>
      <c r="C44" s="27" t="str">
        <f>Critères!C43</f>
        <v>Pour chaque script qui initie un changement de contexte, l’utilisateur est-il averti ou en a-t-il le contrôle ?</v>
      </c>
      <c r="D44" s="67" t="s">
        <v>305</v>
      </c>
      <c r="E44" s="68" t="s">
        <v>316</v>
      </c>
      <c r="F44" s="31"/>
      <c r="G44" s="31"/>
    </row>
    <row r="45" spans="1:7" ht="20.399999999999999" x14ac:dyDescent="0.25">
      <c r="A45" s="5"/>
      <c r="B45" s="57" t="str">
        <f>Critères!B44</f>
        <v>7.5</v>
      </c>
      <c r="C45" s="27"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7" t="str">
        <f>Critères!B45</f>
        <v>8.1</v>
      </c>
      <c r="C46" s="27" t="str">
        <f>Critères!C45</f>
        <v>Chaque page web est-elle définie par un type de document ?</v>
      </c>
      <c r="D46" s="67" t="s">
        <v>305</v>
      </c>
      <c r="E46" s="68" t="s">
        <v>316</v>
      </c>
      <c r="F46" s="31"/>
      <c r="G46" s="31"/>
    </row>
    <row r="47" spans="1:7" ht="20.399999999999999" x14ac:dyDescent="0.25">
      <c r="A47" s="5"/>
      <c r="B47" s="57" t="str">
        <f>Critères!B46</f>
        <v>8.2</v>
      </c>
      <c r="C47" s="27"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7" t="str">
        <f>Critères!B47</f>
        <v>8.3</v>
      </c>
      <c r="C48" s="27" t="str">
        <f>Critères!C47</f>
        <v>Dans chaque page web, la langue par défaut est-elle présente ?</v>
      </c>
      <c r="D48" s="67" t="s">
        <v>305</v>
      </c>
      <c r="E48" s="68" t="s">
        <v>316</v>
      </c>
      <c r="F48" s="31"/>
      <c r="G48" s="31"/>
    </row>
    <row r="49" spans="1:7" ht="20.399999999999999" x14ac:dyDescent="0.25">
      <c r="A49" s="5"/>
      <c r="B49" s="57" t="str">
        <f>Critères!B48</f>
        <v>8.4</v>
      </c>
      <c r="C49" s="27" t="str">
        <f>Critères!C48</f>
        <v>Pour chaque page web ayant une langue par défaut, le code de langue est-il pertinent ?</v>
      </c>
      <c r="D49" s="67" t="s">
        <v>305</v>
      </c>
      <c r="E49" s="68" t="s">
        <v>316</v>
      </c>
      <c r="F49" s="31"/>
      <c r="G49" s="31"/>
    </row>
    <row r="50" spans="1:7" ht="15.6" x14ac:dyDescent="0.25">
      <c r="A50" s="5"/>
      <c r="B50" s="57" t="str">
        <f>Critères!B49</f>
        <v>8.5</v>
      </c>
      <c r="C50" s="27" t="str">
        <f>Critères!C49</f>
        <v>Chaque page web a-t-elle un titre de page ?</v>
      </c>
      <c r="D50" s="67" t="s">
        <v>305</v>
      </c>
      <c r="E50" s="68" t="s">
        <v>316</v>
      </c>
      <c r="F50" s="31"/>
      <c r="G50" s="31"/>
    </row>
    <row r="51" spans="1:7" ht="20.399999999999999" x14ac:dyDescent="0.25">
      <c r="A51" s="5"/>
      <c r="B51" s="57" t="str">
        <f>Critères!B50</f>
        <v>8.6</v>
      </c>
      <c r="C51" s="27" t="str">
        <f>Critères!C50</f>
        <v>Pour chaque page web ayant un titre de page, ce titre est-il pertinent ?</v>
      </c>
      <c r="D51" s="67" t="s">
        <v>305</v>
      </c>
      <c r="E51" s="68" t="s">
        <v>316</v>
      </c>
      <c r="F51" s="31"/>
      <c r="G51" s="31"/>
    </row>
    <row r="52" spans="1:7" ht="20.399999999999999" x14ac:dyDescent="0.25">
      <c r="A52" s="5"/>
      <c r="B52" s="57" t="str">
        <f>Critères!B51</f>
        <v>8.7</v>
      </c>
      <c r="C52" s="27" t="str">
        <f>Critères!C51</f>
        <v>Dans chaque page web, chaque changement de langue est-il indiqué dans le code source (hors cas particuliers) ?</v>
      </c>
      <c r="D52" s="67" t="s">
        <v>305</v>
      </c>
      <c r="E52" s="68" t="s">
        <v>316</v>
      </c>
      <c r="F52" s="31"/>
      <c r="G52" s="31"/>
    </row>
    <row r="53" spans="1:7" ht="20.399999999999999" x14ac:dyDescent="0.25">
      <c r="A53" s="5"/>
      <c r="B53" s="57" t="str">
        <f>Critères!B52</f>
        <v>8.8</v>
      </c>
      <c r="C53" s="27" t="str">
        <f>Critères!C52</f>
        <v>Dans chaque page web, le code de langue de chaque changement de langue est-il valide et pertinent ?</v>
      </c>
      <c r="D53" s="67" t="s">
        <v>305</v>
      </c>
      <c r="E53" s="68" t="s">
        <v>316</v>
      </c>
      <c r="F53" s="31"/>
      <c r="G53" s="31"/>
    </row>
    <row r="54" spans="1:7" ht="30.6" x14ac:dyDescent="0.25">
      <c r="A54" s="5"/>
      <c r="B54" s="57" t="str">
        <f>Critères!B53</f>
        <v>8.9</v>
      </c>
      <c r="C54" s="27"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7" t="str">
        <f>Critères!B54</f>
        <v>8.10</v>
      </c>
      <c r="C55" s="27"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7" t="str">
        <f>Critères!B55</f>
        <v>9.1</v>
      </c>
      <c r="C56" s="27" t="str">
        <f>Critères!C55</f>
        <v>Dans chaque page web, l’information est-elle structurée par l’utilisation appropriée de titres ?</v>
      </c>
      <c r="D56" s="67" t="s">
        <v>305</v>
      </c>
      <c r="E56" s="68" t="s">
        <v>316</v>
      </c>
      <c r="F56" s="31"/>
      <c r="G56" s="31"/>
    </row>
    <row r="57" spans="1:7" ht="20.399999999999999" x14ac:dyDescent="0.25">
      <c r="A57" s="5"/>
      <c r="B57" s="57" t="str">
        <f>Critères!B56</f>
        <v>9.2</v>
      </c>
      <c r="C57" s="27" t="str">
        <f>Critères!C56</f>
        <v>Dans chaque page web, la structure du document est-elle cohérente (hors cas particuliers) ?</v>
      </c>
      <c r="D57" s="67" t="s">
        <v>305</v>
      </c>
      <c r="E57" s="68" t="s">
        <v>316</v>
      </c>
      <c r="F57" s="31"/>
      <c r="G57" s="31"/>
    </row>
    <row r="58" spans="1:7" ht="20.399999999999999" x14ac:dyDescent="0.25">
      <c r="A58" s="5"/>
      <c r="B58" s="57" t="str">
        <f>Critères!B57</f>
        <v>9.3</v>
      </c>
      <c r="C58" s="27" t="str">
        <f>Critères!C57</f>
        <v>Dans chaque page web, chaque liste est-elle correctement structurée ?</v>
      </c>
      <c r="D58" s="67" t="s">
        <v>305</v>
      </c>
      <c r="E58" s="68" t="s">
        <v>316</v>
      </c>
      <c r="F58" s="31"/>
      <c r="G58" s="31"/>
    </row>
    <row r="59" spans="1:7" ht="20.399999999999999" x14ac:dyDescent="0.25">
      <c r="A59" s="5"/>
      <c r="B59" s="57" t="str">
        <f>Critères!B58</f>
        <v>9.4</v>
      </c>
      <c r="C59" s="27" t="str">
        <f>Critères!C58</f>
        <v>Dans chaque page web, chaque citation est-elle correctement indiquée ?</v>
      </c>
      <c r="D59" s="67" t="s">
        <v>305</v>
      </c>
      <c r="E59" s="68" t="s">
        <v>316</v>
      </c>
      <c r="F59" s="31"/>
      <c r="G59" s="31"/>
    </row>
    <row r="60" spans="1:7" ht="20.399999999999999" x14ac:dyDescent="0.25">
      <c r="A60" s="5" t="str">
        <f>Critères!$A$59</f>
        <v>PRÉSENTATION</v>
      </c>
      <c r="B60" s="57" t="str">
        <f>Critères!B59</f>
        <v>10.1</v>
      </c>
      <c r="C60" s="27" t="str">
        <f>Critères!C59</f>
        <v>Dans le site web, des feuilles de styles sont-elles utilisées pour contrôler la présentation de l’information ?</v>
      </c>
      <c r="D60" s="67" t="s">
        <v>305</v>
      </c>
      <c r="E60" s="68" t="s">
        <v>316</v>
      </c>
      <c r="F60" s="31"/>
      <c r="G60" s="31"/>
    </row>
    <row r="61" spans="1:7" ht="30.6" x14ac:dyDescent="0.25">
      <c r="A61" s="5"/>
      <c r="B61" s="57" t="str">
        <f>Critères!B60</f>
        <v>10.2</v>
      </c>
      <c r="C61" s="27"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7" t="str">
        <f>Critères!B61</f>
        <v>10.3</v>
      </c>
      <c r="C62" s="27" t="str">
        <f>Critères!C61</f>
        <v>Dans chaque page web, l’information reste-t-elle compréhensible lorsque les feuilles de styles sont désactivées ?</v>
      </c>
      <c r="D62" s="67" t="s">
        <v>305</v>
      </c>
      <c r="E62" s="68" t="s">
        <v>316</v>
      </c>
      <c r="F62" s="31"/>
      <c r="G62" s="31"/>
    </row>
    <row r="63" spans="1:7" ht="30.6" x14ac:dyDescent="0.25">
      <c r="A63" s="5"/>
      <c r="B63" s="57" t="str">
        <f>Critères!B62</f>
        <v>10.4</v>
      </c>
      <c r="C63" s="27"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7" t="str">
        <f>Critères!B63</f>
        <v>10.5</v>
      </c>
      <c r="C64" s="27"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7" t="str">
        <f>Critères!B64</f>
        <v>10.6</v>
      </c>
      <c r="C65" s="27"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7" t="str">
        <f>Critères!B65</f>
        <v>10.7</v>
      </c>
      <c r="C66" s="27" t="str">
        <f>Critères!C65</f>
        <v>Dans chaque page web, pour chaque élément recevant le focus, la prise de focus est-elle visible ?</v>
      </c>
      <c r="D66" s="67" t="s">
        <v>305</v>
      </c>
      <c r="E66" s="68" t="s">
        <v>316</v>
      </c>
      <c r="F66" s="27"/>
      <c r="G66" s="27"/>
    </row>
    <row r="67" spans="1:7" ht="20.399999999999999" x14ac:dyDescent="0.25">
      <c r="A67" s="5"/>
      <c r="B67" s="57" t="str">
        <f>Critères!B66</f>
        <v>10.8</v>
      </c>
      <c r="C67" s="27" t="str">
        <f>Critères!C66</f>
        <v>Pour chaque page web, les contenus cachés ont-ils vocation à être ignorés par les technologies d’assistance ?</v>
      </c>
      <c r="D67" s="67" t="s">
        <v>305</v>
      </c>
      <c r="E67" s="68" t="s">
        <v>316</v>
      </c>
      <c r="F67" s="27"/>
      <c r="G67" s="27"/>
    </row>
    <row r="68" spans="1:7" ht="30.6" x14ac:dyDescent="0.25">
      <c r="A68" s="5"/>
      <c r="B68" s="57" t="str">
        <f>Critères!B67</f>
        <v>10.9</v>
      </c>
      <c r="C68" s="27" t="str">
        <f>Critères!C67</f>
        <v>Dans chaque page web, l’information ne doit pas être donnée uniquement par la forme, taille ou position. Cette règle est-elle respectée ?</v>
      </c>
      <c r="D68" s="67" t="s">
        <v>305</v>
      </c>
      <c r="E68" s="68" t="s">
        <v>316</v>
      </c>
      <c r="F68" s="27"/>
      <c r="G68" s="27"/>
    </row>
    <row r="69" spans="1:7" ht="30.6" x14ac:dyDescent="0.25">
      <c r="A69" s="5"/>
      <c r="B69" s="57" t="str">
        <f>Critères!B68</f>
        <v>10.10</v>
      </c>
      <c r="C69" s="27" t="str">
        <f>Critères!C68</f>
        <v>Dans chaque page web, l’information ne doit pas être donnée par la forme, taille ou position uniquement. Cette règle est-elle implémentée de façon pertinente ?</v>
      </c>
      <c r="D69" s="67" t="s">
        <v>305</v>
      </c>
      <c r="E69" s="68" t="s">
        <v>316</v>
      </c>
      <c r="F69" s="27"/>
      <c r="G69" s="27"/>
    </row>
    <row r="70" spans="1:7" ht="51" x14ac:dyDescent="0.25">
      <c r="A70" s="5"/>
      <c r="B70" s="57" t="str">
        <f>Critères!B69</f>
        <v>10.11</v>
      </c>
      <c r="C70" s="27"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27"/>
      <c r="G70" s="27"/>
    </row>
    <row r="71" spans="1:7" ht="30.6" x14ac:dyDescent="0.25">
      <c r="A71" s="5"/>
      <c r="B71" s="57" t="str">
        <f>Critères!B70</f>
        <v>10.12</v>
      </c>
      <c r="C71" s="27" t="str">
        <f>Critères!C70</f>
        <v>Dans chaque page web, les propriétés d’espacement du texte peuvent-elles être redéfinies par l’utilisateur sans perte de contenu ou de fonctionnalité (hors cas particuliers) ?</v>
      </c>
      <c r="D71" s="67" t="s">
        <v>305</v>
      </c>
      <c r="E71" s="68" t="s">
        <v>316</v>
      </c>
      <c r="F71" s="27"/>
      <c r="G71" s="27"/>
    </row>
    <row r="72" spans="1:7" ht="40.799999999999997" x14ac:dyDescent="0.25">
      <c r="A72" s="5"/>
      <c r="B72" s="57" t="str">
        <f>Critères!B71</f>
        <v>10.13</v>
      </c>
      <c r="C72" s="27" t="str">
        <f>Critères!C71</f>
        <v>Dans chaque page web, les contenus additionnels apparaissant à la prise de focus ou au survol d’un composant d’interface sont-ils contrôlables par l’utilisateur (hors cas particuliers) ?</v>
      </c>
      <c r="D72" s="67" t="s">
        <v>305</v>
      </c>
      <c r="E72" s="68" t="s">
        <v>316</v>
      </c>
      <c r="F72" s="27"/>
      <c r="G72" s="27"/>
    </row>
    <row r="73" spans="1:7" ht="30.6" x14ac:dyDescent="0.25">
      <c r="A73" s="5"/>
      <c r="B73" s="57" t="str">
        <f>Critères!B72</f>
        <v>10.14</v>
      </c>
      <c r="C73" s="27" t="str">
        <f>Critères!C72</f>
        <v>Dans chaque page web, les contenus additionnels apparaissant via les styles CSS uniquement peuvent-ils être rendus visibles au clavier et par tout dispositif de pointage ?</v>
      </c>
      <c r="D73" s="67" t="s">
        <v>305</v>
      </c>
      <c r="E73" s="68" t="s">
        <v>316</v>
      </c>
      <c r="F73" s="27"/>
      <c r="G73" s="27"/>
    </row>
    <row r="74" spans="1:7" ht="15.6" x14ac:dyDescent="0.25">
      <c r="A74" s="5" t="str">
        <f>Critères!$A$73</f>
        <v>FORMULAIRES</v>
      </c>
      <c r="B74" s="57" t="str">
        <f>Critères!B73</f>
        <v>11.1</v>
      </c>
      <c r="C74" s="27" t="str">
        <f>Critères!C73</f>
        <v>Chaque champ de formulaire a-t-il une étiquette ?</v>
      </c>
      <c r="D74" s="67" t="s">
        <v>305</v>
      </c>
      <c r="E74" s="68" t="s">
        <v>316</v>
      </c>
      <c r="F74" s="27"/>
      <c r="G74" s="27"/>
    </row>
    <row r="75" spans="1:7" ht="20.399999999999999" x14ac:dyDescent="0.25">
      <c r="A75" s="5"/>
      <c r="B75" s="57" t="str">
        <f>Critères!B74</f>
        <v>11.2</v>
      </c>
      <c r="C75" s="27" t="str">
        <f>Critères!C74</f>
        <v>Chaque étiquette associée à un champ de formulaire est-elle pertinente (hors cas particuliers) ?</v>
      </c>
      <c r="D75" s="67" t="s">
        <v>305</v>
      </c>
      <c r="E75" s="68" t="s">
        <v>316</v>
      </c>
      <c r="F75" s="27"/>
      <c r="G75" s="27"/>
    </row>
    <row r="76" spans="1:7" ht="40.799999999999997" x14ac:dyDescent="0.25">
      <c r="A76" s="5"/>
      <c r="B76" s="57" t="str">
        <f>Critères!B75</f>
        <v>11.3</v>
      </c>
      <c r="C76" s="27" t="str">
        <f>Critères!C75</f>
        <v>Dans chaque formulaire, chaque étiquette associée à un champ de formulaire ayant la même fonction et répété plusieurs fois dans une même page ou dans un ensemble de pages est-elle cohérente ?</v>
      </c>
      <c r="D76" s="67" t="s">
        <v>305</v>
      </c>
      <c r="E76" s="68" t="s">
        <v>316</v>
      </c>
      <c r="F76" s="27"/>
      <c r="G76" s="27"/>
    </row>
    <row r="77" spans="1:7" ht="20.399999999999999" x14ac:dyDescent="0.25">
      <c r="A77" s="5"/>
      <c r="B77" s="57" t="str">
        <f>Critères!B76</f>
        <v>11.4</v>
      </c>
      <c r="C77" s="27" t="str">
        <f>Critères!C76</f>
        <v>Dans chaque formulaire, chaque étiquette de champ et son champ associé sont-ils accolés (hors cas particuliers) ?</v>
      </c>
      <c r="D77" s="67" t="s">
        <v>305</v>
      </c>
      <c r="E77" s="68" t="s">
        <v>316</v>
      </c>
      <c r="F77" s="27"/>
      <c r="G77" s="27"/>
    </row>
    <row r="78" spans="1:7" ht="20.399999999999999" x14ac:dyDescent="0.25">
      <c r="A78" s="5"/>
      <c r="B78" s="57" t="str">
        <f>Critères!B77</f>
        <v>11.5</v>
      </c>
      <c r="C78" s="27" t="str">
        <f>Critères!C77</f>
        <v>Dans chaque formulaire, les champs de même nature sont-ils regroupés, si nécessaire ?</v>
      </c>
      <c r="D78" s="67" t="s">
        <v>305</v>
      </c>
      <c r="E78" s="68" t="s">
        <v>316</v>
      </c>
      <c r="F78" s="27"/>
      <c r="G78" s="27"/>
    </row>
    <row r="79" spans="1:7" ht="20.399999999999999" x14ac:dyDescent="0.25">
      <c r="A79" s="5"/>
      <c r="B79" s="57" t="str">
        <f>Critères!B78</f>
        <v>11.6</v>
      </c>
      <c r="C79" s="27" t="str">
        <f>Critères!C78</f>
        <v>Dans chaque formulaire, chaque regroupement de champs de même nature a-t-il une légende ?</v>
      </c>
      <c r="D79" s="67" t="s">
        <v>305</v>
      </c>
      <c r="E79" s="68" t="s">
        <v>316</v>
      </c>
      <c r="F79" s="31"/>
      <c r="G79" s="31"/>
    </row>
    <row r="80" spans="1:7" ht="30.6" x14ac:dyDescent="0.25">
      <c r="A80" s="5"/>
      <c r="B80" s="57" t="str">
        <f>Critères!B79</f>
        <v>11.7</v>
      </c>
      <c r="C80" s="27"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7" t="str">
        <f>Critères!B80</f>
        <v>11.8</v>
      </c>
      <c r="C81" s="27"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7" t="str">
        <f>Critères!B81</f>
        <v>11.9</v>
      </c>
      <c r="C82" s="27" t="str">
        <f>Critères!C81</f>
        <v>Dans chaque formulaire, l’intitulé de chaque bouton est-il pertinent (hors cas particuliers) ?</v>
      </c>
      <c r="D82" s="67" t="s">
        <v>305</v>
      </c>
      <c r="E82" s="68" t="s">
        <v>316</v>
      </c>
      <c r="F82" s="31"/>
      <c r="G82" s="31"/>
    </row>
    <row r="83" spans="1:7" ht="20.399999999999999" x14ac:dyDescent="0.25">
      <c r="A83" s="5"/>
      <c r="B83" s="57" t="str">
        <f>Critères!B82</f>
        <v>11.10</v>
      </c>
      <c r="C83" s="27" t="str">
        <f>Critères!C82</f>
        <v>Dans chaque formulaire, le contrôle de saisie est-il utilisé de manière pertinente (hors cas particuliers) ?</v>
      </c>
      <c r="D83" s="67" t="s">
        <v>305</v>
      </c>
      <c r="E83" s="68" t="s">
        <v>316</v>
      </c>
      <c r="F83" s="31"/>
      <c r="G83" s="31"/>
    </row>
    <row r="84" spans="1:7" ht="30.6" x14ac:dyDescent="0.25">
      <c r="A84" s="5"/>
      <c r="B84" s="57" t="str">
        <f>Critères!B83</f>
        <v>11.11</v>
      </c>
      <c r="C84" s="27"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7" t="str">
        <f>Critères!B84</f>
        <v>11.12</v>
      </c>
      <c r="C85" s="27"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7" t="str">
        <f>Critères!B85</f>
        <v>11.13</v>
      </c>
      <c r="C86" s="27"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7" t="str">
        <f>Critères!B86</f>
        <v>12.1</v>
      </c>
      <c r="C87" s="27" t="str">
        <f>Critères!C86</f>
        <v>Chaque ensemble de pages dispose-t-il de deux systèmes de navigation différents, au moins (hors cas particuliers) ?</v>
      </c>
      <c r="D87" s="67" t="s">
        <v>305</v>
      </c>
      <c r="E87" s="68" t="s">
        <v>316</v>
      </c>
      <c r="F87" s="31"/>
      <c r="G87" s="31"/>
    </row>
    <row r="88" spans="1:7" ht="30.6" x14ac:dyDescent="0.25">
      <c r="A88" s="5"/>
      <c r="B88" s="57" t="str">
        <f>Critères!B87</f>
        <v>12.2</v>
      </c>
      <c r="C88" s="27" t="str">
        <f>Critères!C87</f>
        <v>Dans chaque ensemble de pages, le menu et les barres de navigation sont-ils toujours à la même place (hors cas particuliers) ?</v>
      </c>
      <c r="D88" s="67" t="s">
        <v>305</v>
      </c>
      <c r="E88" s="68" t="s">
        <v>316</v>
      </c>
      <c r="F88" s="31"/>
      <c r="G88" s="31"/>
    </row>
    <row r="89" spans="1:7" ht="15.6" x14ac:dyDescent="0.25">
      <c r="A89" s="5"/>
      <c r="B89" s="57" t="str">
        <f>Critères!B88</f>
        <v>12.3</v>
      </c>
      <c r="C89" s="27" t="str">
        <f>Critères!C88</f>
        <v>La page « plan du site » est-elle pertinente ?</v>
      </c>
      <c r="D89" s="67" t="s">
        <v>305</v>
      </c>
      <c r="E89" s="68" t="s">
        <v>316</v>
      </c>
      <c r="F89" s="31"/>
      <c r="G89" s="31"/>
    </row>
    <row r="90" spans="1:7" ht="20.399999999999999" x14ac:dyDescent="0.25">
      <c r="A90" s="5"/>
      <c r="B90" s="57" t="str">
        <f>Critères!B89</f>
        <v>12.4</v>
      </c>
      <c r="C90" s="27" t="str">
        <f>Critères!C89</f>
        <v>Dans chaque ensemble de pages, la page « plan du site » est-elle atteignable de manière identique ?</v>
      </c>
      <c r="D90" s="67" t="s">
        <v>305</v>
      </c>
      <c r="E90" s="68" t="s">
        <v>316</v>
      </c>
      <c r="F90" s="27"/>
      <c r="G90" s="27"/>
    </row>
    <row r="91" spans="1:7" ht="20.399999999999999" x14ac:dyDescent="0.25">
      <c r="A91" s="5"/>
      <c r="B91" s="57" t="str">
        <f>Critères!B90</f>
        <v>12.5</v>
      </c>
      <c r="C91" s="27" t="str">
        <f>Critères!C90</f>
        <v>Dans chaque ensemble de pages, le moteur de recherche est-il atteignable de manière identique ?</v>
      </c>
      <c r="D91" s="67" t="s">
        <v>305</v>
      </c>
      <c r="E91" s="68" t="s">
        <v>316</v>
      </c>
      <c r="F91" s="27"/>
      <c r="G91" s="27"/>
    </row>
    <row r="92" spans="1:7" ht="51" x14ac:dyDescent="0.25">
      <c r="A92" s="5"/>
      <c r="B92" s="57" t="str">
        <f>Critères!B91</f>
        <v>12.6</v>
      </c>
      <c r="C92" s="27"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27"/>
      <c r="G92" s="27"/>
    </row>
    <row r="93" spans="1:7" ht="30.6" x14ac:dyDescent="0.25">
      <c r="A93" s="5"/>
      <c r="B93" s="57" t="str">
        <f>Critères!B92</f>
        <v>12.7</v>
      </c>
      <c r="C93" s="27" t="str">
        <f>Critères!C92</f>
        <v>Dans chaque page web, un lien d’évitement ou d’accès rapide à la zone de contenu principal est-il présent (hors cas particuliers) ?</v>
      </c>
      <c r="D93" s="67" t="s">
        <v>305</v>
      </c>
      <c r="E93" s="68" t="s">
        <v>316</v>
      </c>
      <c r="F93" s="27"/>
      <c r="G93" s="27"/>
    </row>
    <row r="94" spans="1:7" ht="20.399999999999999" x14ac:dyDescent="0.25">
      <c r="A94" s="5"/>
      <c r="B94" s="57" t="str">
        <f>Critères!B93</f>
        <v>12.8</v>
      </c>
      <c r="C94" s="27" t="str">
        <f>Critères!C93</f>
        <v>Dans chaque page web, l’ordre de tabulation est-il cohérent ?</v>
      </c>
      <c r="D94" s="67" t="s">
        <v>305</v>
      </c>
      <c r="E94" s="68" t="s">
        <v>316</v>
      </c>
      <c r="F94" s="27"/>
      <c r="G94" s="27"/>
    </row>
    <row r="95" spans="1:7" ht="20.399999999999999" x14ac:dyDescent="0.25">
      <c r="A95" s="5"/>
      <c r="B95" s="57" t="str">
        <f>Critères!B94</f>
        <v>12.9</v>
      </c>
      <c r="C95" s="27" t="str">
        <f>Critères!C94</f>
        <v>Dans chaque page web, la navigation ne doit pas contenir de piège au clavier. Cette règle est-elle respectée ?</v>
      </c>
      <c r="D95" s="67" t="s">
        <v>305</v>
      </c>
      <c r="E95" s="68" t="s">
        <v>316</v>
      </c>
      <c r="F95" s="27"/>
      <c r="G95" s="27"/>
    </row>
    <row r="96" spans="1:7" ht="40.799999999999997" x14ac:dyDescent="0.25">
      <c r="A96" s="5"/>
      <c r="B96" s="57" t="str">
        <f>Critères!B95</f>
        <v>12.10</v>
      </c>
      <c r="C96" s="27" t="str">
        <f>Critères!C95</f>
        <v>Dans chaque page web, les raccourcis clavier n’utilisant qu’une seule touche (lettre minuscule ou majuscule, ponctuation, chiffre ou symbole) sont-ils contrôlables par l’utilisateur ?</v>
      </c>
      <c r="D96" s="67" t="s">
        <v>305</v>
      </c>
      <c r="E96" s="68" t="s">
        <v>316</v>
      </c>
      <c r="F96" s="27"/>
      <c r="G96" s="27"/>
    </row>
    <row r="97" spans="1:7" ht="40.799999999999997" x14ac:dyDescent="0.25">
      <c r="A97" s="5"/>
      <c r="B97" s="57" t="str">
        <f>Critères!B96</f>
        <v>12.11</v>
      </c>
      <c r="C97" s="27" t="str">
        <f>Critères!C96</f>
        <v>Dans chaque page web, les contenus additionnels apparaissant au survol, à la prise de focus ou à l’activation d’un composant d’interface sont-ils si nécessaire atteignables au clavier ?</v>
      </c>
      <c r="D97" s="67" t="s">
        <v>305</v>
      </c>
      <c r="E97" s="68" t="s">
        <v>316</v>
      </c>
      <c r="F97" s="27"/>
      <c r="G97" s="27"/>
    </row>
    <row r="98" spans="1:7" ht="30.6" x14ac:dyDescent="0.25">
      <c r="A98" s="5" t="str">
        <f>Critères!$A$97</f>
        <v>CONSULTATION</v>
      </c>
      <c r="B98" s="57" t="str">
        <f>Critères!B97</f>
        <v>13.1</v>
      </c>
      <c r="C98" s="27" t="str">
        <f>Critères!C97</f>
        <v>Pour chaque page web, l’utilisateur a-t-il le contrôle de chaque limite de temps modifiant le contenu (hors cas particuliers) ?</v>
      </c>
      <c r="D98" s="67" t="s">
        <v>305</v>
      </c>
      <c r="E98" s="68" t="s">
        <v>316</v>
      </c>
      <c r="F98" s="27"/>
      <c r="G98" s="27"/>
    </row>
    <row r="99" spans="1:7" ht="30.6" x14ac:dyDescent="0.25">
      <c r="A99" s="5"/>
      <c r="B99" s="57" t="str">
        <f>Critères!B98</f>
        <v>13.2</v>
      </c>
      <c r="C99" s="27" t="str">
        <f>Critères!C98</f>
        <v>Dans chaque page web, l’ouverture d’une nouvelle fenêtre ne doit pas être déclenchée sans action de l’utilisateur. Cette règle est-elle respectée ?</v>
      </c>
      <c r="D99" s="67" t="s">
        <v>305</v>
      </c>
      <c r="E99" s="68" t="s">
        <v>316</v>
      </c>
      <c r="F99" s="27"/>
      <c r="G99" s="27"/>
    </row>
    <row r="100" spans="1:7" ht="30.6" x14ac:dyDescent="0.25">
      <c r="A100" s="5"/>
      <c r="B100" s="57" t="str">
        <f>Critères!B99</f>
        <v>13.3</v>
      </c>
      <c r="C100" s="27" t="str">
        <f>Critères!C99</f>
        <v>Dans chaque page web, chaque document bureautique en téléchargement possède-t-il, si nécessaire, une version accessible (hors cas particuliers) ?</v>
      </c>
      <c r="D100" s="67" t="s">
        <v>305</v>
      </c>
      <c r="E100" s="68" t="s">
        <v>316</v>
      </c>
      <c r="F100" s="27"/>
      <c r="G100" s="27"/>
    </row>
    <row r="101" spans="1:7" ht="20.399999999999999" x14ac:dyDescent="0.25">
      <c r="A101" s="5"/>
      <c r="B101" s="57" t="str">
        <f>Critères!B100</f>
        <v>13.4</v>
      </c>
      <c r="C101" s="27" t="str">
        <f>Critères!C100</f>
        <v>Pour chaque document bureautique ayant une version accessible, cette version offre-t-elle la même information ?</v>
      </c>
      <c r="D101" s="67" t="s">
        <v>305</v>
      </c>
      <c r="E101" s="68" t="s">
        <v>316</v>
      </c>
      <c r="F101" s="27"/>
      <c r="G101" s="27"/>
    </row>
    <row r="102" spans="1:7" ht="20.399999999999999" x14ac:dyDescent="0.25">
      <c r="A102" s="5"/>
      <c r="B102" s="57" t="str">
        <f>Critères!B101</f>
        <v>13.5</v>
      </c>
      <c r="C102" s="27" t="str">
        <f>Critères!C101</f>
        <v>Dans chaque page web, chaque contenu cryptique (art ASCII, émoticon, syntaxe cryptique) a-t-il une alternative ?</v>
      </c>
      <c r="D102" s="67" t="s">
        <v>305</v>
      </c>
      <c r="E102" s="68" t="s">
        <v>316</v>
      </c>
      <c r="F102" s="27"/>
      <c r="G102" s="27"/>
    </row>
    <row r="103" spans="1:7" ht="30.6" x14ac:dyDescent="0.25">
      <c r="A103" s="5"/>
      <c r="B103" s="57" t="str">
        <f>Critères!B102</f>
        <v>13.6</v>
      </c>
      <c r="C103" s="27" t="str">
        <f>Critères!C102</f>
        <v>Dans chaque page web, pour chaque contenu cryptique (art ASCII, émoticon, syntaxe cryptique) ayant une alternative, cette alternative est-elle pertinente ?</v>
      </c>
      <c r="D103" s="67" t="s">
        <v>305</v>
      </c>
      <c r="E103" s="68" t="s">
        <v>316</v>
      </c>
      <c r="F103" s="27"/>
      <c r="G103" s="27"/>
    </row>
    <row r="104" spans="1:7" ht="30.6" x14ac:dyDescent="0.25">
      <c r="A104" s="5"/>
      <c r="B104" s="57" t="str">
        <f>Critères!B103</f>
        <v>13.7</v>
      </c>
      <c r="C104" s="27" t="str">
        <f>Critères!C103</f>
        <v>Dans chaque page web, les changements brusques de luminosité ou les effets de flash sont-ils correctement utilisés ?</v>
      </c>
      <c r="D104" s="67" t="s">
        <v>305</v>
      </c>
      <c r="E104" s="68" t="s">
        <v>316</v>
      </c>
      <c r="F104" s="27"/>
      <c r="G104" s="27"/>
    </row>
    <row r="105" spans="1:7" ht="20.399999999999999" x14ac:dyDescent="0.25">
      <c r="A105" s="5"/>
      <c r="B105" s="57" t="str">
        <f>Critères!B104</f>
        <v>13.8</v>
      </c>
      <c r="C105" s="27" t="str">
        <f>Critères!C104</f>
        <v>Dans chaque page web, chaque contenu en mouvement ou clignotant est-il contrôlable par l’utilisateur ?</v>
      </c>
      <c r="D105" s="67" t="s">
        <v>305</v>
      </c>
      <c r="E105" s="68" t="s">
        <v>316</v>
      </c>
      <c r="F105" s="27"/>
      <c r="G105" s="27"/>
    </row>
    <row r="106" spans="1:7" ht="30.6" x14ac:dyDescent="0.25">
      <c r="A106" s="5"/>
      <c r="B106" s="57" t="str">
        <f>Critères!B105</f>
        <v>13.9</v>
      </c>
      <c r="C106" s="27" t="str">
        <f>Critères!C105</f>
        <v>Dans chaque page web, le contenu proposé est-il consultable quelle que soit l’orientation de l’écran (portait ou paysage) (hors cas particuliers) ?</v>
      </c>
      <c r="D106" s="67" t="s">
        <v>305</v>
      </c>
      <c r="E106" s="68" t="s">
        <v>316</v>
      </c>
      <c r="F106" s="27"/>
      <c r="G106" s="27"/>
    </row>
    <row r="107" spans="1:7" ht="40.799999999999997" x14ac:dyDescent="0.25">
      <c r="A107" s="5"/>
      <c r="B107" s="57" t="str">
        <f>Critères!B106</f>
        <v>13.10</v>
      </c>
      <c r="C107" s="27" t="str">
        <f>Critères!C106</f>
        <v>Dans chaque page web, les fonctionnalités utilisables ou disponibles au moyen d’un geste complexe peuvent-elles être également disponibles au moyen d’un geste simple (hors cas particuliers) ?</v>
      </c>
      <c r="D107" s="67" t="s">
        <v>305</v>
      </c>
      <c r="E107" s="68" t="s">
        <v>316</v>
      </c>
      <c r="F107" s="27"/>
      <c r="G107" s="27"/>
    </row>
    <row r="108" spans="1:7" ht="40.799999999999997" x14ac:dyDescent="0.25">
      <c r="A108" s="5"/>
      <c r="B108" s="57" t="str">
        <f>Critères!B107</f>
        <v>13.11</v>
      </c>
      <c r="C108" s="27" t="str">
        <f>Critères!C107</f>
        <v>Dans chaque page web, les actions déclenchées au moyen d’un dispositif de pointage sur un point unique de l’écran peuvent-elles faire l’objet d’une annulation (hors cas particuliers) ?</v>
      </c>
      <c r="D108" s="67" t="s">
        <v>305</v>
      </c>
      <c r="E108" s="68" t="s">
        <v>316</v>
      </c>
      <c r="F108" s="27"/>
      <c r="G108" s="27"/>
    </row>
    <row r="109" spans="1:7" ht="30.6" x14ac:dyDescent="0.25">
      <c r="A109" s="5"/>
      <c r="B109" s="57" t="str">
        <f>Critères!B108</f>
        <v>13.12</v>
      </c>
      <c r="C109" s="27" t="str">
        <f>Critères!C108</f>
        <v>Dans chaque page web, les fonctionnalités qui impliquent un mouvement de l’appareil ou vers l’appareil peuvent-elles être satisfaites de manière alternative (hors cas particuliers) ?</v>
      </c>
      <c r="D109" s="67" t="s">
        <v>305</v>
      </c>
      <c r="E109" s="68" t="s">
        <v>316</v>
      </c>
      <c r="F109" s="27"/>
      <c r="G109" s="27"/>
    </row>
  </sheetData>
  <mergeCells count="15">
    <mergeCell ref="A56:A59"/>
    <mergeCell ref="A60:A73"/>
    <mergeCell ref="A74:A86"/>
    <mergeCell ref="A87:A97"/>
    <mergeCell ref="A98:A109"/>
    <mergeCell ref="A18:A30"/>
    <mergeCell ref="A31:A38"/>
    <mergeCell ref="A39:A40"/>
    <mergeCell ref="A41:A45"/>
    <mergeCell ref="A46:A55"/>
    <mergeCell ref="A1:G1"/>
    <mergeCell ref="A2:G2"/>
    <mergeCell ref="A4:A12"/>
    <mergeCell ref="A13:A14"/>
    <mergeCell ref="A15:A17"/>
  </mergeCells>
  <conditionalFormatting sqref="D4">
    <cfRule type="cellIs" dxfId="611" priority="7" operator="equal">
      <formula>"C"</formula>
    </cfRule>
    <cfRule type="cellIs" dxfId="610" priority="8" operator="equal">
      <formula>"NC"</formula>
    </cfRule>
    <cfRule type="cellIs" dxfId="609" priority="9" operator="equal">
      <formula>"NA"</formula>
    </cfRule>
    <cfRule type="cellIs" dxfId="608" priority="10" operator="equal">
      <formula>"NT"</formula>
    </cfRule>
  </conditionalFormatting>
  <conditionalFormatting sqref="E4">
    <cfRule type="cellIs" dxfId="607" priority="11" operator="equal">
      <formula>"D"</formula>
    </cfRule>
    <cfRule type="cellIs" dxfId="606" priority="12" operator="equal">
      <formula>"N"</formula>
    </cfRule>
  </conditionalFormatting>
  <conditionalFormatting sqref="D5:D109">
    <cfRule type="cellIs" dxfId="605" priority="1" operator="equal">
      <formula>"C"</formula>
    </cfRule>
    <cfRule type="cellIs" dxfId="604" priority="2" operator="equal">
      <formula>"NC"</formula>
    </cfRule>
    <cfRule type="cellIs" dxfId="603" priority="3" operator="equal">
      <formula>"NA"</formula>
    </cfRule>
    <cfRule type="cellIs" dxfId="602" priority="4" operator="equal">
      <formula>"NT"</formula>
    </cfRule>
  </conditionalFormatting>
  <conditionalFormatting sqref="E5:E109">
    <cfRule type="cellIs" dxfId="601" priority="5" operator="equal">
      <formula>"D"</formula>
    </cfRule>
    <cfRule type="cellIs" dxfId="600" priority="6" operator="equal">
      <formula>"N"</formula>
    </cfRule>
  </conditionalFormatting>
  <dataValidations count="2">
    <dataValidation type="list" operator="equal" showErrorMessage="1" sqref="D4:D109">
      <formula1>"C,NC,NA,NT"</formula1>
      <formula2>0</formula2>
    </dataValidation>
    <dataValidation type="list" operator="equal" showErrorMessage="1" sqref="E4:E109">
      <formula1>"D,N"</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09"/>
  <sheetViews>
    <sheetView zoomScale="75" zoomScaleNormal="75" workbookViewId="0">
      <selection activeCell="D4" sqref="D4"/>
    </sheetView>
  </sheetViews>
  <sheetFormatPr baseColWidth="10" defaultColWidth="9.6328125" defaultRowHeight="15" x14ac:dyDescent="0.25"/>
  <cols>
    <col min="1" max="1" width="3.7265625" style="12"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64" width="9.54296875" style="23"/>
  </cols>
  <sheetData>
    <row r="1" spans="1:64" ht="15.6" x14ac:dyDescent="0.25">
      <c r="A1" s="11" t="str">
        <f>Échantillon!A1</f>
        <v>RGAA 4.1 – GRILLE D'ÉVALUATION</v>
      </c>
      <c r="B1" s="11"/>
      <c r="C1" s="11"/>
      <c r="D1" s="11"/>
      <c r="E1" s="11"/>
      <c r="F1" s="11"/>
      <c r="G1" s="11"/>
    </row>
    <row r="2" spans="1:64" x14ac:dyDescent="0.25">
      <c r="A2" s="1" t="str">
        <f>CONCATENATE(Échantillon!B16," : ",Échantillon!C16)</f>
        <v>Recherche : http://www.site.fr/recherche.html</v>
      </c>
      <c r="B2" s="1"/>
      <c r="C2" s="1"/>
      <c r="D2" s="1"/>
      <c r="E2" s="1"/>
      <c r="F2" s="1"/>
      <c r="G2" s="1"/>
    </row>
    <row r="3" spans="1:64" ht="46.2" x14ac:dyDescent="0.25">
      <c r="A3" s="24" t="s">
        <v>71</v>
      </c>
      <c r="B3" s="24" t="s">
        <v>72</v>
      </c>
      <c r="C3" s="25" t="s">
        <v>73</v>
      </c>
      <c r="D3" s="24" t="s">
        <v>300</v>
      </c>
      <c r="E3" s="24" t="s">
        <v>313</v>
      </c>
      <c r="F3" s="25" t="s">
        <v>314</v>
      </c>
      <c r="G3" s="25" t="s">
        <v>315</v>
      </c>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row>
    <row r="4" spans="1:64" ht="20.399999999999999" x14ac:dyDescent="0.25">
      <c r="A4" s="5" t="str">
        <f>Critères!$A$3</f>
        <v>IMAGES</v>
      </c>
      <c r="B4" s="57" t="str">
        <f>Critères!B3</f>
        <v>1.1</v>
      </c>
      <c r="C4" s="27" t="str">
        <f>Critères!C3</f>
        <v>Chaque image porteuse d’information a-t-elle une alternative textuelle ?</v>
      </c>
      <c r="D4" s="67" t="s">
        <v>305</v>
      </c>
      <c r="E4" s="68" t="s">
        <v>316</v>
      </c>
      <c r="F4" s="27"/>
      <c r="G4" s="27"/>
      <c r="H4" s="12"/>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row>
    <row r="5" spans="1:64" ht="20.399999999999999" x14ac:dyDescent="0.25">
      <c r="A5" s="5"/>
      <c r="B5" s="57" t="str">
        <f>Critères!B4</f>
        <v>1.2</v>
      </c>
      <c r="C5" s="27" t="str">
        <f>Critères!C4</f>
        <v>Chaque image de décoration est-elle correctement ignorée par les technologies d’assistance ?</v>
      </c>
      <c r="D5" s="67" t="s">
        <v>305</v>
      </c>
      <c r="E5" s="68" t="s">
        <v>316</v>
      </c>
      <c r="F5" s="27"/>
      <c r="G5" s="27"/>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row>
    <row r="6" spans="1:64" ht="30.6" x14ac:dyDescent="0.25">
      <c r="A6" s="5"/>
      <c r="B6" s="57" t="str">
        <f>Critères!B5</f>
        <v>1.3</v>
      </c>
      <c r="C6" s="27" t="str">
        <f>Critères!C5</f>
        <v>Pour chaque image porteuse d'information ayant une alternative textuelle, cette alternative est-elle pertinente (hors cas particuliers) ?</v>
      </c>
      <c r="D6" s="67" t="s">
        <v>305</v>
      </c>
      <c r="E6" s="68" t="s">
        <v>316</v>
      </c>
      <c r="F6" s="27"/>
      <c r="G6" s="27"/>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row>
    <row r="7" spans="1:64" ht="30.6" x14ac:dyDescent="0.25">
      <c r="A7" s="5"/>
      <c r="B7" s="57" t="str">
        <f>Critères!B6</f>
        <v>1.4</v>
      </c>
      <c r="C7" s="27" t="str">
        <f>Critères!C6</f>
        <v>Pour chaque image utilisée comme CAPTCHA ou comme image-test, ayant une alternative textuelle, cette alternative permet-elle d’identifier la nature et la fonction de l’image ?</v>
      </c>
      <c r="D7" s="67" t="s">
        <v>305</v>
      </c>
      <c r="E7" s="68" t="s">
        <v>316</v>
      </c>
      <c r="F7" s="27"/>
      <c r="G7" s="27"/>
    </row>
    <row r="8" spans="1:64" ht="30.6" x14ac:dyDescent="0.25">
      <c r="A8" s="5"/>
      <c r="B8" s="57" t="str">
        <f>Critères!B7</f>
        <v>1.5</v>
      </c>
      <c r="C8" s="27" t="str">
        <f>Critères!C7</f>
        <v>Pour chaque image utilisée comme CAPTCHA, une solution d’accès alternatif au contenu ou à la fonction du CAPTCHA est-elle présente ?</v>
      </c>
      <c r="D8" s="67" t="s">
        <v>305</v>
      </c>
      <c r="E8" s="68" t="s">
        <v>316</v>
      </c>
      <c r="F8" s="29"/>
      <c r="G8" s="27"/>
    </row>
    <row r="9" spans="1:64" ht="20.399999999999999" x14ac:dyDescent="0.25">
      <c r="A9" s="5"/>
      <c r="B9" s="57" t="str">
        <f>Critères!B8</f>
        <v>1.6</v>
      </c>
      <c r="C9" s="27" t="str">
        <f>Critères!C8</f>
        <v>Chaque image porteuse d’information a-t-elle, si nécessaire, une description détaillée ?</v>
      </c>
      <c r="D9" s="67" t="s">
        <v>305</v>
      </c>
      <c r="E9" s="68" t="s">
        <v>316</v>
      </c>
      <c r="F9" s="27"/>
      <c r="G9" s="27"/>
    </row>
    <row r="10" spans="1:64" ht="20.399999999999999" x14ac:dyDescent="0.25">
      <c r="A10" s="5"/>
      <c r="B10" s="57" t="str">
        <f>Critères!B9</f>
        <v>1.7</v>
      </c>
      <c r="C10" s="27" t="str">
        <f>Critères!C9</f>
        <v>Pour chaque image porteuse d’information ayant une description détaillée, cette description est-elle pertinente ?</v>
      </c>
      <c r="D10" s="67" t="s">
        <v>305</v>
      </c>
      <c r="E10" s="68" t="s">
        <v>316</v>
      </c>
      <c r="F10" s="27"/>
      <c r="G10" s="27"/>
    </row>
    <row r="11" spans="1:64" ht="40.799999999999997" x14ac:dyDescent="0.25">
      <c r="A11" s="5"/>
      <c r="B11" s="57" t="str">
        <f>Critères!B10</f>
        <v>1.8</v>
      </c>
      <c r="C11" s="27" t="str">
        <f>Critères!C10</f>
        <v>Chaque image texte porteuse d’information, en l’absence d’un mécanisme de remplacement, doit si possible être remplacée par du texte stylé. Cette règle est-elle respectée (hors cas particuliers) ?</v>
      </c>
      <c r="D11" s="67" t="s">
        <v>305</v>
      </c>
      <c r="E11" s="68" t="s">
        <v>316</v>
      </c>
      <c r="F11" s="27"/>
      <c r="G11" s="27"/>
    </row>
    <row r="12" spans="1:64" ht="20.399999999999999" x14ac:dyDescent="0.25">
      <c r="A12" s="5"/>
      <c r="B12" s="57" t="str">
        <f>Critères!B11</f>
        <v>1.9</v>
      </c>
      <c r="C12" s="27" t="str">
        <f>Critères!C11</f>
        <v>Chaque légende d’image est-elle, si nécessaire, correctement reliée à l’image correspondante ?</v>
      </c>
      <c r="D12" s="67" t="s">
        <v>305</v>
      </c>
      <c r="E12" s="68" t="s">
        <v>316</v>
      </c>
      <c r="F12" s="27"/>
      <c r="G12" s="27"/>
    </row>
    <row r="13" spans="1:64" ht="15.6" x14ac:dyDescent="0.25">
      <c r="A13" s="5" t="str">
        <f>Critères!$A$12</f>
        <v>CADRES</v>
      </c>
      <c r="B13" s="59" t="str">
        <f>Critères!B12</f>
        <v>2.1</v>
      </c>
      <c r="C13" s="31" t="str">
        <f>Critères!C12</f>
        <v>Chaque cadre a-t-il un titre de cadre ?</v>
      </c>
      <c r="D13" s="67" t="s">
        <v>305</v>
      </c>
      <c r="E13" s="68" t="s">
        <v>316</v>
      </c>
      <c r="F13" s="60"/>
      <c r="G13" s="31"/>
    </row>
    <row r="14" spans="1:64"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64" ht="30.6" x14ac:dyDescent="0.25">
      <c r="A15" s="5" t="str">
        <f>Critères!$A$14</f>
        <v>COULEURS</v>
      </c>
      <c r="B15" s="57" t="str">
        <f>Critères!B14</f>
        <v>3.1</v>
      </c>
      <c r="C15" s="27" t="str">
        <f>Critères!C14</f>
        <v>Dans chaque page web, l’information ne doit pas être donnée uniquement par la couleur. Cette règle est-elle respectée ?</v>
      </c>
      <c r="D15" s="67" t="s">
        <v>305</v>
      </c>
      <c r="E15" s="68" t="s">
        <v>316</v>
      </c>
      <c r="F15" s="27"/>
      <c r="G15" s="27"/>
    </row>
    <row r="16" spans="1:64" ht="30.6" x14ac:dyDescent="0.25">
      <c r="A16" s="5"/>
      <c r="B16" s="57" t="str">
        <f>Critères!B15</f>
        <v>3.2</v>
      </c>
      <c r="C16" s="27"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7" t="str">
        <f>Critères!B16</f>
        <v>3.3</v>
      </c>
      <c r="C17" s="27"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7" t="str">
        <f>Critères!B17</f>
        <v>4.1</v>
      </c>
      <c r="C18" s="27"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7" t="str">
        <f>Critères!B18</f>
        <v>4.2</v>
      </c>
      <c r="C19" s="27"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7" t="str">
        <f>Critères!B19</f>
        <v>4.3</v>
      </c>
      <c r="C20" s="27" t="str">
        <f>Critères!C19</f>
        <v>Chaque média temporel synchronisé pré-enregistré a-t-il, si nécessaire, des sous-titres synchronisés (hors cas particuliers) ?</v>
      </c>
      <c r="D20" s="67" t="s">
        <v>305</v>
      </c>
      <c r="E20" s="68" t="s">
        <v>316</v>
      </c>
      <c r="F20" s="31"/>
      <c r="G20" s="31"/>
    </row>
    <row r="21" spans="1:7" ht="30.6" x14ac:dyDescent="0.25">
      <c r="A21" s="5"/>
      <c r="B21" s="57" t="str">
        <f>Critères!B20</f>
        <v>4.4</v>
      </c>
      <c r="C21" s="27"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7" t="str">
        <f>Critères!B21</f>
        <v>4.5</v>
      </c>
      <c r="C22" s="27"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7" t="str">
        <f>Critères!B22</f>
        <v>4.6</v>
      </c>
      <c r="C23" s="27"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7" t="str">
        <f>Critères!B23</f>
        <v>4.7</v>
      </c>
      <c r="C24" s="27" t="str">
        <f>Critères!C23</f>
        <v>Chaque média temporel est-il clairement identifiable (hors cas particuliers) ?</v>
      </c>
      <c r="D24" s="67" t="s">
        <v>305</v>
      </c>
      <c r="E24" s="68" t="s">
        <v>316</v>
      </c>
      <c r="F24" s="31"/>
      <c r="G24" s="31"/>
    </row>
    <row r="25" spans="1:7" ht="20.399999999999999" x14ac:dyDescent="0.25">
      <c r="A25" s="5"/>
      <c r="B25" s="57" t="str">
        <f>Critères!B24</f>
        <v>4.8</v>
      </c>
      <c r="C25" s="27" t="str">
        <f>Critères!C24</f>
        <v>Chaque média non temporel a-t-il, si nécessaire, une alternative (hors cas particuliers) ?</v>
      </c>
      <c r="D25" s="67" t="s">
        <v>305</v>
      </c>
      <c r="E25" s="68" t="s">
        <v>316</v>
      </c>
      <c r="F25" s="31"/>
      <c r="G25" s="31"/>
    </row>
    <row r="26" spans="1:7" ht="20.399999999999999" x14ac:dyDescent="0.25">
      <c r="A26" s="5"/>
      <c r="B26" s="57" t="str">
        <f>Critères!B25</f>
        <v>4.9</v>
      </c>
      <c r="C26" s="27" t="str">
        <f>Critères!C25</f>
        <v>Pour chaque média non temporel ayant une alternative, cette alternative est-elle pertinente ?</v>
      </c>
      <c r="D26" s="67" t="s">
        <v>305</v>
      </c>
      <c r="E26" s="68" t="s">
        <v>316</v>
      </c>
      <c r="F26" s="31"/>
      <c r="G26" s="31"/>
    </row>
    <row r="27" spans="1:7" ht="20.399999999999999" x14ac:dyDescent="0.25">
      <c r="A27" s="5"/>
      <c r="B27" s="57" t="str">
        <f>Critères!B26</f>
        <v>4.10</v>
      </c>
      <c r="C27" s="27" t="str">
        <f>Critères!C26</f>
        <v>Chaque son déclenché automatiquement est-il contrôlable par l’utilisateur ?</v>
      </c>
      <c r="D27" s="67" t="s">
        <v>305</v>
      </c>
      <c r="E27" s="68" t="s">
        <v>316</v>
      </c>
      <c r="F27" s="31"/>
      <c r="G27" s="31"/>
    </row>
    <row r="28" spans="1:7" ht="30.6" x14ac:dyDescent="0.25">
      <c r="A28" s="5"/>
      <c r="B28" s="57" t="str">
        <f>Critères!B27</f>
        <v>4.11</v>
      </c>
      <c r="C28" s="27"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7" t="str">
        <f>Critères!B28</f>
        <v>4.12</v>
      </c>
      <c r="C29" s="27"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7" t="str">
        <f>Critères!B29</f>
        <v>4.13</v>
      </c>
      <c r="C30" s="27"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7" t="str">
        <f>Critères!B30</f>
        <v>5.1</v>
      </c>
      <c r="C31" s="27" t="str">
        <f>Critères!C30</f>
        <v>Chaque tableau de données complexe a-t-il un résumé ?</v>
      </c>
      <c r="D31" s="67" t="s">
        <v>305</v>
      </c>
      <c r="E31" s="68" t="s">
        <v>316</v>
      </c>
      <c r="F31" s="27"/>
      <c r="G31" s="27"/>
    </row>
    <row r="32" spans="1:7" ht="20.399999999999999" x14ac:dyDescent="0.25">
      <c r="A32" s="5"/>
      <c r="B32" s="57" t="str">
        <f>Critères!B31</f>
        <v>5.2</v>
      </c>
      <c r="C32" s="27" t="str">
        <f>Critères!C31</f>
        <v>Pour chaque tableau de données complexe ayant un résumé, celui-ci est-il pertinent ?</v>
      </c>
      <c r="D32" s="67" t="s">
        <v>305</v>
      </c>
      <c r="E32" s="68" t="s">
        <v>316</v>
      </c>
      <c r="F32" s="27"/>
      <c r="G32" s="27"/>
    </row>
    <row r="33" spans="1:7" ht="20.399999999999999" x14ac:dyDescent="0.25">
      <c r="A33" s="5"/>
      <c r="B33" s="57" t="str">
        <f>Critères!B32</f>
        <v>5.3</v>
      </c>
      <c r="C33" s="27" t="str">
        <f>Critères!C32</f>
        <v>Pour chaque tableau de mise en forme, le contenu linéarisé reste-t-il compréhensible ?</v>
      </c>
      <c r="D33" s="67" t="s">
        <v>305</v>
      </c>
      <c r="E33" s="68" t="s">
        <v>316</v>
      </c>
      <c r="F33" s="27"/>
      <c r="G33" s="27"/>
    </row>
    <row r="34" spans="1:7" ht="20.399999999999999" x14ac:dyDescent="0.25">
      <c r="A34" s="5"/>
      <c r="B34" s="57" t="str">
        <f>Critères!B33</f>
        <v>5.4</v>
      </c>
      <c r="C34" s="27" t="str">
        <f>Critères!C33</f>
        <v>Pour chaque tableau de données ayant un titre, le titre est-il correctement associé au tableau de données ?</v>
      </c>
      <c r="D34" s="67" t="s">
        <v>305</v>
      </c>
      <c r="E34" s="68" t="s">
        <v>316</v>
      </c>
      <c r="F34" s="27"/>
      <c r="G34" s="27"/>
    </row>
    <row r="35" spans="1:7" ht="20.399999999999999" x14ac:dyDescent="0.25">
      <c r="A35" s="5"/>
      <c r="B35" s="57" t="str">
        <f>Critères!B34</f>
        <v>5.5</v>
      </c>
      <c r="C35" s="27" t="str">
        <f>Critères!C34</f>
        <v>Pour chaque tableau de données ayant un titre, celui-ci est-il pertinent ?</v>
      </c>
      <c r="D35" s="67" t="s">
        <v>305</v>
      </c>
      <c r="E35" s="68" t="s">
        <v>316</v>
      </c>
      <c r="F35" s="31"/>
      <c r="G35" s="31"/>
    </row>
    <row r="36" spans="1:7" ht="30.6" x14ac:dyDescent="0.25">
      <c r="A36" s="5"/>
      <c r="B36" s="57" t="str">
        <f>Critères!B35</f>
        <v>5.6</v>
      </c>
      <c r="C36" s="27" t="str">
        <f>Critères!C35</f>
        <v>Pour chaque tableau de données, chaque en-tête de colonnes et chaque en-tête de lignes sont-ils correctement déclarés ?</v>
      </c>
      <c r="D36" s="67" t="s">
        <v>305</v>
      </c>
      <c r="E36" s="68" t="s">
        <v>316</v>
      </c>
      <c r="F36" s="31"/>
      <c r="G36" s="31"/>
    </row>
    <row r="37" spans="1:7" ht="30.6" x14ac:dyDescent="0.25">
      <c r="A37" s="5"/>
      <c r="B37" s="57" t="str">
        <f>Critères!B36</f>
        <v>5.7</v>
      </c>
      <c r="C37" s="27"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7" t="str">
        <f>Critères!B37</f>
        <v>5.8</v>
      </c>
      <c r="C38" s="27"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7" t="str">
        <f>Critères!B38</f>
        <v>6.1</v>
      </c>
      <c r="C39" s="27" t="str">
        <f>Critères!C38</f>
        <v>Chaque lien est-il explicite (hors cas particuliers) ?</v>
      </c>
      <c r="D39" s="67" t="s">
        <v>305</v>
      </c>
      <c r="E39" s="68" t="s">
        <v>316</v>
      </c>
      <c r="F39" s="27"/>
      <c r="G39" s="27"/>
    </row>
    <row r="40" spans="1:7" ht="15.6" x14ac:dyDescent="0.25">
      <c r="A40" s="5"/>
      <c r="B40" s="57" t="str">
        <f>Critères!B39</f>
        <v>6.2</v>
      </c>
      <c r="C40" s="27" t="str">
        <f>Critères!C39</f>
        <v>Dans chaque page web, chaque lien a-t-il un intitulé ?</v>
      </c>
      <c r="D40" s="67" t="s">
        <v>305</v>
      </c>
      <c r="E40" s="68" t="s">
        <v>316</v>
      </c>
      <c r="F40" s="27"/>
      <c r="G40" s="27"/>
    </row>
    <row r="41" spans="1:7" ht="20.399999999999999" x14ac:dyDescent="0.25">
      <c r="A41" s="5" t="str">
        <f>Critères!$A$40</f>
        <v>SCRIPTS</v>
      </c>
      <c r="B41" s="57" t="str">
        <f>Critères!B40</f>
        <v>7.1</v>
      </c>
      <c r="C41" s="27" t="str">
        <f>Critères!C40</f>
        <v>Chaque script est-il, si nécessaire, compatible avec les technologies d’assistance ?</v>
      </c>
      <c r="D41" s="67" t="s">
        <v>305</v>
      </c>
      <c r="E41" s="68" t="s">
        <v>316</v>
      </c>
      <c r="F41" s="31"/>
      <c r="G41" s="31"/>
    </row>
    <row r="42" spans="1:7" ht="20.399999999999999" x14ac:dyDescent="0.25">
      <c r="A42" s="5"/>
      <c r="B42" s="57" t="str">
        <f>Critères!B41</f>
        <v>7.2</v>
      </c>
      <c r="C42" s="27" t="str">
        <f>Critères!C41</f>
        <v>Pour chaque script ayant une alternative, cette alternative est-elle pertinente ?</v>
      </c>
      <c r="D42" s="67" t="s">
        <v>305</v>
      </c>
      <c r="E42" s="68" t="s">
        <v>316</v>
      </c>
      <c r="F42" s="31"/>
      <c r="G42" s="31"/>
    </row>
    <row r="43" spans="1:7" ht="20.399999999999999" x14ac:dyDescent="0.25">
      <c r="A43" s="5"/>
      <c r="B43" s="57" t="str">
        <f>Critères!B42</f>
        <v>7.3</v>
      </c>
      <c r="C43" s="27" t="str">
        <f>Critères!C42</f>
        <v>Chaque script est-il contrôlable par le clavier et par tout dispositif de pointage (hors cas particuliers) ?</v>
      </c>
      <c r="D43" s="67" t="s">
        <v>305</v>
      </c>
      <c r="E43" s="68" t="s">
        <v>316</v>
      </c>
      <c r="F43" s="31"/>
      <c r="G43" s="31"/>
    </row>
    <row r="44" spans="1:7" ht="20.399999999999999" x14ac:dyDescent="0.25">
      <c r="A44" s="5"/>
      <c r="B44" s="57" t="str">
        <f>Critères!B43</f>
        <v>7.4</v>
      </c>
      <c r="C44" s="27" t="str">
        <f>Critères!C43</f>
        <v>Pour chaque script qui initie un changement de contexte, l’utilisateur est-il averti ou en a-t-il le contrôle ?</v>
      </c>
      <c r="D44" s="67" t="s">
        <v>305</v>
      </c>
      <c r="E44" s="68" t="s">
        <v>316</v>
      </c>
      <c r="F44" s="31"/>
      <c r="G44" s="31"/>
    </row>
    <row r="45" spans="1:7" ht="20.399999999999999" x14ac:dyDescent="0.25">
      <c r="A45" s="5"/>
      <c r="B45" s="57" t="str">
        <f>Critères!B44</f>
        <v>7.5</v>
      </c>
      <c r="C45" s="27"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7" t="str">
        <f>Critères!B45</f>
        <v>8.1</v>
      </c>
      <c r="C46" s="27" t="str">
        <f>Critères!C45</f>
        <v>Chaque page web est-elle définie par un type de document ?</v>
      </c>
      <c r="D46" s="67" t="s">
        <v>305</v>
      </c>
      <c r="E46" s="68" t="s">
        <v>316</v>
      </c>
      <c r="F46" s="31"/>
      <c r="G46" s="31"/>
    </row>
    <row r="47" spans="1:7" ht="20.399999999999999" x14ac:dyDescent="0.25">
      <c r="A47" s="5"/>
      <c r="B47" s="57" t="str">
        <f>Critères!B46</f>
        <v>8.2</v>
      </c>
      <c r="C47" s="27"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7" t="str">
        <f>Critères!B47</f>
        <v>8.3</v>
      </c>
      <c r="C48" s="27" t="str">
        <f>Critères!C47</f>
        <v>Dans chaque page web, la langue par défaut est-elle présente ?</v>
      </c>
      <c r="D48" s="67" t="s">
        <v>305</v>
      </c>
      <c r="E48" s="68" t="s">
        <v>316</v>
      </c>
      <c r="F48" s="31"/>
      <c r="G48" s="31"/>
    </row>
    <row r="49" spans="1:7" ht="20.399999999999999" x14ac:dyDescent="0.25">
      <c r="A49" s="5"/>
      <c r="B49" s="57" t="str">
        <f>Critères!B48</f>
        <v>8.4</v>
      </c>
      <c r="C49" s="27" t="str">
        <f>Critères!C48</f>
        <v>Pour chaque page web ayant une langue par défaut, le code de langue est-il pertinent ?</v>
      </c>
      <c r="D49" s="67" t="s">
        <v>305</v>
      </c>
      <c r="E49" s="68" t="s">
        <v>316</v>
      </c>
      <c r="F49" s="31"/>
      <c r="G49" s="31"/>
    </row>
    <row r="50" spans="1:7" ht="15.6" x14ac:dyDescent="0.25">
      <c r="A50" s="5"/>
      <c r="B50" s="57" t="str">
        <f>Critères!B49</f>
        <v>8.5</v>
      </c>
      <c r="C50" s="27" t="str">
        <f>Critères!C49</f>
        <v>Chaque page web a-t-elle un titre de page ?</v>
      </c>
      <c r="D50" s="67" t="s">
        <v>305</v>
      </c>
      <c r="E50" s="68" t="s">
        <v>316</v>
      </c>
      <c r="F50" s="31"/>
      <c r="G50" s="31"/>
    </row>
    <row r="51" spans="1:7" ht="20.399999999999999" x14ac:dyDescent="0.25">
      <c r="A51" s="5"/>
      <c r="B51" s="57" t="str">
        <f>Critères!B50</f>
        <v>8.6</v>
      </c>
      <c r="C51" s="27" t="str">
        <f>Critères!C50</f>
        <v>Pour chaque page web ayant un titre de page, ce titre est-il pertinent ?</v>
      </c>
      <c r="D51" s="67" t="s">
        <v>305</v>
      </c>
      <c r="E51" s="68" t="s">
        <v>316</v>
      </c>
      <c r="F51" s="31"/>
      <c r="G51" s="31"/>
    </row>
    <row r="52" spans="1:7" ht="20.399999999999999" x14ac:dyDescent="0.25">
      <c r="A52" s="5"/>
      <c r="B52" s="57" t="str">
        <f>Critères!B51</f>
        <v>8.7</v>
      </c>
      <c r="C52" s="27" t="str">
        <f>Critères!C51</f>
        <v>Dans chaque page web, chaque changement de langue est-il indiqué dans le code source (hors cas particuliers) ?</v>
      </c>
      <c r="D52" s="67" t="s">
        <v>305</v>
      </c>
      <c r="E52" s="68" t="s">
        <v>316</v>
      </c>
      <c r="F52" s="31"/>
      <c r="G52" s="31"/>
    </row>
    <row r="53" spans="1:7" ht="20.399999999999999" x14ac:dyDescent="0.25">
      <c r="A53" s="5"/>
      <c r="B53" s="57" t="str">
        <f>Critères!B52</f>
        <v>8.8</v>
      </c>
      <c r="C53" s="27" t="str">
        <f>Critères!C52</f>
        <v>Dans chaque page web, le code de langue de chaque changement de langue est-il valide et pertinent ?</v>
      </c>
      <c r="D53" s="67" t="s">
        <v>305</v>
      </c>
      <c r="E53" s="68" t="s">
        <v>316</v>
      </c>
      <c r="F53" s="31"/>
      <c r="G53" s="31"/>
    </row>
    <row r="54" spans="1:7" ht="30.6" x14ac:dyDescent="0.25">
      <c r="A54" s="5"/>
      <c r="B54" s="57" t="str">
        <f>Critères!B53</f>
        <v>8.9</v>
      </c>
      <c r="C54" s="27"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7" t="str">
        <f>Critères!B54</f>
        <v>8.10</v>
      </c>
      <c r="C55" s="27"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7" t="str">
        <f>Critères!B55</f>
        <v>9.1</v>
      </c>
      <c r="C56" s="27" t="str">
        <f>Critères!C55</f>
        <v>Dans chaque page web, l’information est-elle structurée par l’utilisation appropriée de titres ?</v>
      </c>
      <c r="D56" s="67" t="s">
        <v>305</v>
      </c>
      <c r="E56" s="68" t="s">
        <v>316</v>
      </c>
      <c r="F56" s="31"/>
      <c r="G56" s="31"/>
    </row>
    <row r="57" spans="1:7" ht="20.399999999999999" x14ac:dyDescent="0.25">
      <c r="A57" s="5"/>
      <c r="B57" s="57" t="str">
        <f>Critères!B56</f>
        <v>9.2</v>
      </c>
      <c r="C57" s="27" t="str">
        <f>Critères!C56</f>
        <v>Dans chaque page web, la structure du document est-elle cohérente (hors cas particuliers) ?</v>
      </c>
      <c r="D57" s="67" t="s">
        <v>305</v>
      </c>
      <c r="E57" s="68" t="s">
        <v>316</v>
      </c>
      <c r="F57" s="31"/>
      <c r="G57" s="31"/>
    </row>
    <row r="58" spans="1:7" ht="20.399999999999999" x14ac:dyDescent="0.25">
      <c r="A58" s="5"/>
      <c r="B58" s="57" t="str">
        <f>Critères!B57</f>
        <v>9.3</v>
      </c>
      <c r="C58" s="27" t="str">
        <f>Critères!C57</f>
        <v>Dans chaque page web, chaque liste est-elle correctement structurée ?</v>
      </c>
      <c r="D58" s="67" t="s">
        <v>305</v>
      </c>
      <c r="E58" s="68" t="s">
        <v>316</v>
      </c>
      <c r="F58" s="31"/>
      <c r="G58" s="31"/>
    </row>
    <row r="59" spans="1:7" ht="20.399999999999999" x14ac:dyDescent="0.25">
      <c r="A59" s="5"/>
      <c r="B59" s="57" t="str">
        <f>Critères!B58</f>
        <v>9.4</v>
      </c>
      <c r="C59" s="27" t="str">
        <f>Critères!C58</f>
        <v>Dans chaque page web, chaque citation est-elle correctement indiquée ?</v>
      </c>
      <c r="D59" s="67" t="s">
        <v>305</v>
      </c>
      <c r="E59" s="68" t="s">
        <v>316</v>
      </c>
      <c r="F59" s="31"/>
      <c r="G59" s="31"/>
    </row>
    <row r="60" spans="1:7" ht="20.399999999999999" x14ac:dyDescent="0.25">
      <c r="A60" s="5" t="str">
        <f>Critères!$A$59</f>
        <v>PRÉSENTATION</v>
      </c>
      <c r="B60" s="57" t="str">
        <f>Critères!B59</f>
        <v>10.1</v>
      </c>
      <c r="C60" s="27" t="str">
        <f>Critères!C59</f>
        <v>Dans le site web, des feuilles de styles sont-elles utilisées pour contrôler la présentation de l’information ?</v>
      </c>
      <c r="D60" s="67" t="s">
        <v>305</v>
      </c>
      <c r="E60" s="68" t="s">
        <v>316</v>
      </c>
      <c r="F60" s="31"/>
      <c r="G60" s="31"/>
    </row>
    <row r="61" spans="1:7" ht="30.6" x14ac:dyDescent="0.25">
      <c r="A61" s="5"/>
      <c r="B61" s="57" t="str">
        <f>Critères!B60</f>
        <v>10.2</v>
      </c>
      <c r="C61" s="27"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7" t="str">
        <f>Critères!B61</f>
        <v>10.3</v>
      </c>
      <c r="C62" s="27" t="str">
        <f>Critères!C61</f>
        <v>Dans chaque page web, l’information reste-t-elle compréhensible lorsque les feuilles de styles sont désactivées ?</v>
      </c>
      <c r="D62" s="67" t="s">
        <v>305</v>
      </c>
      <c r="E62" s="68" t="s">
        <v>316</v>
      </c>
      <c r="F62" s="31"/>
      <c r="G62" s="31"/>
    </row>
    <row r="63" spans="1:7" ht="30.6" x14ac:dyDescent="0.25">
      <c r="A63" s="5"/>
      <c r="B63" s="57" t="str">
        <f>Critères!B62</f>
        <v>10.4</v>
      </c>
      <c r="C63" s="27"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7" t="str">
        <f>Critères!B63</f>
        <v>10.5</v>
      </c>
      <c r="C64" s="27"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7" t="str">
        <f>Critères!B64</f>
        <v>10.6</v>
      </c>
      <c r="C65" s="27"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7" t="str">
        <f>Critères!B65</f>
        <v>10.7</v>
      </c>
      <c r="C66" s="27" t="str">
        <f>Critères!C65</f>
        <v>Dans chaque page web, pour chaque élément recevant le focus, la prise de focus est-elle visible ?</v>
      </c>
      <c r="D66" s="67" t="s">
        <v>305</v>
      </c>
      <c r="E66" s="68" t="s">
        <v>316</v>
      </c>
      <c r="F66" s="27"/>
      <c r="G66" s="27"/>
    </row>
    <row r="67" spans="1:7" ht="20.399999999999999" x14ac:dyDescent="0.25">
      <c r="A67" s="5"/>
      <c r="B67" s="57" t="str">
        <f>Critères!B66</f>
        <v>10.8</v>
      </c>
      <c r="C67" s="27" t="str">
        <f>Critères!C66</f>
        <v>Pour chaque page web, les contenus cachés ont-ils vocation à être ignorés par les technologies d’assistance ?</v>
      </c>
      <c r="D67" s="67" t="s">
        <v>305</v>
      </c>
      <c r="E67" s="68" t="s">
        <v>316</v>
      </c>
      <c r="F67" s="27"/>
      <c r="G67" s="27"/>
    </row>
    <row r="68" spans="1:7" ht="30.6" x14ac:dyDescent="0.25">
      <c r="A68" s="5"/>
      <c r="B68" s="57" t="str">
        <f>Critères!B67</f>
        <v>10.9</v>
      </c>
      <c r="C68" s="27" t="str">
        <f>Critères!C67</f>
        <v>Dans chaque page web, l’information ne doit pas être donnée uniquement par la forme, taille ou position. Cette règle est-elle respectée ?</v>
      </c>
      <c r="D68" s="67" t="s">
        <v>305</v>
      </c>
      <c r="E68" s="68" t="s">
        <v>316</v>
      </c>
      <c r="F68" s="27"/>
      <c r="G68" s="27"/>
    </row>
    <row r="69" spans="1:7" ht="30.6" x14ac:dyDescent="0.25">
      <c r="A69" s="5"/>
      <c r="B69" s="57" t="str">
        <f>Critères!B68</f>
        <v>10.10</v>
      </c>
      <c r="C69" s="27" t="str">
        <f>Critères!C68</f>
        <v>Dans chaque page web, l’information ne doit pas être donnée par la forme, taille ou position uniquement. Cette règle est-elle implémentée de façon pertinente ?</v>
      </c>
      <c r="D69" s="67" t="s">
        <v>305</v>
      </c>
      <c r="E69" s="68" t="s">
        <v>316</v>
      </c>
      <c r="F69" s="27"/>
      <c r="G69" s="27"/>
    </row>
    <row r="70" spans="1:7" ht="51" x14ac:dyDescent="0.25">
      <c r="A70" s="5"/>
      <c r="B70" s="57" t="str">
        <f>Critères!B69</f>
        <v>10.11</v>
      </c>
      <c r="C70" s="27"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27"/>
      <c r="G70" s="27"/>
    </row>
    <row r="71" spans="1:7" ht="30.6" x14ac:dyDescent="0.25">
      <c r="A71" s="5"/>
      <c r="B71" s="57" t="str">
        <f>Critères!B70</f>
        <v>10.12</v>
      </c>
      <c r="C71" s="27" t="str">
        <f>Critères!C70</f>
        <v>Dans chaque page web, les propriétés d’espacement du texte peuvent-elles être redéfinies par l’utilisateur sans perte de contenu ou de fonctionnalité (hors cas particuliers) ?</v>
      </c>
      <c r="D71" s="67" t="s">
        <v>305</v>
      </c>
      <c r="E71" s="68" t="s">
        <v>316</v>
      </c>
      <c r="F71" s="27"/>
      <c r="G71" s="27"/>
    </row>
    <row r="72" spans="1:7" ht="40.799999999999997" x14ac:dyDescent="0.25">
      <c r="A72" s="5"/>
      <c r="B72" s="57" t="str">
        <f>Critères!B71</f>
        <v>10.13</v>
      </c>
      <c r="C72" s="27" t="str">
        <f>Critères!C71</f>
        <v>Dans chaque page web, les contenus additionnels apparaissant à la prise de focus ou au survol d’un composant d’interface sont-ils contrôlables par l’utilisateur (hors cas particuliers) ?</v>
      </c>
      <c r="D72" s="67" t="s">
        <v>305</v>
      </c>
      <c r="E72" s="68" t="s">
        <v>316</v>
      </c>
      <c r="F72" s="27"/>
      <c r="G72" s="27"/>
    </row>
    <row r="73" spans="1:7" ht="30.6" x14ac:dyDescent="0.25">
      <c r="A73" s="5"/>
      <c r="B73" s="57" t="str">
        <f>Critères!B72</f>
        <v>10.14</v>
      </c>
      <c r="C73" s="27" t="str">
        <f>Critères!C72</f>
        <v>Dans chaque page web, les contenus additionnels apparaissant via les styles CSS uniquement peuvent-ils être rendus visibles au clavier et par tout dispositif de pointage ?</v>
      </c>
      <c r="D73" s="67" t="s">
        <v>305</v>
      </c>
      <c r="E73" s="68" t="s">
        <v>316</v>
      </c>
      <c r="F73" s="27"/>
      <c r="G73" s="27"/>
    </row>
    <row r="74" spans="1:7" ht="15.6" x14ac:dyDescent="0.25">
      <c r="A74" s="5" t="str">
        <f>Critères!$A$73</f>
        <v>FORMULAIRES</v>
      </c>
      <c r="B74" s="57" t="str">
        <f>Critères!B73</f>
        <v>11.1</v>
      </c>
      <c r="C74" s="27" t="str">
        <f>Critères!C73</f>
        <v>Chaque champ de formulaire a-t-il une étiquette ?</v>
      </c>
      <c r="D74" s="67" t="s">
        <v>305</v>
      </c>
      <c r="E74" s="68" t="s">
        <v>316</v>
      </c>
      <c r="F74" s="27"/>
      <c r="G74" s="27"/>
    </row>
    <row r="75" spans="1:7" ht="20.399999999999999" x14ac:dyDescent="0.25">
      <c r="A75" s="5"/>
      <c r="B75" s="57" t="str">
        <f>Critères!B74</f>
        <v>11.2</v>
      </c>
      <c r="C75" s="27" t="str">
        <f>Critères!C74</f>
        <v>Chaque étiquette associée à un champ de formulaire est-elle pertinente (hors cas particuliers) ?</v>
      </c>
      <c r="D75" s="67" t="s">
        <v>305</v>
      </c>
      <c r="E75" s="68" t="s">
        <v>316</v>
      </c>
      <c r="F75" s="27"/>
      <c r="G75" s="27"/>
    </row>
    <row r="76" spans="1:7" ht="40.799999999999997" x14ac:dyDescent="0.25">
      <c r="A76" s="5"/>
      <c r="B76" s="57" t="str">
        <f>Critères!B75</f>
        <v>11.3</v>
      </c>
      <c r="C76" s="27" t="str">
        <f>Critères!C75</f>
        <v>Dans chaque formulaire, chaque étiquette associée à un champ de formulaire ayant la même fonction et répété plusieurs fois dans une même page ou dans un ensemble de pages est-elle cohérente ?</v>
      </c>
      <c r="D76" s="67" t="s">
        <v>305</v>
      </c>
      <c r="E76" s="68" t="s">
        <v>316</v>
      </c>
      <c r="F76" s="27"/>
      <c r="G76" s="27"/>
    </row>
    <row r="77" spans="1:7" ht="20.399999999999999" x14ac:dyDescent="0.25">
      <c r="A77" s="5"/>
      <c r="B77" s="57" t="str">
        <f>Critères!B76</f>
        <v>11.4</v>
      </c>
      <c r="C77" s="27" t="str">
        <f>Critères!C76</f>
        <v>Dans chaque formulaire, chaque étiquette de champ et son champ associé sont-ils accolés (hors cas particuliers) ?</v>
      </c>
      <c r="D77" s="67" t="s">
        <v>305</v>
      </c>
      <c r="E77" s="68" t="s">
        <v>316</v>
      </c>
      <c r="F77" s="27"/>
      <c r="G77" s="27"/>
    </row>
    <row r="78" spans="1:7" ht="20.399999999999999" x14ac:dyDescent="0.25">
      <c r="A78" s="5"/>
      <c r="B78" s="57" t="str">
        <f>Critères!B77</f>
        <v>11.5</v>
      </c>
      <c r="C78" s="27" t="str">
        <f>Critères!C77</f>
        <v>Dans chaque formulaire, les champs de même nature sont-ils regroupés, si nécessaire ?</v>
      </c>
      <c r="D78" s="67" t="s">
        <v>305</v>
      </c>
      <c r="E78" s="68" t="s">
        <v>316</v>
      </c>
      <c r="F78" s="27"/>
      <c r="G78" s="27"/>
    </row>
    <row r="79" spans="1:7" ht="20.399999999999999" x14ac:dyDescent="0.25">
      <c r="A79" s="5"/>
      <c r="B79" s="57" t="str">
        <f>Critères!B78</f>
        <v>11.6</v>
      </c>
      <c r="C79" s="27" t="str">
        <f>Critères!C78</f>
        <v>Dans chaque formulaire, chaque regroupement de champs de même nature a-t-il une légende ?</v>
      </c>
      <c r="D79" s="67" t="s">
        <v>305</v>
      </c>
      <c r="E79" s="68" t="s">
        <v>316</v>
      </c>
      <c r="F79" s="31"/>
      <c r="G79" s="31"/>
    </row>
    <row r="80" spans="1:7" ht="30.6" x14ac:dyDescent="0.25">
      <c r="A80" s="5"/>
      <c r="B80" s="57" t="str">
        <f>Critères!B79</f>
        <v>11.7</v>
      </c>
      <c r="C80" s="27"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7" t="str">
        <f>Critères!B80</f>
        <v>11.8</v>
      </c>
      <c r="C81" s="27"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7" t="str">
        <f>Critères!B81</f>
        <v>11.9</v>
      </c>
      <c r="C82" s="27" t="str">
        <f>Critères!C81</f>
        <v>Dans chaque formulaire, l’intitulé de chaque bouton est-il pertinent (hors cas particuliers) ?</v>
      </c>
      <c r="D82" s="67" t="s">
        <v>305</v>
      </c>
      <c r="E82" s="68" t="s">
        <v>316</v>
      </c>
      <c r="F82" s="31"/>
      <c r="G82" s="31"/>
    </row>
    <row r="83" spans="1:7" ht="20.399999999999999" x14ac:dyDescent="0.25">
      <c r="A83" s="5"/>
      <c r="B83" s="57" t="str">
        <f>Critères!B82</f>
        <v>11.10</v>
      </c>
      <c r="C83" s="27" t="str">
        <f>Critères!C82</f>
        <v>Dans chaque formulaire, le contrôle de saisie est-il utilisé de manière pertinente (hors cas particuliers) ?</v>
      </c>
      <c r="D83" s="67" t="s">
        <v>305</v>
      </c>
      <c r="E83" s="68" t="s">
        <v>316</v>
      </c>
      <c r="F83" s="31"/>
      <c r="G83" s="31"/>
    </row>
    <row r="84" spans="1:7" ht="30.6" x14ac:dyDescent="0.25">
      <c r="A84" s="5"/>
      <c r="B84" s="57" t="str">
        <f>Critères!B83</f>
        <v>11.11</v>
      </c>
      <c r="C84" s="27"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7" t="str">
        <f>Critères!B84</f>
        <v>11.12</v>
      </c>
      <c r="C85" s="27"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7" t="str">
        <f>Critères!B85</f>
        <v>11.13</v>
      </c>
      <c r="C86" s="27"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7" t="str">
        <f>Critères!B86</f>
        <v>12.1</v>
      </c>
      <c r="C87" s="27" t="str">
        <f>Critères!C86</f>
        <v>Chaque ensemble de pages dispose-t-il de deux systèmes de navigation différents, au moins (hors cas particuliers) ?</v>
      </c>
      <c r="D87" s="67" t="s">
        <v>305</v>
      </c>
      <c r="E87" s="68" t="s">
        <v>316</v>
      </c>
      <c r="F87" s="31"/>
      <c r="G87" s="31"/>
    </row>
    <row r="88" spans="1:7" ht="30.6" x14ac:dyDescent="0.25">
      <c r="A88" s="5"/>
      <c r="B88" s="57" t="str">
        <f>Critères!B87</f>
        <v>12.2</v>
      </c>
      <c r="C88" s="27" t="str">
        <f>Critères!C87</f>
        <v>Dans chaque ensemble de pages, le menu et les barres de navigation sont-ils toujours à la même place (hors cas particuliers) ?</v>
      </c>
      <c r="D88" s="67" t="s">
        <v>305</v>
      </c>
      <c r="E88" s="68" t="s">
        <v>316</v>
      </c>
      <c r="F88" s="31"/>
      <c r="G88" s="31"/>
    </row>
    <row r="89" spans="1:7" ht="15.6" x14ac:dyDescent="0.25">
      <c r="A89" s="5"/>
      <c r="B89" s="57" t="str">
        <f>Critères!B88</f>
        <v>12.3</v>
      </c>
      <c r="C89" s="27" t="str">
        <f>Critères!C88</f>
        <v>La page « plan du site » est-elle pertinente ?</v>
      </c>
      <c r="D89" s="67" t="s">
        <v>305</v>
      </c>
      <c r="E89" s="68" t="s">
        <v>316</v>
      </c>
      <c r="F89" s="31"/>
      <c r="G89" s="31"/>
    </row>
    <row r="90" spans="1:7" ht="20.399999999999999" x14ac:dyDescent="0.25">
      <c r="A90" s="5"/>
      <c r="B90" s="57" t="str">
        <f>Critères!B89</f>
        <v>12.4</v>
      </c>
      <c r="C90" s="27" t="str">
        <f>Critères!C89</f>
        <v>Dans chaque ensemble de pages, la page « plan du site » est-elle atteignable de manière identique ?</v>
      </c>
      <c r="D90" s="67" t="s">
        <v>305</v>
      </c>
      <c r="E90" s="68" t="s">
        <v>316</v>
      </c>
      <c r="F90" s="27"/>
      <c r="G90" s="27"/>
    </row>
    <row r="91" spans="1:7" ht="20.399999999999999" x14ac:dyDescent="0.25">
      <c r="A91" s="5"/>
      <c r="B91" s="57" t="str">
        <f>Critères!B90</f>
        <v>12.5</v>
      </c>
      <c r="C91" s="27" t="str">
        <f>Critères!C90</f>
        <v>Dans chaque ensemble de pages, le moteur de recherche est-il atteignable de manière identique ?</v>
      </c>
      <c r="D91" s="67" t="s">
        <v>305</v>
      </c>
      <c r="E91" s="68" t="s">
        <v>316</v>
      </c>
      <c r="F91" s="27"/>
      <c r="G91" s="27"/>
    </row>
    <row r="92" spans="1:7" ht="51" x14ac:dyDescent="0.25">
      <c r="A92" s="5"/>
      <c r="B92" s="57" t="str">
        <f>Critères!B91</f>
        <v>12.6</v>
      </c>
      <c r="C92" s="27"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27"/>
      <c r="G92" s="27"/>
    </row>
    <row r="93" spans="1:7" ht="30.6" x14ac:dyDescent="0.25">
      <c r="A93" s="5"/>
      <c r="B93" s="57" t="str">
        <f>Critères!B92</f>
        <v>12.7</v>
      </c>
      <c r="C93" s="27" t="str">
        <f>Critères!C92</f>
        <v>Dans chaque page web, un lien d’évitement ou d’accès rapide à la zone de contenu principal est-il présent (hors cas particuliers) ?</v>
      </c>
      <c r="D93" s="67" t="s">
        <v>305</v>
      </c>
      <c r="E93" s="68" t="s">
        <v>316</v>
      </c>
      <c r="F93" s="27"/>
      <c r="G93" s="27"/>
    </row>
    <row r="94" spans="1:7" ht="20.399999999999999" x14ac:dyDescent="0.25">
      <c r="A94" s="5"/>
      <c r="B94" s="57" t="str">
        <f>Critères!B93</f>
        <v>12.8</v>
      </c>
      <c r="C94" s="27" t="str">
        <f>Critères!C93</f>
        <v>Dans chaque page web, l’ordre de tabulation est-il cohérent ?</v>
      </c>
      <c r="D94" s="67" t="s">
        <v>305</v>
      </c>
      <c r="E94" s="68" t="s">
        <v>316</v>
      </c>
      <c r="F94" s="27"/>
      <c r="G94" s="27"/>
    </row>
    <row r="95" spans="1:7" ht="20.399999999999999" x14ac:dyDescent="0.25">
      <c r="A95" s="5"/>
      <c r="B95" s="57" t="str">
        <f>Critères!B94</f>
        <v>12.9</v>
      </c>
      <c r="C95" s="27" t="str">
        <f>Critères!C94</f>
        <v>Dans chaque page web, la navigation ne doit pas contenir de piège au clavier. Cette règle est-elle respectée ?</v>
      </c>
      <c r="D95" s="67" t="s">
        <v>305</v>
      </c>
      <c r="E95" s="68" t="s">
        <v>316</v>
      </c>
      <c r="F95" s="27"/>
      <c r="G95" s="27"/>
    </row>
    <row r="96" spans="1:7" ht="40.799999999999997" x14ac:dyDescent="0.25">
      <c r="A96" s="5"/>
      <c r="B96" s="57" t="str">
        <f>Critères!B95</f>
        <v>12.10</v>
      </c>
      <c r="C96" s="27" t="str">
        <f>Critères!C95</f>
        <v>Dans chaque page web, les raccourcis clavier n’utilisant qu’une seule touche (lettre minuscule ou majuscule, ponctuation, chiffre ou symbole) sont-ils contrôlables par l’utilisateur ?</v>
      </c>
      <c r="D96" s="67" t="s">
        <v>305</v>
      </c>
      <c r="E96" s="68" t="s">
        <v>316</v>
      </c>
      <c r="F96" s="27"/>
      <c r="G96" s="27"/>
    </row>
    <row r="97" spans="1:7" ht="40.799999999999997" x14ac:dyDescent="0.25">
      <c r="A97" s="5"/>
      <c r="B97" s="57" t="str">
        <f>Critères!B96</f>
        <v>12.11</v>
      </c>
      <c r="C97" s="27" t="str">
        <f>Critères!C96</f>
        <v>Dans chaque page web, les contenus additionnels apparaissant au survol, à la prise de focus ou à l’activation d’un composant d’interface sont-ils si nécessaire atteignables au clavier ?</v>
      </c>
      <c r="D97" s="67" t="s">
        <v>305</v>
      </c>
      <c r="E97" s="68" t="s">
        <v>316</v>
      </c>
      <c r="F97" s="27"/>
      <c r="G97" s="27"/>
    </row>
    <row r="98" spans="1:7" ht="30.6" x14ac:dyDescent="0.25">
      <c r="A98" s="5" t="str">
        <f>Critères!$A$97</f>
        <v>CONSULTATION</v>
      </c>
      <c r="B98" s="57" t="str">
        <f>Critères!B97</f>
        <v>13.1</v>
      </c>
      <c r="C98" s="27" t="str">
        <f>Critères!C97</f>
        <v>Pour chaque page web, l’utilisateur a-t-il le contrôle de chaque limite de temps modifiant le contenu (hors cas particuliers) ?</v>
      </c>
      <c r="D98" s="67" t="s">
        <v>305</v>
      </c>
      <c r="E98" s="68" t="s">
        <v>316</v>
      </c>
      <c r="F98" s="27"/>
      <c r="G98" s="27"/>
    </row>
    <row r="99" spans="1:7" ht="30.6" x14ac:dyDescent="0.25">
      <c r="A99" s="5"/>
      <c r="B99" s="57" t="str">
        <f>Critères!B98</f>
        <v>13.2</v>
      </c>
      <c r="C99" s="27" t="str">
        <f>Critères!C98</f>
        <v>Dans chaque page web, l’ouverture d’une nouvelle fenêtre ne doit pas être déclenchée sans action de l’utilisateur. Cette règle est-elle respectée ?</v>
      </c>
      <c r="D99" s="67" t="s">
        <v>305</v>
      </c>
      <c r="E99" s="68" t="s">
        <v>316</v>
      </c>
      <c r="F99" s="27"/>
      <c r="G99" s="27"/>
    </row>
    <row r="100" spans="1:7" ht="30.6" x14ac:dyDescent="0.25">
      <c r="A100" s="5"/>
      <c r="B100" s="57" t="str">
        <f>Critères!B99</f>
        <v>13.3</v>
      </c>
      <c r="C100" s="27" t="str">
        <f>Critères!C99</f>
        <v>Dans chaque page web, chaque document bureautique en téléchargement possède-t-il, si nécessaire, une version accessible (hors cas particuliers) ?</v>
      </c>
      <c r="D100" s="67" t="s">
        <v>305</v>
      </c>
      <c r="E100" s="68" t="s">
        <v>316</v>
      </c>
      <c r="F100" s="27"/>
      <c r="G100" s="27"/>
    </row>
    <row r="101" spans="1:7" ht="20.399999999999999" x14ac:dyDescent="0.25">
      <c r="A101" s="5"/>
      <c r="B101" s="57" t="str">
        <f>Critères!B100</f>
        <v>13.4</v>
      </c>
      <c r="C101" s="27" t="str">
        <f>Critères!C100</f>
        <v>Pour chaque document bureautique ayant une version accessible, cette version offre-t-elle la même information ?</v>
      </c>
      <c r="D101" s="67" t="s">
        <v>305</v>
      </c>
      <c r="E101" s="68" t="s">
        <v>316</v>
      </c>
      <c r="F101" s="27"/>
      <c r="G101" s="27"/>
    </row>
    <row r="102" spans="1:7" ht="20.399999999999999" x14ac:dyDescent="0.25">
      <c r="A102" s="5"/>
      <c r="B102" s="57" t="str">
        <f>Critères!B101</f>
        <v>13.5</v>
      </c>
      <c r="C102" s="27" t="str">
        <f>Critères!C101</f>
        <v>Dans chaque page web, chaque contenu cryptique (art ASCII, émoticon, syntaxe cryptique) a-t-il une alternative ?</v>
      </c>
      <c r="D102" s="67" t="s">
        <v>305</v>
      </c>
      <c r="E102" s="68" t="s">
        <v>316</v>
      </c>
      <c r="F102" s="27"/>
      <c r="G102" s="27"/>
    </row>
    <row r="103" spans="1:7" ht="30.6" x14ac:dyDescent="0.25">
      <c r="A103" s="5"/>
      <c r="B103" s="57" t="str">
        <f>Critères!B102</f>
        <v>13.6</v>
      </c>
      <c r="C103" s="27" t="str">
        <f>Critères!C102</f>
        <v>Dans chaque page web, pour chaque contenu cryptique (art ASCII, émoticon, syntaxe cryptique) ayant une alternative, cette alternative est-elle pertinente ?</v>
      </c>
      <c r="D103" s="67" t="s">
        <v>305</v>
      </c>
      <c r="E103" s="68" t="s">
        <v>316</v>
      </c>
      <c r="F103" s="27"/>
      <c r="G103" s="27"/>
    </row>
    <row r="104" spans="1:7" ht="30.6" x14ac:dyDescent="0.25">
      <c r="A104" s="5"/>
      <c r="B104" s="57" t="str">
        <f>Critères!B103</f>
        <v>13.7</v>
      </c>
      <c r="C104" s="27" t="str">
        <f>Critères!C103</f>
        <v>Dans chaque page web, les changements brusques de luminosité ou les effets de flash sont-ils correctement utilisés ?</v>
      </c>
      <c r="D104" s="67" t="s">
        <v>305</v>
      </c>
      <c r="E104" s="68" t="s">
        <v>316</v>
      </c>
      <c r="F104" s="27"/>
      <c r="G104" s="27"/>
    </row>
    <row r="105" spans="1:7" ht="20.399999999999999" x14ac:dyDescent="0.25">
      <c r="A105" s="5"/>
      <c r="B105" s="57" t="str">
        <f>Critères!B104</f>
        <v>13.8</v>
      </c>
      <c r="C105" s="27" t="str">
        <f>Critères!C104</f>
        <v>Dans chaque page web, chaque contenu en mouvement ou clignotant est-il contrôlable par l’utilisateur ?</v>
      </c>
      <c r="D105" s="67" t="s">
        <v>305</v>
      </c>
      <c r="E105" s="68" t="s">
        <v>316</v>
      </c>
      <c r="F105" s="27"/>
      <c r="G105" s="27"/>
    </row>
    <row r="106" spans="1:7" ht="30.6" x14ac:dyDescent="0.25">
      <c r="A106" s="5"/>
      <c r="B106" s="57" t="str">
        <f>Critères!B105</f>
        <v>13.9</v>
      </c>
      <c r="C106" s="27" t="str">
        <f>Critères!C105</f>
        <v>Dans chaque page web, le contenu proposé est-il consultable quelle que soit l’orientation de l’écran (portait ou paysage) (hors cas particuliers) ?</v>
      </c>
      <c r="D106" s="67" t="s">
        <v>305</v>
      </c>
      <c r="E106" s="68" t="s">
        <v>316</v>
      </c>
      <c r="F106" s="27"/>
      <c r="G106" s="27"/>
    </row>
    <row r="107" spans="1:7" ht="40.799999999999997" x14ac:dyDescent="0.25">
      <c r="A107" s="5"/>
      <c r="B107" s="57" t="str">
        <f>Critères!B106</f>
        <v>13.10</v>
      </c>
      <c r="C107" s="27" t="str">
        <f>Critères!C106</f>
        <v>Dans chaque page web, les fonctionnalités utilisables ou disponibles au moyen d’un geste complexe peuvent-elles être également disponibles au moyen d’un geste simple (hors cas particuliers) ?</v>
      </c>
      <c r="D107" s="67" t="s">
        <v>305</v>
      </c>
      <c r="E107" s="68" t="s">
        <v>316</v>
      </c>
      <c r="F107" s="27"/>
      <c r="G107" s="27"/>
    </row>
    <row r="108" spans="1:7" ht="40.799999999999997" x14ac:dyDescent="0.25">
      <c r="A108" s="5"/>
      <c r="B108" s="57" t="str">
        <f>Critères!B107</f>
        <v>13.11</v>
      </c>
      <c r="C108" s="27" t="str">
        <f>Critères!C107</f>
        <v>Dans chaque page web, les actions déclenchées au moyen d’un dispositif de pointage sur un point unique de l’écran peuvent-elles faire l’objet d’une annulation (hors cas particuliers) ?</v>
      </c>
      <c r="D108" s="67" t="s">
        <v>305</v>
      </c>
      <c r="E108" s="68" t="s">
        <v>316</v>
      </c>
      <c r="F108" s="27"/>
      <c r="G108" s="27"/>
    </row>
    <row r="109" spans="1:7" ht="30.6" x14ac:dyDescent="0.25">
      <c r="A109" s="5"/>
      <c r="B109" s="57" t="str">
        <f>Critères!B108</f>
        <v>13.12</v>
      </c>
      <c r="C109" s="27" t="str">
        <f>Critères!C108</f>
        <v>Dans chaque page web, les fonctionnalités qui impliquent un mouvement de l’appareil ou vers l’appareil peuvent-elles être satisfaites de manière alternative (hors cas particuliers) ?</v>
      </c>
      <c r="D109" s="67" t="s">
        <v>305</v>
      </c>
      <c r="E109" s="68" t="s">
        <v>316</v>
      </c>
      <c r="F109" s="27"/>
      <c r="G109" s="27"/>
    </row>
  </sheetData>
  <mergeCells count="15">
    <mergeCell ref="A56:A59"/>
    <mergeCell ref="A60:A73"/>
    <mergeCell ref="A74:A86"/>
    <mergeCell ref="A87:A97"/>
    <mergeCell ref="A98:A109"/>
    <mergeCell ref="A18:A30"/>
    <mergeCell ref="A31:A38"/>
    <mergeCell ref="A39:A40"/>
    <mergeCell ref="A41:A45"/>
    <mergeCell ref="A46:A55"/>
    <mergeCell ref="A1:G1"/>
    <mergeCell ref="A2:G2"/>
    <mergeCell ref="A4:A12"/>
    <mergeCell ref="A13:A14"/>
    <mergeCell ref="A15:A17"/>
  </mergeCells>
  <conditionalFormatting sqref="D4">
    <cfRule type="cellIs" dxfId="593" priority="7" operator="equal">
      <formula>"C"</formula>
    </cfRule>
    <cfRule type="cellIs" dxfId="592" priority="8" operator="equal">
      <formula>"NC"</formula>
    </cfRule>
    <cfRule type="cellIs" dxfId="591" priority="9" operator="equal">
      <formula>"NA"</formula>
    </cfRule>
    <cfRule type="cellIs" dxfId="590" priority="10" operator="equal">
      <formula>"NT"</formula>
    </cfRule>
  </conditionalFormatting>
  <conditionalFormatting sqref="E4">
    <cfRule type="cellIs" dxfId="589" priority="11" operator="equal">
      <formula>"D"</formula>
    </cfRule>
    <cfRule type="cellIs" dxfId="588" priority="12" operator="equal">
      <formula>"N"</formula>
    </cfRule>
  </conditionalFormatting>
  <conditionalFormatting sqref="D5:D109">
    <cfRule type="cellIs" dxfId="587" priority="1" operator="equal">
      <formula>"C"</formula>
    </cfRule>
    <cfRule type="cellIs" dxfId="586" priority="2" operator="equal">
      <formula>"NC"</formula>
    </cfRule>
    <cfRule type="cellIs" dxfId="585" priority="3" operator="equal">
      <formula>"NA"</formula>
    </cfRule>
    <cfRule type="cellIs" dxfId="584" priority="4" operator="equal">
      <formula>"NT"</formula>
    </cfRule>
  </conditionalFormatting>
  <conditionalFormatting sqref="E5:E109">
    <cfRule type="cellIs" dxfId="583" priority="5" operator="equal">
      <formula>"D"</formula>
    </cfRule>
    <cfRule type="cellIs" dxfId="582" priority="6" operator="equal">
      <formula>"N"</formula>
    </cfRule>
  </conditionalFormatting>
  <dataValidations count="2">
    <dataValidation type="list" operator="equal" showErrorMessage="1" sqref="D4:D109">
      <formula1>"C,NC,NA,NT"</formula1>
      <formula2>0</formula2>
    </dataValidation>
    <dataValidation type="list" operator="equal" showErrorMessage="1" sqref="E4:E109">
      <formula1>"D,N"</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9"/>
  <sheetViews>
    <sheetView zoomScale="75" zoomScaleNormal="75" workbookViewId="0">
      <selection activeCell="D4" sqref="D4"/>
    </sheetView>
  </sheetViews>
  <sheetFormatPr baseColWidth="10" defaultColWidth="9.54296875" defaultRowHeight="15" x14ac:dyDescent="0.25"/>
  <cols>
    <col min="1" max="1" width="3.7265625" style="12"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1017" width="9.54296875" style="23"/>
  </cols>
  <sheetData>
    <row r="1" spans="1:1024" ht="15.6" x14ac:dyDescent="0.25">
      <c r="A1" s="11" t="str">
        <f>Échantillon!A1</f>
        <v>RGAA 4.1 – GRILLE D'ÉVALUATION</v>
      </c>
      <c r="B1" s="11"/>
      <c r="C1" s="11"/>
      <c r="D1" s="11"/>
      <c r="E1" s="11"/>
      <c r="F1" s="11"/>
      <c r="G1" s="11"/>
    </row>
    <row r="2" spans="1:1024" x14ac:dyDescent="0.25">
      <c r="A2" s="1" t="str">
        <f>CONCATENATE(Échantillon!B17," : ",Échantillon!C17)</f>
        <v>Actualités : http://www.site.fr/actualites.html</v>
      </c>
      <c r="B2" s="1"/>
      <c r="C2" s="1"/>
      <c r="D2" s="1"/>
      <c r="E2" s="1"/>
      <c r="F2" s="1"/>
      <c r="G2" s="1"/>
    </row>
    <row r="3" spans="1:1024" s="13" customFormat="1" ht="46.2" x14ac:dyDescent="0.25">
      <c r="A3" s="24" t="s">
        <v>71</v>
      </c>
      <c r="B3" s="24" t="s">
        <v>72</v>
      </c>
      <c r="C3" s="25" t="s">
        <v>73</v>
      </c>
      <c r="D3" s="24" t="s">
        <v>300</v>
      </c>
      <c r="E3" s="24" t="s">
        <v>313</v>
      </c>
      <c r="F3" s="25" t="s">
        <v>314</v>
      </c>
      <c r="G3" s="25" t="s">
        <v>315</v>
      </c>
      <c r="AMD3"/>
      <c r="AME3"/>
      <c r="AMF3"/>
      <c r="AMG3"/>
      <c r="AMH3"/>
      <c r="AMI3"/>
      <c r="AMJ3"/>
    </row>
    <row r="4" spans="1:1024" s="13" customFormat="1" ht="20.399999999999999" x14ac:dyDescent="0.25">
      <c r="A4" s="5" t="str">
        <f>Critères!$A$3</f>
        <v>IMAGES</v>
      </c>
      <c r="B4" s="57" t="str">
        <f>Critères!B3</f>
        <v>1.1</v>
      </c>
      <c r="C4" s="27" t="str">
        <f>Critères!C3</f>
        <v>Chaque image porteuse d’information a-t-elle une alternative textuelle ?</v>
      </c>
      <c r="D4" s="67" t="s">
        <v>305</v>
      </c>
      <c r="E4" s="68" t="s">
        <v>316</v>
      </c>
      <c r="F4" s="27"/>
      <c r="G4" s="27"/>
      <c r="H4" s="12"/>
      <c r="AMD4"/>
      <c r="AME4"/>
      <c r="AMF4"/>
      <c r="AMG4"/>
      <c r="AMH4"/>
      <c r="AMI4"/>
      <c r="AMJ4"/>
    </row>
    <row r="5" spans="1:1024" s="13" customFormat="1" ht="20.399999999999999" x14ac:dyDescent="0.25">
      <c r="A5" s="5"/>
      <c r="B5" s="57" t="str">
        <f>Critères!B4</f>
        <v>1.2</v>
      </c>
      <c r="C5" s="27" t="str">
        <f>Critères!C4</f>
        <v>Chaque image de décoration est-elle correctement ignorée par les technologies d’assistance ?</v>
      </c>
      <c r="D5" s="67" t="s">
        <v>305</v>
      </c>
      <c r="E5" s="68" t="s">
        <v>316</v>
      </c>
      <c r="F5" s="27"/>
      <c r="G5" s="27"/>
      <c r="AMD5"/>
      <c r="AME5"/>
      <c r="AMF5"/>
      <c r="AMG5"/>
      <c r="AMH5"/>
      <c r="AMI5"/>
      <c r="AMJ5"/>
    </row>
    <row r="6" spans="1:1024" s="13" customFormat="1" ht="30.6" x14ac:dyDescent="0.25">
      <c r="A6" s="5"/>
      <c r="B6" s="57" t="str">
        <f>Critères!B5</f>
        <v>1.3</v>
      </c>
      <c r="C6" s="27" t="str">
        <f>Critères!C5</f>
        <v>Pour chaque image porteuse d'information ayant une alternative textuelle, cette alternative est-elle pertinente (hors cas particuliers) ?</v>
      </c>
      <c r="D6" s="67" t="s">
        <v>305</v>
      </c>
      <c r="E6" s="68" t="s">
        <v>316</v>
      </c>
      <c r="F6" s="27"/>
      <c r="G6" s="27"/>
      <c r="AMD6"/>
      <c r="AME6"/>
      <c r="AMF6"/>
      <c r="AMG6"/>
      <c r="AMH6"/>
      <c r="AMI6"/>
      <c r="AMJ6"/>
    </row>
    <row r="7" spans="1:1024" ht="30.6" x14ac:dyDescent="0.25">
      <c r="A7" s="5"/>
      <c r="B7" s="57" t="str">
        <f>Critères!B6</f>
        <v>1.4</v>
      </c>
      <c r="C7" s="27" t="str">
        <f>Critères!C6</f>
        <v>Pour chaque image utilisée comme CAPTCHA ou comme image-test, ayant une alternative textuelle, cette alternative permet-elle d’identifier la nature et la fonction de l’image ?</v>
      </c>
      <c r="D7" s="67" t="s">
        <v>305</v>
      </c>
      <c r="E7" s="68" t="s">
        <v>316</v>
      </c>
      <c r="F7" s="27"/>
      <c r="G7" s="27"/>
    </row>
    <row r="8" spans="1:1024" ht="30.6" x14ac:dyDescent="0.25">
      <c r="A8" s="5"/>
      <c r="B8" s="57" t="str">
        <f>Critères!B7</f>
        <v>1.5</v>
      </c>
      <c r="C8" s="27" t="str">
        <f>Critères!C7</f>
        <v>Pour chaque image utilisée comme CAPTCHA, une solution d’accès alternatif au contenu ou à la fonction du CAPTCHA est-elle présente ?</v>
      </c>
      <c r="D8" s="67" t="s">
        <v>305</v>
      </c>
      <c r="E8" s="68" t="s">
        <v>316</v>
      </c>
      <c r="F8" s="29"/>
      <c r="G8" s="27"/>
    </row>
    <row r="9" spans="1:1024" ht="20.399999999999999" x14ac:dyDescent="0.25">
      <c r="A9" s="5"/>
      <c r="B9" s="57" t="str">
        <f>Critères!B8</f>
        <v>1.6</v>
      </c>
      <c r="C9" s="27" t="str">
        <f>Critères!C8</f>
        <v>Chaque image porteuse d’information a-t-elle, si nécessaire, une description détaillée ?</v>
      </c>
      <c r="D9" s="67" t="s">
        <v>305</v>
      </c>
      <c r="E9" s="68" t="s">
        <v>316</v>
      </c>
      <c r="F9" s="27"/>
      <c r="G9" s="27"/>
    </row>
    <row r="10" spans="1:1024" ht="20.399999999999999" x14ac:dyDescent="0.25">
      <c r="A10" s="5"/>
      <c r="B10" s="57" t="str">
        <f>Critères!B9</f>
        <v>1.7</v>
      </c>
      <c r="C10" s="27" t="str">
        <f>Critères!C9</f>
        <v>Pour chaque image porteuse d’information ayant une description détaillée, cette description est-elle pertinente ?</v>
      </c>
      <c r="D10" s="67" t="s">
        <v>305</v>
      </c>
      <c r="E10" s="68" t="s">
        <v>316</v>
      </c>
      <c r="F10" s="27"/>
      <c r="G10" s="27"/>
    </row>
    <row r="11" spans="1:1024" ht="40.799999999999997" x14ac:dyDescent="0.25">
      <c r="A11" s="5"/>
      <c r="B11" s="57" t="str">
        <f>Critères!B10</f>
        <v>1.8</v>
      </c>
      <c r="C11" s="27" t="str">
        <f>Critères!C10</f>
        <v>Chaque image texte porteuse d’information, en l’absence d’un mécanisme de remplacement, doit si possible être remplacée par du texte stylé. Cette règle est-elle respectée (hors cas particuliers) ?</v>
      </c>
      <c r="D11" s="67" t="s">
        <v>305</v>
      </c>
      <c r="E11" s="68" t="s">
        <v>316</v>
      </c>
      <c r="F11" s="27"/>
      <c r="G11" s="27"/>
    </row>
    <row r="12" spans="1:1024" s="13" customFormat="1" ht="20.399999999999999" x14ac:dyDescent="0.25">
      <c r="A12" s="5"/>
      <c r="B12" s="57" t="str">
        <f>Critères!B11</f>
        <v>1.9</v>
      </c>
      <c r="C12" s="27" t="str">
        <f>Critères!C11</f>
        <v>Chaque légende d’image est-elle, si nécessaire, correctement reliée à l’image correspondante ?</v>
      </c>
      <c r="D12" s="67" t="s">
        <v>305</v>
      </c>
      <c r="E12" s="68" t="s">
        <v>316</v>
      </c>
      <c r="F12" s="27"/>
      <c r="G12" s="27"/>
      <c r="AMD12" s="14"/>
      <c r="AME12" s="14"/>
      <c r="AMF12" s="14"/>
      <c r="AMG12" s="14"/>
      <c r="AMH12" s="14"/>
      <c r="AMI12" s="14"/>
      <c r="AMJ12"/>
    </row>
    <row r="13" spans="1:1024" ht="15.6" x14ac:dyDescent="0.25">
      <c r="A13" s="5" t="str">
        <f>Critères!$A$12</f>
        <v>CADRES</v>
      </c>
      <c r="B13" s="59" t="str">
        <f>Critères!B12</f>
        <v>2.1</v>
      </c>
      <c r="C13" s="31" t="str">
        <f>Critères!C12</f>
        <v>Chaque cadre a-t-il un titre de cadre ?</v>
      </c>
      <c r="D13" s="67" t="s">
        <v>305</v>
      </c>
      <c r="E13" s="68" t="s">
        <v>316</v>
      </c>
      <c r="F13" s="60"/>
      <c r="G13" s="31"/>
    </row>
    <row r="14" spans="1:1024"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1024" ht="30.6" x14ac:dyDescent="0.25">
      <c r="A15" s="5" t="str">
        <f>Critères!$A$14</f>
        <v>COULEURS</v>
      </c>
      <c r="B15" s="57" t="str">
        <f>Critères!B14</f>
        <v>3.1</v>
      </c>
      <c r="C15" s="27" t="str">
        <f>Critères!C14</f>
        <v>Dans chaque page web, l’information ne doit pas être donnée uniquement par la couleur. Cette règle est-elle respectée ?</v>
      </c>
      <c r="D15" s="67" t="s">
        <v>305</v>
      </c>
      <c r="E15" s="68" t="s">
        <v>316</v>
      </c>
      <c r="F15" s="27"/>
      <c r="G15" s="27"/>
    </row>
    <row r="16" spans="1:1024" ht="30.6" x14ac:dyDescent="0.25">
      <c r="A16" s="5"/>
      <c r="B16" s="57" t="str">
        <f>Critères!B15</f>
        <v>3.2</v>
      </c>
      <c r="C16" s="27"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7" t="str">
        <f>Critères!B16</f>
        <v>3.3</v>
      </c>
      <c r="C17" s="27"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7" t="str">
        <f>Critères!B17</f>
        <v>4.1</v>
      </c>
      <c r="C18" s="27"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7" t="str">
        <f>Critères!B18</f>
        <v>4.2</v>
      </c>
      <c r="C19" s="27"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7" t="str">
        <f>Critères!B19</f>
        <v>4.3</v>
      </c>
      <c r="C20" s="27" t="str">
        <f>Critères!C19</f>
        <v>Chaque média temporel synchronisé pré-enregistré a-t-il, si nécessaire, des sous-titres synchronisés (hors cas particuliers) ?</v>
      </c>
      <c r="D20" s="67" t="s">
        <v>305</v>
      </c>
      <c r="E20" s="68" t="s">
        <v>316</v>
      </c>
      <c r="F20" s="31"/>
      <c r="G20" s="31"/>
    </row>
    <row r="21" spans="1:7" ht="30.6" x14ac:dyDescent="0.25">
      <c r="A21" s="5"/>
      <c r="B21" s="57" t="str">
        <f>Critères!B20</f>
        <v>4.4</v>
      </c>
      <c r="C21" s="27"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7" t="str">
        <f>Critères!B21</f>
        <v>4.5</v>
      </c>
      <c r="C22" s="27"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7" t="str">
        <f>Critères!B22</f>
        <v>4.6</v>
      </c>
      <c r="C23" s="27"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7" t="str">
        <f>Critères!B23</f>
        <v>4.7</v>
      </c>
      <c r="C24" s="27" t="str">
        <f>Critères!C23</f>
        <v>Chaque média temporel est-il clairement identifiable (hors cas particuliers) ?</v>
      </c>
      <c r="D24" s="67" t="s">
        <v>305</v>
      </c>
      <c r="E24" s="68" t="s">
        <v>316</v>
      </c>
      <c r="F24" s="31"/>
      <c r="G24" s="31"/>
    </row>
    <row r="25" spans="1:7" ht="20.399999999999999" x14ac:dyDescent="0.25">
      <c r="A25" s="5"/>
      <c r="B25" s="57" t="str">
        <f>Critères!B24</f>
        <v>4.8</v>
      </c>
      <c r="C25" s="27" t="str">
        <f>Critères!C24</f>
        <v>Chaque média non temporel a-t-il, si nécessaire, une alternative (hors cas particuliers) ?</v>
      </c>
      <c r="D25" s="67" t="s">
        <v>305</v>
      </c>
      <c r="E25" s="68" t="s">
        <v>316</v>
      </c>
      <c r="F25" s="31"/>
      <c r="G25" s="31"/>
    </row>
    <row r="26" spans="1:7" ht="20.399999999999999" x14ac:dyDescent="0.25">
      <c r="A26" s="5"/>
      <c r="B26" s="57" t="str">
        <f>Critères!B25</f>
        <v>4.9</v>
      </c>
      <c r="C26" s="27" t="str">
        <f>Critères!C25</f>
        <v>Pour chaque média non temporel ayant une alternative, cette alternative est-elle pertinente ?</v>
      </c>
      <c r="D26" s="67" t="s">
        <v>305</v>
      </c>
      <c r="E26" s="68" t="s">
        <v>316</v>
      </c>
      <c r="F26" s="31"/>
      <c r="G26" s="31"/>
    </row>
    <row r="27" spans="1:7" ht="20.399999999999999" x14ac:dyDescent="0.25">
      <c r="A27" s="5"/>
      <c r="B27" s="57" t="str">
        <f>Critères!B26</f>
        <v>4.10</v>
      </c>
      <c r="C27" s="27" t="str">
        <f>Critères!C26</f>
        <v>Chaque son déclenché automatiquement est-il contrôlable par l’utilisateur ?</v>
      </c>
      <c r="D27" s="67" t="s">
        <v>305</v>
      </c>
      <c r="E27" s="68" t="s">
        <v>316</v>
      </c>
      <c r="F27" s="31"/>
      <c r="G27" s="31"/>
    </row>
    <row r="28" spans="1:7" ht="30.6" x14ac:dyDescent="0.25">
      <c r="A28" s="5"/>
      <c r="B28" s="57" t="str">
        <f>Critères!B27</f>
        <v>4.11</v>
      </c>
      <c r="C28" s="27"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7" t="str">
        <f>Critères!B28</f>
        <v>4.12</v>
      </c>
      <c r="C29" s="27"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7" t="str">
        <f>Critères!B29</f>
        <v>4.13</v>
      </c>
      <c r="C30" s="27"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7" t="str">
        <f>Critères!B30</f>
        <v>5.1</v>
      </c>
      <c r="C31" s="27" t="str">
        <f>Critères!C30</f>
        <v>Chaque tableau de données complexe a-t-il un résumé ?</v>
      </c>
      <c r="D31" s="67" t="s">
        <v>305</v>
      </c>
      <c r="E31" s="68" t="s">
        <v>316</v>
      </c>
      <c r="F31" s="27"/>
      <c r="G31" s="27"/>
    </row>
    <row r="32" spans="1:7" ht="20.399999999999999" x14ac:dyDescent="0.25">
      <c r="A32" s="5"/>
      <c r="B32" s="57" t="str">
        <f>Critères!B31</f>
        <v>5.2</v>
      </c>
      <c r="C32" s="27" t="str">
        <f>Critères!C31</f>
        <v>Pour chaque tableau de données complexe ayant un résumé, celui-ci est-il pertinent ?</v>
      </c>
      <c r="D32" s="67" t="s">
        <v>305</v>
      </c>
      <c r="E32" s="68" t="s">
        <v>316</v>
      </c>
      <c r="F32" s="27"/>
      <c r="G32" s="27"/>
    </row>
    <row r="33" spans="1:7" ht="20.399999999999999" x14ac:dyDescent="0.25">
      <c r="A33" s="5"/>
      <c r="B33" s="57" t="str">
        <f>Critères!B32</f>
        <v>5.3</v>
      </c>
      <c r="C33" s="27" t="str">
        <f>Critères!C32</f>
        <v>Pour chaque tableau de mise en forme, le contenu linéarisé reste-t-il compréhensible ?</v>
      </c>
      <c r="D33" s="67" t="s">
        <v>305</v>
      </c>
      <c r="E33" s="68" t="s">
        <v>316</v>
      </c>
      <c r="F33" s="27"/>
      <c r="G33" s="27"/>
    </row>
    <row r="34" spans="1:7" ht="20.399999999999999" x14ac:dyDescent="0.25">
      <c r="A34" s="5"/>
      <c r="B34" s="57" t="str">
        <f>Critères!B33</f>
        <v>5.4</v>
      </c>
      <c r="C34" s="27" t="str">
        <f>Critères!C33</f>
        <v>Pour chaque tableau de données ayant un titre, le titre est-il correctement associé au tableau de données ?</v>
      </c>
      <c r="D34" s="67" t="s">
        <v>305</v>
      </c>
      <c r="E34" s="68" t="s">
        <v>316</v>
      </c>
      <c r="F34" s="27"/>
      <c r="G34" s="27"/>
    </row>
    <row r="35" spans="1:7" ht="20.399999999999999" x14ac:dyDescent="0.25">
      <c r="A35" s="5"/>
      <c r="B35" s="57" t="str">
        <f>Critères!B34</f>
        <v>5.5</v>
      </c>
      <c r="C35" s="27" t="str">
        <f>Critères!C34</f>
        <v>Pour chaque tableau de données ayant un titre, celui-ci est-il pertinent ?</v>
      </c>
      <c r="D35" s="67" t="s">
        <v>305</v>
      </c>
      <c r="E35" s="68" t="s">
        <v>316</v>
      </c>
      <c r="F35" s="31"/>
      <c r="G35" s="31"/>
    </row>
    <row r="36" spans="1:7" ht="30.6" x14ac:dyDescent="0.25">
      <c r="A36" s="5"/>
      <c r="B36" s="57" t="str">
        <f>Critères!B35</f>
        <v>5.6</v>
      </c>
      <c r="C36" s="27" t="str">
        <f>Critères!C35</f>
        <v>Pour chaque tableau de données, chaque en-tête de colonnes et chaque en-tête de lignes sont-ils correctement déclarés ?</v>
      </c>
      <c r="D36" s="67" t="s">
        <v>305</v>
      </c>
      <c r="E36" s="68" t="s">
        <v>316</v>
      </c>
      <c r="F36" s="31"/>
      <c r="G36" s="31"/>
    </row>
    <row r="37" spans="1:7" ht="30.6" x14ac:dyDescent="0.25">
      <c r="A37" s="5"/>
      <c r="B37" s="57" t="str">
        <f>Critères!B36</f>
        <v>5.7</v>
      </c>
      <c r="C37" s="27"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7" t="str">
        <f>Critères!B37</f>
        <v>5.8</v>
      </c>
      <c r="C38" s="27"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7" t="str">
        <f>Critères!B38</f>
        <v>6.1</v>
      </c>
      <c r="C39" s="27" t="str">
        <f>Critères!C38</f>
        <v>Chaque lien est-il explicite (hors cas particuliers) ?</v>
      </c>
      <c r="D39" s="67" t="s">
        <v>305</v>
      </c>
      <c r="E39" s="68" t="s">
        <v>316</v>
      </c>
      <c r="F39" s="27"/>
      <c r="G39" s="27"/>
    </row>
    <row r="40" spans="1:7" ht="15.6" x14ac:dyDescent="0.25">
      <c r="A40" s="5"/>
      <c r="B40" s="57" t="str">
        <f>Critères!B39</f>
        <v>6.2</v>
      </c>
      <c r="C40" s="27" t="str">
        <f>Critères!C39</f>
        <v>Dans chaque page web, chaque lien a-t-il un intitulé ?</v>
      </c>
      <c r="D40" s="67" t="s">
        <v>305</v>
      </c>
      <c r="E40" s="68" t="s">
        <v>316</v>
      </c>
      <c r="F40" s="27"/>
      <c r="G40" s="27"/>
    </row>
    <row r="41" spans="1:7" ht="20.399999999999999" x14ac:dyDescent="0.25">
      <c r="A41" s="5" t="str">
        <f>Critères!$A$40</f>
        <v>SCRIPTS</v>
      </c>
      <c r="B41" s="57" t="str">
        <f>Critères!B40</f>
        <v>7.1</v>
      </c>
      <c r="C41" s="27" t="str">
        <f>Critères!C40</f>
        <v>Chaque script est-il, si nécessaire, compatible avec les technologies d’assistance ?</v>
      </c>
      <c r="D41" s="67" t="s">
        <v>305</v>
      </c>
      <c r="E41" s="68" t="s">
        <v>316</v>
      </c>
      <c r="F41" s="31"/>
      <c r="G41" s="31"/>
    </row>
    <row r="42" spans="1:7" ht="20.399999999999999" x14ac:dyDescent="0.25">
      <c r="A42" s="5"/>
      <c r="B42" s="57" t="str">
        <f>Critères!B41</f>
        <v>7.2</v>
      </c>
      <c r="C42" s="27" t="str">
        <f>Critères!C41</f>
        <v>Pour chaque script ayant une alternative, cette alternative est-elle pertinente ?</v>
      </c>
      <c r="D42" s="67" t="s">
        <v>305</v>
      </c>
      <c r="E42" s="68" t="s">
        <v>316</v>
      </c>
      <c r="F42" s="31"/>
      <c r="G42" s="31"/>
    </row>
    <row r="43" spans="1:7" ht="20.399999999999999" x14ac:dyDescent="0.25">
      <c r="A43" s="5"/>
      <c r="B43" s="57" t="str">
        <f>Critères!B42</f>
        <v>7.3</v>
      </c>
      <c r="C43" s="27" t="str">
        <f>Critères!C42</f>
        <v>Chaque script est-il contrôlable par le clavier et par tout dispositif de pointage (hors cas particuliers) ?</v>
      </c>
      <c r="D43" s="67" t="s">
        <v>305</v>
      </c>
      <c r="E43" s="68" t="s">
        <v>316</v>
      </c>
      <c r="F43" s="31"/>
      <c r="G43" s="31"/>
    </row>
    <row r="44" spans="1:7" ht="20.399999999999999" x14ac:dyDescent="0.25">
      <c r="A44" s="5"/>
      <c r="B44" s="57" t="str">
        <f>Critères!B43</f>
        <v>7.4</v>
      </c>
      <c r="C44" s="27" t="str">
        <f>Critères!C43</f>
        <v>Pour chaque script qui initie un changement de contexte, l’utilisateur est-il averti ou en a-t-il le contrôle ?</v>
      </c>
      <c r="D44" s="67" t="s">
        <v>305</v>
      </c>
      <c r="E44" s="68" t="s">
        <v>316</v>
      </c>
      <c r="F44" s="31"/>
      <c r="G44" s="31"/>
    </row>
    <row r="45" spans="1:7" ht="20.399999999999999" x14ac:dyDescent="0.25">
      <c r="A45" s="5"/>
      <c r="B45" s="57" t="str">
        <f>Critères!B44</f>
        <v>7.5</v>
      </c>
      <c r="C45" s="27"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7" t="str">
        <f>Critères!B45</f>
        <v>8.1</v>
      </c>
      <c r="C46" s="27" t="str">
        <f>Critères!C45</f>
        <v>Chaque page web est-elle définie par un type de document ?</v>
      </c>
      <c r="D46" s="67" t="s">
        <v>305</v>
      </c>
      <c r="E46" s="68" t="s">
        <v>316</v>
      </c>
      <c r="F46" s="31"/>
      <c r="G46" s="31"/>
    </row>
    <row r="47" spans="1:7" ht="20.399999999999999" x14ac:dyDescent="0.25">
      <c r="A47" s="5"/>
      <c r="B47" s="57" t="str">
        <f>Critères!B46</f>
        <v>8.2</v>
      </c>
      <c r="C47" s="27"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7" t="str">
        <f>Critères!B47</f>
        <v>8.3</v>
      </c>
      <c r="C48" s="27" t="str">
        <f>Critères!C47</f>
        <v>Dans chaque page web, la langue par défaut est-elle présente ?</v>
      </c>
      <c r="D48" s="67" t="s">
        <v>305</v>
      </c>
      <c r="E48" s="68" t="s">
        <v>316</v>
      </c>
      <c r="F48" s="31"/>
      <c r="G48" s="31"/>
    </row>
    <row r="49" spans="1:7" ht="20.399999999999999" x14ac:dyDescent="0.25">
      <c r="A49" s="5"/>
      <c r="B49" s="57" t="str">
        <f>Critères!B48</f>
        <v>8.4</v>
      </c>
      <c r="C49" s="27" t="str">
        <f>Critères!C48</f>
        <v>Pour chaque page web ayant une langue par défaut, le code de langue est-il pertinent ?</v>
      </c>
      <c r="D49" s="67" t="s">
        <v>305</v>
      </c>
      <c r="E49" s="68" t="s">
        <v>316</v>
      </c>
      <c r="F49" s="31"/>
      <c r="G49" s="31"/>
    </row>
    <row r="50" spans="1:7" ht="15.6" x14ac:dyDescent="0.25">
      <c r="A50" s="5"/>
      <c r="B50" s="57" t="str">
        <f>Critères!B49</f>
        <v>8.5</v>
      </c>
      <c r="C50" s="27" t="str">
        <f>Critères!C49</f>
        <v>Chaque page web a-t-elle un titre de page ?</v>
      </c>
      <c r="D50" s="67" t="s">
        <v>305</v>
      </c>
      <c r="E50" s="68" t="s">
        <v>316</v>
      </c>
      <c r="F50" s="31"/>
      <c r="G50" s="31"/>
    </row>
    <row r="51" spans="1:7" ht="20.399999999999999" x14ac:dyDescent="0.25">
      <c r="A51" s="5"/>
      <c r="B51" s="57" t="str">
        <f>Critères!B50</f>
        <v>8.6</v>
      </c>
      <c r="C51" s="27" t="str">
        <f>Critères!C50</f>
        <v>Pour chaque page web ayant un titre de page, ce titre est-il pertinent ?</v>
      </c>
      <c r="D51" s="67" t="s">
        <v>305</v>
      </c>
      <c r="E51" s="68" t="s">
        <v>316</v>
      </c>
      <c r="F51" s="31"/>
      <c r="G51" s="31"/>
    </row>
    <row r="52" spans="1:7" ht="20.399999999999999" x14ac:dyDescent="0.25">
      <c r="A52" s="5"/>
      <c r="B52" s="57" t="str">
        <f>Critères!B51</f>
        <v>8.7</v>
      </c>
      <c r="C52" s="27" t="str">
        <f>Critères!C51</f>
        <v>Dans chaque page web, chaque changement de langue est-il indiqué dans le code source (hors cas particuliers) ?</v>
      </c>
      <c r="D52" s="67" t="s">
        <v>305</v>
      </c>
      <c r="E52" s="68" t="s">
        <v>316</v>
      </c>
      <c r="F52" s="31"/>
      <c r="G52" s="31"/>
    </row>
    <row r="53" spans="1:7" ht="20.399999999999999" x14ac:dyDescent="0.25">
      <c r="A53" s="5"/>
      <c r="B53" s="57" t="str">
        <f>Critères!B52</f>
        <v>8.8</v>
      </c>
      <c r="C53" s="27" t="str">
        <f>Critères!C52</f>
        <v>Dans chaque page web, le code de langue de chaque changement de langue est-il valide et pertinent ?</v>
      </c>
      <c r="D53" s="67" t="s">
        <v>305</v>
      </c>
      <c r="E53" s="68" t="s">
        <v>316</v>
      </c>
      <c r="F53" s="31"/>
      <c r="G53" s="31"/>
    </row>
    <row r="54" spans="1:7" ht="30.6" x14ac:dyDescent="0.25">
      <c r="A54" s="5"/>
      <c r="B54" s="57" t="str">
        <f>Critères!B53</f>
        <v>8.9</v>
      </c>
      <c r="C54" s="27"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7" t="str">
        <f>Critères!B54</f>
        <v>8.10</v>
      </c>
      <c r="C55" s="27"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7" t="str">
        <f>Critères!B55</f>
        <v>9.1</v>
      </c>
      <c r="C56" s="27" t="str">
        <f>Critères!C55</f>
        <v>Dans chaque page web, l’information est-elle structurée par l’utilisation appropriée de titres ?</v>
      </c>
      <c r="D56" s="67" t="s">
        <v>305</v>
      </c>
      <c r="E56" s="68" t="s">
        <v>316</v>
      </c>
      <c r="F56" s="31"/>
      <c r="G56" s="31"/>
    </row>
    <row r="57" spans="1:7" ht="20.399999999999999" x14ac:dyDescent="0.25">
      <c r="A57" s="5"/>
      <c r="B57" s="57" t="str">
        <f>Critères!B56</f>
        <v>9.2</v>
      </c>
      <c r="C57" s="27" t="str">
        <f>Critères!C56</f>
        <v>Dans chaque page web, la structure du document est-elle cohérente (hors cas particuliers) ?</v>
      </c>
      <c r="D57" s="67" t="s">
        <v>305</v>
      </c>
      <c r="E57" s="68" t="s">
        <v>316</v>
      </c>
      <c r="F57" s="31"/>
      <c r="G57" s="31"/>
    </row>
    <row r="58" spans="1:7" ht="20.399999999999999" x14ac:dyDescent="0.25">
      <c r="A58" s="5"/>
      <c r="B58" s="57" t="str">
        <f>Critères!B57</f>
        <v>9.3</v>
      </c>
      <c r="C58" s="27" t="str">
        <f>Critères!C57</f>
        <v>Dans chaque page web, chaque liste est-elle correctement structurée ?</v>
      </c>
      <c r="D58" s="67" t="s">
        <v>305</v>
      </c>
      <c r="E58" s="68" t="s">
        <v>316</v>
      </c>
      <c r="F58" s="31"/>
      <c r="G58" s="31"/>
    </row>
    <row r="59" spans="1:7" ht="20.399999999999999" x14ac:dyDescent="0.25">
      <c r="A59" s="5"/>
      <c r="B59" s="57" t="str">
        <f>Critères!B58</f>
        <v>9.4</v>
      </c>
      <c r="C59" s="27" t="str">
        <f>Critères!C58</f>
        <v>Dans chaque page web, chaque citation est-elle correctement indiquée ?</v>
      </c>
      <c r="D59" s="67" t="s">
        <v>305</v>
      </c>
      <c r="E59" s="68" t="s">
        <v>316</v>
      </c>
      <c r="F59" s="31"/>
      <c r="G59" s="31"/>
    </row>
    <row r="60" spans="1:7" ht="20.399999999999999" x14ac:dyDescent="0.25">
      <c r="A60" s="5" t="str">
        <f>Critères!$A$59</f>
        <v>PRÉSENTATION</v>
      </c>
      <c r="B60" s="57" t="str">
        <f>Critères!B59</f>
        <v>10.1</v>
      </c>
      <c r="C60" s="27" t="str">
        <f>Critères!C59</f>
        <v>Dans le site web, des feuilles de styles sont-elles utilisées pour contrôler la présentation de l’information ?</v>
      </c>
      <c r="D60" s="67" t="s">
        <v>305</v>
      </c>
      <c r="E60" s="68" t="s">
        <v>316</v>
      </c>
      <c r="F60" s="31"/>
      <c r="G60" s="31"/>
    </row>
    <row r="61" spans="1:7" ht="30.6" x14ac:dyDescent="0.25">
      <c r="A61" s="5"/>
      <c r="B61" s="57" t="str">
        <f>Critères!B60</f>
        <v>10.2</v>
      </c>
      <c r="C61" s="27"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7" t="str">
        <f>Critères!B61</f>
        <v>10.3</v>
      </c>
      <c r="C62" s="27" t="str">
        <f>Critères!C61</f>
        <v>Dans chaque page web, l’information reste-t-elle compréhensible lorsque les feuilles de styles sont désactivées ?</v>
      </c>
      <c r="D62" s="67" t="s">
        <v>305</v>
      </c>
      <c r="E62" s="68" t="s">
        <v>316</v>
      </c>
      <c r="F62" s="31"/>
      <c r="G62" s="31"/>
    </row>
    <row r="63" spans="1:7" ht="30.6" x14ac:dyDescent="0.25">
      <c r="A63" s="5"/>
      <c r="B63" s="57" t="str">
        <f>Critères!B62</f>
        <v>10.4</v>
      </c>
      <c r="C63" s="27"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7" t="str">
        <f>Critères!B63</f>
        <v>10.5</v>
      </c>
      <c r="C64" s="27"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7" t="str">
        <f>Critères!B64</f>
        <v>10.6</v>
      </c>
      <c r="C65" s="27"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7" t="str">
        <f>Critères!B65</f>
        <v>10.7</v>
      </c>
      <c r="C66" s="27" t="str">
        <f>Critères!C65</f>
        <v>Dans chaque page web, pour chaque élément recevant le focus, la prise de focus est-elle visible ?</v>
      </c>
      <c r="D66" s="67" t="s">
        <v>305</v>
      </c>
      <c r="E66" s="68" t="s">
        <v>316</v>
      </c>
      <c r="F66" s="27"/>
      <c r="G66" s="27"/>
    </row>
    <row r="67" spans="1:7" ht="20.399999999999999" x14ac:dyDescent="0.25">
      <c r="A67" s="5"/>
      <c r="B67" s="57" t="str">
        <f>Critères!B66</f>
        <v>10.8</v>
      </c>
      <c r="C67" s="27" t="str">
        <f>Critères!C66</f>
        <v>Pour chaque page web, les contenus cachés ont-ils vocation à être ignorés par les technologies d’assistance ?</v>
      </c>
      <c r="D67" s="67" t="s">
        <v>305</v>
      </c>
      <c r="E67" s="68" t="s">
        <v>316</v>
      </c>
      <c r="F67" s="27"/>
      <c r="G67" s="27"/>
    </row>
    <row r="68" spans="1:7" ht="30.6" x14ac:dyDescent="0.25">
      <c r="A68" s="5"/>
      <c r="B68" s="57" t="str">
        <f>Critères!B67</f>
        <v>10.9</v>
      </c>
      <c r="C68" s="27" t="str">
        <f>Critères!C67</f>
        <v>Dans chaque page web, l’information ne doit pas être donnée uniquement par la forme, taille ou position. Cette règle est-elle respectée ?</v>
      </c>
      <c r="D68" s="67" t="s">
        <v>305</v>
      </c>
      <c r="E68" s="68" t="s">
        <v>316</v>
      </c>
      <c r="F68" s="27"/>
      <c r="G68" s="27"/>
    </row>
    <row r="69" spans="1:7" ht="30.6" x14ac:dyDescent="0.25">
      <c r="A69" s="5"/>
      <c r="B69" s="57" t="str">
        <f>Critères!B68</f>
        <v>10.10</v>
      </c>
      <c r="C69" s="27" t="str">
        <f>Critères!C68</f>
        <v>Dans chaque page web, l’information ne doit pas être donnée par la forme, taille ou position uniquement. Cette règle est-elle implémentée de façon pertinente ?</v>
      </c>
      <c r="D69" s="67" t="s">
        <v>305</v>
      </c>
      <c r="E69" s="68" t="s">
        <v>316</v>
      </c>
      <c r="F69" s="27"/>
      <c r="G69" s="27"/>
    </row>
    <row r="70" spans="1:7" ht="51" x14ac:dyDescent="0.25">
      <c r="A70" s="5"/>
      <c r="B70" s="57" t="str">
        <f>Critères!B69</f>
        <v>10.11</v>
      </c>
      <c r="C70" s="27"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27"/>
      <c r="G70" s="27"/>
    </row>
    <row r="71" spans="1:7" ht="30.6" x14ac:dyDescent="0.25">
      <c r="A71" s="5"/>
      <c r="B71" s="57" t="str">
        <f>Critères!B70</f>
        <v>10.12</v>
      </c>
      <c r="C71" s="27" t="str">
        <f>Critères!C70</f>
        <v>Dans chaque page web, les propriétés d’espacement du texte peuvent-elles être redéfinies par l’utilisateur sans perte de contenu ou de fonctionnalité (hors cas particuliers) ?</v>
      </c>
      <c r="D71" s="67" t="s">
        <v>305</v>
      </c>
      <c r="E71" s="68" t="s">
        <v>316</v>
      </c>
      <c r="F71" s="27"/>
      <c r="G71" s="27"/>
    </row>
    <row r="72" spans="1:7" ht="40.799999999999997" x14ac:dyDescent="0.25">
      <c r="A72" s="5"/>
      <c r="B72" s="57" t="str">
        <f>Critères!B71</f>
        <v>10.13</v>
      </c>
      <c r="C72" s="27" t="str">
        <f>Critères!C71</f>
        <v>Dans chaque page web, les contenus additionnels apparaissant à la prise de focus ou au survol d’un composant d’interface sont-ils contrôlables par l’utilisateur (hors cas particuliers) ?</v>
      </c>
      <c r="D72" s="67" t="s">
        <v>305</v>
      </c>
      <c r="E72" s="68" t="s">
        <v>316</v>
      </c>
      <c r="F72" s="27"/>
      <c r="G72" s="27"/>
    </row>
    <row r="73" spans="1:7" ht="30.6" x14ac:dyDescent="0.25">
      <c r="A73" s="5"/>
      <c r="B73" s="57" t="str">
        <f>Critères!B72</f>
        <v>10.14</v>
      </c>
      <c r="C73" s="27" t="str">
        <f>Critères!C72</f>
        <v>Dans chaque page web, les contenus additionnels apparaissant via les styles CSS uniquement peuvent-ils être rendus visibles au clavier et par tout dispositif de pointage ?</v>
      </c>
      <c r="D73" s="67" t="s">
        <v>305</v>
      </c>
      <c r="E73" s="68" t="s">
        <v>316</v>
      </c>
      <c r="F73" s="27"/>
      <c r="G73" s="27"/>
    </row>
    <row r="74" spans="1:7" ht="15.6" x14ac:dyDescent="0.25">
      <c r="A74" s="5" t="str">
        <f>Critères!$A$73</f>
        <v>FORMULAIRES</v>
      </c>
      <c r="B74" s="57" t="str">
        <f>Critères!B73</f>
        <v>11.1</v>
      </c>
      <c r="C74" s="27" t="str">
        <f>Critères!C73</f>
        <v>Chaque champ de formulaire a-t-il une étiquette ?</v>
      </c>
      <c r="D74" s="67" t="s">
        <v>305</v>
      </c>
      <c r="E74" s="68" t="s">
        <v>316</v>
      </c>
      <c r="F74" s="27"/>
      <c r="G74" s="27"/>
    </row>
    <row r="75" spans="1:7" ht="20.399999999999999" x14ac:dyDescent="0.25">
      <c r="A75" s="5"/>
      <c r="B75" s="57" t="str">
        <f>Critères!B74</f>
        <v>11.2</v>
      </c>
      <c r="C75" s="27" t="str">
        <f>Critères!C74</f>
        <v>Chaque étiquette associée à un champ de formulaire est-elle pertinente (hors cas particuliers) ?</v>
      </c>
      <c r="D75" s="67" t="s">
        <v>305</v>
      </c>
      <c r="E75" s="68" t="s">
        <v>316</v>
      </c>
      <c r="F75" s="27"/>
      <c r="G75" s="27"/>
    </row>
    <row r="76" spans="1:7" ht="40.799999999999997" x14ac:dyDescent="0.25">
      <c r="A76" s="5"/>
      <c r="B76" s="57" t="str">
        <f>Critères!B75</f>
        <v>11.3</v>
      </c>
      <c r="C76" s="27" t="str">
        <f>Critères!C75</f>
        <v>Dans chaque formulaire, chaque étiquette associée à un champ de formulaire ayant la même fonction et répété plusieurs fois dans une même page ou dans un ensemble de pages est-elle cohérente ?</v>
      </c>
      <c r="D76" s="67" t="s">
        <v>305</v>
      </c>
      <c r="E76" s="68" t="s">
        <v>316</v>
      </c>
      <c r="F76" s="27"/>
      <c r="G76" s="27"/>
    </row>
    <row r="77" spans="1:7" ht="20.399999999999999" x14ac:dyDescent="0.25">
      <c r="A77" s="5"/>
      <c r="B77" s="57" t="str">
        <f>Critères!B76</f>
        <v>11.4</v>
      </c>
      <c r="C77" s="27" t="str">
        <f>Critères!C76</f>
        <v>Dans chaque formulaire, chaque étiquette de champ et son champ associé sont-ils accolés (hors cas particuliers) ?</v>
      </c>
      <c r="D77" s="67" t="s">
        <v>305</v>
      </c>
      <c r="E77" s="68" t="s">
        <v>316</v>
      </c>
      <c r="F77" s="27"/>
      <c r="G77" s="27"/>
    </row>
    <row r="78" spans="1:7" ht="20.399999999999999" x14ac:dyDescent="0.25">
      <c r="A78" s="5"/>
      <c r="B78" s="57" t="str">
        <f>Critères!B77</f>
        <v>11.5</v>
      </c>
      <c r="C78" s="27" t="str">
        <f>Critères!C77</f>
        <v>Dans chaque formulaire, les champs de même nature sont-ils regroupés, si nécessaire ?</v>
      </c>
      <c r="D78" s="67" t="s">
        <v>305</v>
      </c>
      <c r="E78" s="68" t="s">
        <v>316</v>
      </c>
      <c r="F78" s="27"/>
      <c r="G78" s="27"/>
    </row>
    <row r="79" spans="1:7" ht="20.399999999999999" x14ac:dyDescent="0.25">
      <c r="A79" s="5"/>
      <c r="B79" s="57" t="str">
        <f>Critères!B78</f>
        <v>11.6</v>
      </c>
      <c r="C79" s="27" t="str">
        <f>Critères!C78</f>
        <v>Dans chaque formulaire, chaque regroupement de champs de même nature a-t-il une légende ?</v>
      </c>
      <c r="D79" s="67" t="s">
        <v>305</v>
      </c>
      <c r="E79" s="68" t="s">
        <v>316</v>
      </c>
      <c r="F79" s="31"/>
      <c r="G79" s="31"/>
    </row>
    <row r="80" spans="1:7" ht="30.6" x14ac:dyDescent="0.25">
      <c r="A80" s="5"/>
      <c r="B80" s="57" t="str">
        <f>Critères!B79</f>
        <v>11.7</v>
      </c>
      <c r="C80" s="27"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7" t="str">
        <f>Critères!B80</f>
        <v>11.8</v>
      </c>
      <c r="C81" s="27"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7" t="str">
        <f>Critères!B81</f>
        <v>11.9</v>
      </c>
      <c r="C82" s="27" t="str">
        <f>Critères!C81</f>
        <v>Dans chaque formulaire, l’intitulé de chaque bouton est-il pertinent (hors cas particuliers) ?</v>
      </c>
      <c r="D82" s="67" t="s">
        <v>305</v>
      </c>
      <c r="E82" s="68" t="s">
        <v>316</v>
      </c>
      <c r="F82" s="31"/>
      <c r="G82" s="31"/>
    </row>
    <row r="83" spans="1:7" ht="20.399999999999999" x14ac:dyDescent="0.25">
      <c r="A83" s="5"/>
      <c r="B83" s="57" t="str">
        <f>Critères!B82</f>
        <v>11.10</v>
      </c>
      <c r="C83" s="27" t="str">
        <f>Critères!C82</f>
        <v>Dans chaque formulaire, le contrôle de saisie est-il utilisé de manière pertinente (hors cas particuliers) ?</v>
      </c>
      <c r="D83" s="67" t="s">
        <v>305</v>
      </c>
      <c r="E83" s="68" t="s">
        <v>316</v>
      </c>
      <c r="F83" s="31"/>
      <c r="G83" s="31"/>
    </row>
    <row r="84" spans="1:7" ht="30.6" x14ac:dyDescent="0.25">
      <c r="A84" s="5"/>
      <c r="B84" s="57" t="str">
        <f>Critères!B83</f>
        <v>11.11</v>
      </c>
      <c r="C84" s="27"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7" t="str">
        <f>Critères!B84</f>
        <v>11.12</v>
      </c>
      <c r="C85" s="27"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7" t="str">
        <f>Critères!B85</f>
        <v>11.13</v>
      </c>
      <c r="C86" s="27"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7" t="str">
        <f>Critères!B86</f>
        <v>12.1</v>
      </c>
      <c r="C87" s="27" t="str">
        <f>Critères!C86</f>
        <v>Chaque ensemble de pages dispose-t-il de deux systèmes de navigation différents, au moins (hors cas particuliers) ?</v>
      </c>
      <c r="D87" s="67" t="s">
        <v>305</v>
      </c>
      <c r="E87" s="68" t="s">
        <v>316</v>
      </c>
      <c r="F87" s="31"/>
      <c r="G87" s="31"/>
    </row>
    <row r="88" spans="1:7" ht="30.6" x14ac:dyDescent="0.25">
      <c r="A88" s="5"/>
      <c r="B88" s="57" t="str">
        <f>Critères!B87</f>
        <v>12.2</v>
      </c>
      <c r="C88" s="27" t="str">
        <f>Critères!C87</f>
        <v>Dans chaque ensemble de pages, le menu et les barres de navigation sont-ils toujours à la même place (hors cas particuliers) ?</v>
      </c>
      <c r="D88" s="67" t="s">
        <v>305</v>
      </c>
      <c r="E88" s="68" t="s">
        <v>316</v>
      </c>
      <c r="F88" s="31"/>
      <c r="G88" s="31"/>
    </row>
    <row r="89" spans="1:7" ht="15.6" x14ac:dyDescent="0.25">
      <c r="A89" s="5"/>
      <c r="B89" s="57" t="str">
        <f>Critères!B88</f>
        <v>12.3</v>
      </c>
      <c r="C89" s="27" t="str">
        <f>Critères!C88</f>
        <v>La page « plan du site » est-elle pertinente ?</v>
      </c>
      <c r="D89" s="67" t="s">
        <v>305</v>
      </c>
      <c r="E89" s="68" t="s">
        <v>316</v>
      </c>
      <c r="F89" s="31"/>
      <c r="G89" s="31"/>
    </row>
    <row r="90" spans="1:7" ht="20.399999999999999" x14ac:dyDescent="0.25">
      <c r="A90" s="5"/>
      <c r="B90" s="57" t="str">
        <f>Critères!B89</f>
        <v>12.4</v>
      </c>
      <c r="C90" s="27" t="str">
        <f>Critères!C89</f>
        <v>Dans chaque ensemble de pages, la page « plan du site » est-elle atteignable de manière identique ?</v>
      </c>
      <c r="D90" s="67" t="s">
        <v>305</v>
      </c>
      <c r="E90" s="68" t="s">
        <v>316</v>
      </c>
      <c r="F90" s="27"/>
      <c r="G90" s="27"/>
    </row>
    <row r="91" spans="1:7" ht="20.399999999999999" x14ac:dyDescent="0.25">
      <c r="A91" s="5"/>
      <c r="B91" s="57" t="str">
        <f>Critères!B90</f>
        <v>12.5</v>
      </c>
      <c r="C91" s="27" t="str">
        <f>Critères!C90</f>
        <v>Dans chaque ensemble de pages, le moteur de recherche est-il atteignable de manière identique ?</v>
      </c>
      <c r="D91" s="67" t="s">
        <v>305</v>
      </c>
      <c r="E91" s="68" t="s">
        <v>316</v>
      </c>
      <c r="F91" s="27"/>
      <c r="G91" s="27"/>
    </row>
    <row r="92" spans="1:7" ht="51" x14ac:dyDescent="0.25">
      <c r="A92" s="5"/>
      <c r="B92" s="57" t="str">
        <f>Critères!B91</f>
        <v>12.6</v>
      </c>
      <c r="C92" s="27"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27"/>
      <c r="G92" s="27"/>
    </row>
    <row r="93" spans="1:7" ht="30.6" x14ac:dyDescent="0.25">
      <c r="A93" s="5"/>
      <c r="B93" s="57" t="str">
        <f>Critères!B92</f>
        <v>12.7</v>
      </c>
      <c r="C93" s="27" t="str">
        <f>Critères!C92</f>
        <v>Dans chaque page web, un lien d’évitement ou d’accès rapide à la zone de contenu principal est-il présent (hors cas particuliers) ?</v>
      </c>
      <c r="D93" s="67" t="s">
        <v>305</v>
      </c>
      <c r="E93" s="68" t="s">
        <v>316</v>
      </c>
      <c r="F93" s="27"/>
      <c r="G93" s="27"/>
    </row>
    <row r="94" spans="1:7" ht="20.399999999999999" x14ac:dyDescent="0.25">
      <c r="A94" s="5"/>
      <c r="B94" s="57" t="str">
        <f>Critères!B93</f>
        <v>12.8</v>
      </c>
      <c r="C94" s="27" t="str">
        <f>Critères!C93</f>
        <v>Dans chaque page web, l’ordre de tabulation est-il cohérent ?</v>
      </c>
      <c r="D94" s="67" t="s">
        <v>305</v>
      </c>
      <c r="E94" s="68" t="s">
        <v>316</v>
      </c>
      <c r="F94" s="27"/>
      <c r="G94" s="27"/>
    </row>
    <row r="95" spans="1:7" ht="20.399999999999999" x14ac:dyDescent="0.25">
      <c r="A95" s="5"/>
      <c r="B95" s="57" t="str">
        <f>Critères!B94</f>
        <v>12.9</v>
      </c>
      <c r="C95" s="27" t="str">
        <f>Critères!C94</f>
        <v>Dans chaque page web, la navigation ne doit pas contenir de piège au clavier. Cette règle est-elle respectée ?</v>
      </c>
      <c r="D95" s="67" t="s">
        <v>305</v>
      </c>
      <c r="E95" s="68" t="s">
        <v>316</v>
      </c>
      <c r="F95" s="27"/>
      <c r="G95" s="27"/>
    </row>
    <row r="96" spans="1:7" ht="40.799999999999997" x14ac:dyDescent="0.25">
      <c r="A96" s="5"/>
      <c r="B96" s="57" t="str">
        <f>Critères!B95</f>
        <v>12.10</v>
      </c>
      <c r="C96" s="27" t="str">
        <f>Critères!C95</f>
        <v>Dans chaque page web, les raccourcis clavier n’utilisant qu’une seule touche (lettre minuscule ou majuscule, ponctuation, chiffre ou symbole) sont-ils contrôlables par l’utilisateur ?</v>
      </c>
      <c r="D96" s="67" t="s">
        <v>305</v>
      </c>
      <c r="E96" s="68" t="s">
        <v>316</v>
      </c>
      <c r="F96" s="27"/>
      <c r="G96" s="27"/>
    </row>
    <row r="97" spans="1:7" ht="40.799999999999997" x14ac:dyDescent="0.25">
      <c r="A97" s="5"/>
      <c r="B97" s="57" t="str">
        <f>Critères!B96</f>
        <v>12.11</v>
      </c>
      <c r="C97" s="27" t="str">
        <f>Critères!C96</f>
        <v>Dans chaque page web, les contenus additionnels apparaissant au survol, à la prise de focus ou à l’activation d’un composant d’interface sont-ils si nécessaire atteignables au clavier ?</v>
      </c>
      <c r="D97" s="67" t="s">
        <v>305</v>
      </c>
      <c r="E97" s="68" t="s">
        <v>316</v>
      </c>
      <c r="F97" s="27"/>
      <c r="G97" s="27"/>
    </row>
    <row r="98" spans="1:7" ht="30.6" x14ac:dyDescent="0.25">
      <c r="A98" s="5" t="str">
        <f>Critères!$A$97</f>
        <v>CONSULTATION</v>
      </c>
      <c r="B98" s="57" t="str">
        <f>Critères!B97</f>
        <v>13.1</v>
      </c>
      <c r="C98" s="27" t="str">
        <f>Critères!C97</f>
        <v>Pour chaque page web, l’utilisateur a-t-il le contrôle de chaque limite de temps modifiant le contenu (hors cas particuliers) ?</v>
      </c>
      <c r="D98" s="67" t="s">
        <v>305</v>
      </c>
      <c r="E98" s="68" t="s">
        <v>316</v>
      </c>
      <c r="F98" s="27"/>
      <c r="G98" s="27"/>
    </row>
    <row r="99" spans="1:7" ht="30.6" x14ac:dyDescent="0.25">
      <c r="A99" s="5"/>
      <c r="B99" s="57" t="str">
        <f>Critères!B98</f>
        <v>13.2</v>
      </c>
      <c r="C99" s="27" t="str">
        <f>Critères!C98</f>
        <v>Dans chaque page web, l’ouverture d’une nouvelle fenêtre ne doit pas être déclenchée sans action de l’utilisateur. Cette règle est-elle respectée ?</v>
      </c>
      <c r="D99" s="67" t="s">
        <v>305</v>
      </c>
      <c r="E99" s="68" t="s">
        <v>316</v>
      </c>
      <c r="F99" s="27"/>
      <c r="G99" s="27"/>
    </row>
    <row r="100" spans="1:7" ht="30.6" x14ac:dyDescent="0.25">
      <c r="A100" s="5"/>
      <c r="B100" s="57" t="str">
        <f>Critères!B99</f>
        <v>13.3</v>
      </c>
      <c r="C100" s="27" t="str">
        <f>Critères!C99</f>
        <v>Dans chaque page web, chaque document bureautique en téléchargement possède-t-il, si nécessaire, une version accessible (hors cas particuliers) ?</v>
      </c>
      <c r="D100" s="67" t="s">
        <v>305</v>
      </c>
      <c r="E100" s="68" t="s">
        <v>316</v>
      </c>
      <c r="F100" s="27"/>
      <c r="G100" s="27"/>
    </row>
    <row r="101" spans="1:7" ht="20.399999999999999" x14ac:dyDescent="0.25">
      <c r="A101" s="5"/>
      <c r="B101" s="57" t="str">
        <f>Critères!B100</f>
        <v>13.4</v>
      </c>
      <c r="C101" s="27" t="str">
        <f>Critères!C100</f>
        <v>Pour chaque document bureautique ayant une version accessible, cette version offre-t-elle la même information ?</v>
      </c>
      <c r="D101" s="67" t="s">
        <v>305</v>
      </c>
      <c r="E101" s="68" t="s">
        <v>316</v>
      </c>
      <c r="F101" s="27"/>
      <c r="G101" s="27"/>
    </row>
    <row r="102" spans="1:7" ht="20.399999999999999" x14ac:dyDescent="0.25">
      <c r="A102" s="5"/>
      <c r="B102" s="57" t="str">
        <f>Critères!B101</f>
        <v>13.5</v>
      </c>
      <c r="C102" s="27" t="str">
        <f>Critères!C101</f>
        <v>Dans chaque page web, chaque contenu cryptique (art ASCII, émoticon, syntaxe cryptique) a-t-il une alternative ?</v>
      </c>
      <c r="D102" s="67" t="s">
        <v>305</v>
      </c>
      <c r="E102" s="68" t="s">
        <v>316</v>
      </c>
      <c r="F102" s="27"/>
      <c r="G102" s="27"/>
    </row>
    <row r="103" spans="1:7" ht="30.6" x14ac:dyDescent="0.25">
      <c r="A103" s="5"/>
      <c r="B103" s="57" t="str">
        <f>Critères!B102</f>
        <v>13.6</v>
      </c>
      <c r="C103" s="27" t="str">
        <f>Critères!C102</f>
        <v>Dans chaque page web, pour chaque contenu cryptique (art ASCII, émoticon, syntaxe cryptique) ayant une alternative, cette alternative est-elle pertinente ?</v>
      </c>
      <c r="D103" s="67" t="s">
        <v>305</v>
      </c>
      <c r="E103" s="68" t="s">
        <v>316</v>
      </c>
      <c r="F103" s="27"/>
      <c r="G103" s="27"/>
    </row>
    <row r="104" spans="1:7" ht="30.6" x14ac:dyDescent="0.25">
      <c r="A104" s="5"/>
      <c r="B104" s="57" t="str">
        <f>Critères!B103</f>
        <v>13.7</v>
      </c>
      <c r="C104" s="27" t="str">
        <f>Critères!C103</f>
        <v>Dans chaque page web, les changements brusques de luminosité ou les effets de flash sont-ils correctement utilisés ?</v>
      </c>
      <c r="D104" s="67" t="s">
        <v>305</v>
      </c>
      <c r="E104" s="68" t="s">
        <v>316</v>
      </c>
      <c r="F104" s="27"/>
      <c r="G104" s="27"/>
    </row>
    <row r="105" spans="1:7" ht="20.399999999999999" x14ac:dyDescent="0.25">
      <c r="A105" s="5"/>
      <c r="B105" s="57" t="str">
        <f>Critères!B104</f>
        <v>13.8</v>
      </c>
      <c r="C105" s="27" t="str">
        <f>Critères!C104</f>
        <v>Dans chaque page web, chaque contenu en mouvement ou clignotant est-il contrôlable par l’utilisateur ?</v>
      </c>
      <c r="D105" s="67" t="s">
        <v>305</v>
      </c>
      <c r="E105" s="68" t="s">
        <v>316</v>
      </c>
      <c r="F105" s="27"/>
      <c r="G105" s="27"/>
    </row>
    <row r="106" spans="1:7" ht="30.6" x14ac:dyDescent="0.25">
      <c r="A106" s="5"/>
      <c r="B106" s="57" t="str">
        <f>Critères!B105</f>
        <v>13.9</v>
      </c>
      <c r="C106" s="27" t="str">
        <f>Critères!C105</f>
        <v>Dans chaque page web, le contenu proposé est-il consultable quelle que soit l’orientation de l’écran (portait ou paysage) (hors cas particuliers) ?</v>
      </c>
      <c r="D106" s="67" t="s">
        <v>305</v>
      </c>
      <c r="E106" s="68" t="s">
        <v>316</v>
      </c>
      <c r="F106" s="27"/>
      <c r="G106" s="27"/>
    </row>
    <row r="107" spans="1:7" ht="40.799999999999997" x14ac:dyDescent="0.25">
      <c r="A107" s="5"/>
      <c r="B107" s="57" t="str">
        <f>Critères!B106</f>
        <v>13.10</v>
      </c>
      <c r="C107" s="27" t="str">
        <f>Critères!C106</f>
        <v>Dans chaque page web, les fonctionnalités utilisables ou disponibles au moyen d’un geste complexe peuvent-elles être également disponibles au moyen d’un geste simple (hors cas particuliers) ?</v>
      </c>
      <c r="D107" s="67" t="s">
        <v>305</v>
      </c>
      <c r="E107" s="68" t="s">
        <v>316</v>
      </c>
      <c r="F107" s="27"/>
      <c r="G107" s="27"/>
    </row>
    <row r="108" spans="1:7" ht="40.799999999999997" x14ac:dyDescent="0.25">
      <c r="A108" s="5"/>
      <c r="B108" s="57" t="str">
        <f>Critères!B107</f>
        <v>13.11</v>
      </c>
      <c r="C108" s="27" t="str">
        <f>Critères!C107</f>
        <v>Dans chaque page web, les actions déclenchées au moyen d’un dispositif de pointage sur un point unique de l’écran peuvent-elles faire l’objet d’une annulation (hors cas particuliers) ?</v>
      </c>
      <c r="D108" s="67" t="s">
        <v>305</v>
      </c>
      <c r="E108" s="68" t="s">
        <v>316</v>
      </c>
      <c r="F108" s="27"/>
      <c r="G108" s="27"/>
    </row>
    <row r="109" spans="1:7" ht="30.6" x14ac:dyDescent="0.25">
      <c r="A109" s="5"/>
      <c r="B109" s="57" t="str">
        <f>Critères!B108</f>
        <v>13.12</v>
      </c>
      <c r="C109" s="27" t="str">
        <f>Critères!C108</f>
        <v>Dans chaque page web, les fonctionnalités qui impliquent un mouvement de l’appareil ou vers l’appareil peuvent-elles être satisfaites de manière alternative (hors cas particuliers) ?</v>
      </c>
      <c r="D109" s="67" t="s">
        <v>305</v>
      </c>
      <c r="E109" s="68" t="s">
        <v>316</v>
      </c>
      <c r="F109" s="27"/>
      <c r="G109" s="27"/>
    </row>
  </sheetData>
  <mergeCells count="15">
    <mergeCell ref="A56:A59"/>
    <mergeCell ref="A60:A73"/>
    <mergeCell ref="A74:A86"/>
    <mergeCell ref="A87:A97"/>
    <mergeCell ref="A98:A109"/>
    <mergeCell ref="A18:A30"/>
    <mergeCell ref="A31:A38"/>
    <mergeCell ref="A39:A40"/>
    <mergeCell ref="A41:A45"/>
    <mergeCell ref="A46:A55"/>
    <mergeCell ref="A1:G1"/>
    <mergeCell ref="A2:G2"/>
    <mergeCell ref="A4:A12"/>
    <mergeCell ref="A13:A14"/>
    <mergeCell ref="A15:A17"/>
  </mergeCells>
  <conditionalFormatting sqref="D4">
    <cfRule type="cellIs" dxfId="575" priority="7" operator="equal">
      <formula>"C"</formula>
    </cfRule>
    <cfRule type="cellIs" dxfId="574" priority="8" operator="equal">
      <formula>"NC"</formula>
    </cfRule>
    <cfRule type="cellIs" dxfId="573" priority="9" operator="equal">
      <formula>"NA"</formula>
    </cfRule>
    <cfRule type="cellIs" dxfId="572" priority="10" operator="equal">
      <formula>"NT"</formula>
    </cfRule>
  </conditionalFormatting>
  <conditionalFormatting sqref="E4">
    <cfRule type="cellIs" dxfId="571" priority="11" operator="equal">
      <formula>"D"</formula>
    </cfRule>
    <cfRule type="cellIs" dxfId="570" priority="12" operator="equal">
      <formula>"N"</formula>
    </cfRule>
  </conditionalFormatting>
  <conditionalFormatting sqref="D5:D109">
    <cfRule type="cellIs" dxfId="569" priority="1" operator="equal">
      <formula>"C"</formula>
    </cfRule>
    <cfRule type="cellIs" dxfId="568" priority="2" operator="equal">
      <formula>"NC"</formula>
    </cfRule>
    <cfRule type="cellIs" dxfId="567" priority="3" operator="equal">
      <formula>"NA"</formula>
    </cfRule>
    <cfRule type="cellIs" dxfId="566" priority="4" operator="equal">
      <formula>"NT"</formula>
    </cfRule>
  </conditionalFormatting>
  <conditionalFormatting sqref="E5:E109">
    <cfRule type="cellIs" dxfId="565" priority="5" operator="equal">
      <formula>"D"</formula>
    </cfRule>
    <cfRule type="cellIs" dxfId="564" priority="6" operator="equal">
      <formula>"N"</formula>
    </cfRule>
  </conditionalFormatting>
  <dataValidations count="2">
    <dataValidation type="list" operator="equal" showErrorMessage="1" sqref="D4:D109">
      <formula1>"C,NC,NA,NT"</formula1>
      <formula2>0</formula2>
    </dataValidation>
    <dataValidation type="list" operator="equal" showErrorMessage="1" sqref="E4:E109">
      <formula1>"D,N"</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9"/>
  <sheetViews>
    <sheetView zoomScale="75" zoomScaleNormal="75" workbookViewId="0">
      <selection activeCell="D4" sqref="D4"/>
    </sheetView>
  </sheetViews>
  <sheetFormatPr baseColWidth="10" defaultColWidth="9.54296875" defaultRowHeight="15" x14ac:dyDescent="0.25"/>
  <cols>
    <col min="1" max="1" width="3.7265625" style="12"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1017" width="9.54296875" style="23"/>
  </cols>
  <sheetData>
    <row r="1" spans="1:1024" ht="15.6" x14ac:dyDescent="0.25">
      <c r="A1" s="11" t="str">
        <f>Échantillon!A1</f>
        <v>RGAA 4.1 – GRILLE D'ÉVALUATION</v>
      </c>
      <c r="B1" s="11"/>
      <c r="C1" s="11"/>
      <c r="D1" s="11"/>
      <c r="E1" s="11"/>
      <c r="F1" s="11"/>
      <c r="G1" s="11"/>
    </row>
    <row r="2" spans="1:1024" x14ac:dyDescent="0.25">
      <c r="A2" s="1" t="str">
        <f>CONCATENATE(Échantillon!B17," : ",Échantillon!C17)</f>
        <v>Actualités : http://www.site.fr/actualites.html</v>
      </c>
      <c r="B2" s="1"/>
      <c r="C2" s="1"/>
      <c r="D2" s="1"/>
      <c r="E2" s="1"/>
      <c r="F2" s="1"/>
      <c r="G2" s="1"/>
    </row>
    <row r="3" spans="1:1024" s="13" customFormat="1" ht="46.2" x14ac:dyDescent="0.25">
      <c r="A3" s="24" t="s">
        <v>71</v>
      </c>
      <c r="B3" s="24" t="s">
        <v>72</v>
      </c>
      <c r="C3" s="25" t="s">
        <v>73</v>
      </c>
      <c r="D3" s="24" t="s">
        <v>300</v>
      </c>
      <c r="E3" s="24" t="s">
        <v>313</v>
      </c>
      <c r="F3" s="25" t="s">
        <v>314</v>
      </c>
      <c r="G3" s="25" t="s">
        <v>315</v>
      </c>
      <c r="AMD3"/>
      <c r="AME3"/>
      <c r="AMF3"/>
      <c r="AMG3"/>
      <c r="AMH3"/>
      <c r="AMI3"/>
      <c r="AMJ3"/>
    </row>
    <row r="4" spans="1:1024" s="13" customFormat="1" ht="20.399999999999999" x14ac:dyDescent="0.25">
      <c r="A4" s="5" t="str">
        <f>Critères!$A$3</f>
        <v>IMAGES</v>
      </c>
      <c r="B4" s="57" t="str">
        <f>Critères!B3</f>
        <v>1.1</v>
      </c>
      <c r="C4" s="27" t="str">
        <f>Critères!C3</f>
        <v>Chaque image porteuse d’information a-t-elle une alternative textuelle ?</v>
      </c>
      <c r="D4" s="67" t="s">
        <v>305</v>
      </c>
      <c r="E4" s="68" t="s">
        <v>316</v>
      </c>
      <c r="F4" s="27"/>
      <c r="G4" s="27"/>
      <c r="H4" s="12"/>
      <c r="AMD4"/>
      <c r="AME4"/>
      <c r="AMF4"/>
      <c r="AMG4"/>
      <c r="AMH4"/>
      <c r="AMI4"/>
      <c r="AMJ4"/>
    </row>
    <row r="5" spans="1:1024" s="13" customFormat="1" ht="20.399999999999999" x14ac:dyDescent="0.25">
      <c r="A5" s="5"/>
      <c r="B5" s="57" t="str">
        <f>Critères!B4</f>
        <v>1.2</v>
      </c>
      <c r="C5" s="27" t="str">
        <f>Critères!C4</f>
        <v>Chaque image de décoration est-elle correctement ignorée par les technologies d’assistance ?</v>
      </c>
      <c r="D5" s="67" t="s">
        <v>305</v>
      </c>
      <c r="E5" s="68" t="s">
        <v>316</v>
      </c>
      <c r="F5" s="27"/>
      <c r="G5" s="27"/>
      <c r="AMD5"/>
      <c r="AME5"/>
      <c r="AMF5"/>
      <c r="AMG5"/>
      <c r="AMH5"/>
      <c r="AMI5"/>
      <c r="AMJ5"/>
    </row>
    <row r="6" spans="1:1024" s="13" customFormat="1" ht="30.6" x14ac:dyDescent="0.25">
      <c r="A6" s="5"/>
      <c r="B6" s="57" t="str">
        <f>Critères!B5</f>
        <v>1.3</v>
      </c>
      <c r="C6" s="27" t="str">
        <f>Critères!C5</f>
        <v>Pour chaque image porteuse d'information ayant une alternative textuelle, cette alternative est-elle pertinente (hors cas particuliers) ?</v>
      </c>
      <c r="D6" s="67" t="s">
        <v>305</v>
      </c>
      <c r="E6" s="68" t="s">
        <v>316</v>
      </c>
      <c r="F6" s="27"/>
      <c r="G6" s="27"/>
      <c r="AMD6"/>
      <c r="AME6"/>
      <c r="AMF6"/>
      <c r="AMG6"/>
      <c r="AMH6"/>
      <c r="AMI6"/>
      <c r="AMJ6"/>
    </row>
    <row r="7" spans="1:1024" ht="30.6" x14ac:dyDescent="0.25">
      <c r="A7" s="5"/>
      <c r="B7" s="57" t="str">
        <f>Critères!B6</f>
        <v>1.4</v>
      </c>
      <c r="C7" s="27" t="str">
        <f>Critères!C6</f>
        <v>Pour chaque image utilisée comme CAPTCHA ou comme image-test, ayant une alternative textuelle, cette alternative permet-elle d’identifier la nature et la fonction de l’image ?</v>
      </c>
      <c r="D7" s="67" t="s">
        <v>305</v>
      </c>
      <c r="E7" s="68" t="s">
        <v>316</v>
      </c>
      <c r="F7" s="27"/>
      <c r="G7" s="27"/>
    </row>
    <row r="8" spans="1:1024" ht="30.6" x14ac:dyDescent="0.25">
      <c r="A8" s="5"/>
      <c r="B8" s="57" t="str">
        <f>Critères!B7</f>
        <v>1.5</v>
      </c>
      <c r="C8" s="27" t="str">
        <f>Critères!C7</f>
        <v>Pour chaque image utilisée comme CAPTCHA, une solution d’accès alternatif au contenu ou à la fonction du CAPTCHA est-elle présente ?</v>
      </c>
      <c r="D8" s="67" t="s">
        <v>305</v>
      </c>
      <c r="E8" s="68" t="s">
        <v>316</v>
      </c>
      <c r="F8" s="29"/>
      <c r="G8" s="27"/>
    </row>
    <row r="9" spans="1:1024" ht="20.399999999999999" x14ac:dyDescent="0.25">
      <c r="A9" s="5"/>
      <c r="B9" s="57" t="str">
        <f>Critères!B8</f>
        <v>1.6</v>
      </c>
      <c r="C9" s="27" t="str">
        <f>Critères!C8</f>
        <v>Chaque image porteuse d’information a-t-elle, si nécessaire, une description détaillée ?</v>
      </c>
      <c r="D9" s="67" t="s">
        <v>305</v>
      </c>
      <c r="E9" s="68" t="s">
        <v>316</v>
      </c>
      <c r="F9" s="27"/>
      <c r="G9" s="27"/>
    </row>
    <row r="10" spans="1:1024" ht="20.399999999999999" x14ac:dyDescent="0.25">
      <c r="A10" s="5"/>
      <c r="B10" s="57" t="str">
        <f>Critères!B9</f>
        <v>1.7</v>
      </c>
      <c r="C10" s="27" t="str">
        <f>Critères!C9</f>
        <v>Pour chaque image porteuse d’information ayant une description détaillée, cette description est-elle pertinente ?</v>
      </c>
      <c r="D10" s="67" t="s">
        <v>305</v>
      </c>
      <c r="E10" s="68" t="s">
        <v>316</v>
      </c>
      <c r="F10" s="27"/>
      <c r="G10" s="27"/>
    </row>
    <row r="11" spans="1:1024" ht="40.799999999999997" x14ac:dyDescent="0.25">
      <c r="A11" s="5"/>
      <c r="B11" s="57" t="str">
        <f>Critères!B10</f>
        <v>1.8</v>
      </c>
      <c r="C11" s="27" t="str">
        <f>Critères!C10</f>
        <v>Chaque image texte porteuse d’information, en l’absence d’un mécanisme de remplacement, doit si possible être remplacée par du texte stylé. Cette règle est-elle respectée (hors cas particuliers) ?</v>
      </c>
      <c r="D11" s="67" t="s">
        <v>305</v>
      </c>
      <c r="E11" s="68" t="s">
        <v>316</v>
      </c>
      <c r="F11" s="27"/>
      <c r="G11" s="27"/>
    </row>
    <row r="12" spans="1:1024" s="13" customFormat="1" ht="20.399999999999999" x14ac:dyDescent="0.25">
      <c r="A12" s="5"/>
      <c r="B12" s="57" t="str">
        <f>Critères!B11</f>
        <v>1.9</v>
      </c>
      <c r="C12" s="27" t="str">
        <f>Critères!C11</f>
        <v>Chaque légende d’image est-elle, si nécessaire, correctement reliée à l’image correspondante ?</v>
      </c>
      <c r="D12" s="67" t="s">
        <v>305</v>
      </c>
      <c r="E12" s="68" t="s">
        <v>316</v>
      </c>
      <c r="F12" s="27"/>
      <c r="G12" s="27"/>
      <c r="AMD12" s="14"/>
      <c r="AME12" s="14"/>
      <c r="AMF12" s="14"/>
      <c r="AMG12" s="14"/>
      <c r="AMH12" s="14"/>
      <c r="AMI12" s="14"/>
      <c r="AMJ12"/>
    </row>
    <row r="13" spans="1:1024" ht="15.6" x14ac:dyDescent="0.25">
      <c r="A13" s="5" t="str">
        <f>Critères!$A$12</f>
        <v>CADRES</v>
      </c>
      <c r="B13" s="59" t="str">
        <f>Critères!B12</f>
        <v>2.1</v>
      </c>
      <c r="C13" s="31" t="str">
        <f>Critères!C12</f>
        <v>Chaque cadre a-t-il un titre de cadre ?</v>
      </c>
      <c r="D13" s="67" t="s">
        <v>305</v>
      </c>
      <c r="E13" s="68" t="s">
        <v>316</v>
      </c>
      <c r="F13" s="60"/>
      <c r="G13" s="31"/>
    </row>
    <row r="14" spans="1:1024"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1024" ht="30.6" x14ac:dyDescent="0.25">
      <c r="A15" s="5" t="str">
        <f>Critères!$A$14</f>
        <v>COULEURS</v>
      </c>
      <c r="B15" s="57" t="str">
        <f>Critères!B14</f>
        <v>3.1</v>
      </c>
      <c r="C15" s="27" t="str">
        <f>Critères!C14</f>
        <v>Dans chaque page web, l’information ne doit pas être donnée uniquement par la couleur. Cette règle est-elle respectée ?</v>
      </c>
      <c r="D15" s="67" t="s">
        <v>305</v>
      </c>
      <c r="E15" s="68" t="s">
        <v>316</v>
      </c>
      <c r="F15" s="27"/>
      <c r="G15" s="27"/>
    </row>
    <row r="16" spans="1:1024" ht="30.6" x14ac:dyDescent="0.25">
      <c r="A16" s="5"/>
      <c r="B16" s="57" t="str">
        <f>Critères!B15</f>
        <v>3.2</v>
      </c>
      <c r="C16" s="27"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7" t="str">
        <f>Critères!B16</f>
        <v>3.3</v>
      </c>
      <c r="C17" s="27"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7" t="str">
        <f>Critères!B17</f>
        <v>4.1</v>
      </c>
      <c r="C18" s="27"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7" t="str">
        <f>Critères!B18</f>
        <v>4.2</v>
      </c>
      <c r="C19" s="27"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7" t="str">
        <f>Critères!B19</f>
        <v>4.3</v>
      </c>
      <c r="C20" s="27" t="str">
        <f>Critères!C19</f>
        <v>Chaque média temporel synchronisé pré-enregistré a-t-il, si nécessaire, des sous-titres synchronisés (hors cas particuliers) ?</v>
      </c>
      <c r="D20" s="67" t="s">
        <v>305</v>
      </c>
      <c r="E20" s="68" t="s">
        <v>316</v>
      </c>
      <c r="F20" s="31"/>
      <c r="G20" s="31"/>
    </row>
    <row r="21" spans="1:7" ht="30.6" x14ac:dyDescent="0.25">
      <c r="A21" s="5"/>
      <c r="B21" s="57" t="str">
        <f>Critères!B20</f>
        <v>4.4</v>
      </c>
      <c r="C21" s="27"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7" t="str">
        <f>Critères!B21</f>
        <v>4.5</v>
      </c>
      <c r="C22" s="27"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7" t="str">
        <f>Critères!B22</f>
        <v>4.6</v>
      </c>
      <c r="C23" s="27"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7" t="str">
        <f>Critères!B23</f>
        <v>4.7</v>
      </c>
      <c r="C24" s="27" t="str">
        <f>Critères!C23</f>
        <v>Chaque média temporel est-il clairement identifiable (hors cas particuliers) ?</v>
      </c>
      <c r="D24" s="67" t="s">
        <v>305</v>
      </c>
      <c r="E24" s="68" t="s">
        <v>316</v>
      </c>
      <c r="F24" s="31"/>
      <c r="G24" s="31"/>
    </row>
    <row r="25" spans="1:7" ht="20.399999999999999" x14ac:dyDescent="0.25">
      <c r="A25" s="5"/>
      <c r="B25" s="57" t="str">
        <f>Critères!B24</f>
        <v>4.8</v>
      </c>
      <c r="C25" s="27" t="str">
        <f>Critères!C24</f>
        <v>Chaque média non temporel a-t-il, si nécessaire, une alternative (hors cas particuliers) ?</v>
      </c>
      <c r="D25" s="67" t="s">
        <v>305</v>
      </c>
      <c r="E25" s="68" t="s">
        <v>316</v>
      </c>
      <c r="F25" s="31"/>
      <c r="G25" s="31"/>
    </row>
    <row r="26" spans="1:7" ht="20.399999999999999" x14ac:dyDescent="0.25">
      <c r="A26" s="5"/>
      <c r="B26" s="57" t="str">
        <f>Critères!B25</f>
        <v>4.9</v>
      </c>
      <c r="C26" s="27" t="str">
        <f>Critères!C25</f>
        <v>Pour chaque média non temporel ayant une alternative, cette alternative est-elle pertinente ?</v>
      </c>
      <c r="D26" s="67" t="s">
        <v>305</v>
      </c>
      <c r="E26" s="68" t="s">
        <v>316</v>
      </c>
      <c r="F26" s="31"/>
      <c r="G26" s="31"/>
    </row>
    <row r="27" spans="1:7" ht="20.399999999999999" x14ac:dyDescent="0.25">
      <c r="A27" s="5"/>
      <c r="B27" s="57" t="str">
        <f>Critères!B26</f>
        <v>4.10</v>
      </c>
      <c r="C27" s="27" t="str">
        <f>Critères!C26</f>
        <v>Chaque son déclenché automatiquement est-il contrôlable par l’utilisateur ?</v>
      </c>
      <c r="D27" s="67" t="s">
        <v>305</v>
      </c>
      <c r="E27" s="68" t="s">
        <v>316</v>
      </c>
      <c r="F27" s="31"/>
      <c r="G27" s="31"/>
    </row>
    <row r="28" spans="1:7" ht="30.6" x14ac:dyDescent="0.25">
      <c r="A28" s="5"/>
      <c r="B28" s="57" t="str">
        <f>Critères!B27</f>
        <v>4.11</v>
      </c>
      <c r="C28" s="27"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7" t="str">
        <f>Critères!B28</f>
        <v>4.12</v>
      </c>
      <c r="C29" s="27"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7" t="str">
        <f>Critères!B29</f>
        <v>4.13</v>
      </c>
      <c r="C30" s="27"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7" t="str">
        <f>Critères!B30</f>
        <v>5.1</v>
      </c>
      <c r="C31" s="27" t="str">
        <f>Critères!C30</f>
        <v>Chaque tableau de données complexe a-t-il un résumé ?</v>
      </c>
      <c r="D31" s="67" t="s">
        <v>305</v>
      </c>
      <c r="E31" s="68" t="s">
        <v>316</v>
      </c>
      <c r="F31" s="27"/>
      <c r="G31" s="27"/>
    </row>
    <row r="32" spans="1:7" ht="20.399999999999999" x14ac:dyDescent="0.25">
      <c r="A32" s="5"/>
      <c r="B32" s="57" t="str">
        <f>Critères!B31</f>
        <v>5.2</v>
      </c>
      <c r="C32" s="27" t="str">
        <f>Critères!C31</f>
        <v>Pour chaque tableau de données complexe ayant un résumé, celui-ci est-il pertinent ?</v>
      </c>
      <c r="D32" s="67" t="s">
        <v>305</v>
      </c>
      <c r="E32" s="68" t="s">
        <v>316</v>
      </c>
      <c r="F32" s="27"/>
      <c r="G32" s="27"/>
    </row>
    <row r="33" spans="1:7" ht="20.399999999999999" x14ac:dyDescent="0.25">
      <c r="A33" s="5"/>
      <c r="B33" s="57" t="str">
        <f>Critères!B32</f>
        <v>5.3</v>
      </c>
      <c r="C33" s="27" t="str">
        <f>Critères!C32</f>
        <v>Pour chaque tableau de mise en forme, le contenu linéarisé reste-t-il compréhensible ?</v>
      </c>
      <c r="D33" s="67" t="s">
        <v>305</v>
      </c>
      <c r="E33" s="68" t="s">
        <v>316</v>
      </c>
      <c r="F33" s="27"/>
      <c r="G33" s="27"/>
    </row>
    <row r="34" spans="1:7" ht="20.399999999999999" x14ac:dyDescent="0.25">
      <c r="A34" s="5"/>
      <c r="B34" s="57" t="str">
        <f>Critères!B33</f>
        <v>5.4</v>
      </c>
      <c r="C34" s="27" t="str">
        <f>Critères!C33</f>
        <v>Pour chaque tableau de données ayant un titre, le titre est-il correctement associé au tableau de données ?</v>
      </c>
      <c r="D34" s="67" t="s">
        <v>305</v>
      </c>
      <c r="E34" s="68" t="s">
        <v>316</v>
      </c>
      <c r="F34" s="27"/>
      <c r="G34" s="27"/>
    </row>
    <row r="35" spans="1:7" ht="20.399999999999999" x14ac:dyDescent="0.25">
      <c r="A35" s="5"/>
      <c r="B35" s="57" t="str">
        <f>Critères!B34</f>
        <v>5.5</v>
      </c>
      <c r="C35" s="27" t="str">
        <f>Critères!C34</f>
        <v>Pour chaque tableau de données ayant un titre, celui-ci est-il pertinent ?</v>
      </c>
      <c r="D35" s="67" t="s">
        <v>305</v>
      </c>
      <c r="E35" s="68" t="s">
        <v>316</v>
      </c>
      <c r="F35" s="31"/>
      <c r="G35" s="31"/>
    </row>
    <row r="36" spans="1:7" ht="30.6" x14ac:dyDescent="0.25">
      <c r="A36" s="5"/>
      <c r="B36" s="57" t="str">
        <f>Critères!B35</f>
        <v>5.6</v>
      </c>
      <c r="C36" s="27" t="str">
        <f>Critères!C35</f>
        <v>Pour chaque tableau de données, chaque en-tête de colonnes et chaque en-tête de lignes sont-ils correctement déclarés ?</v>
      </c>
      <c r="D36" s="67" t="s">
        <v>305</v>
      </c>
      <c r="E36" s="68" t="s">
        <v>316</v>
      </c>
      <c r="F36" s="31"/>
      <c r="G36" s="31"/>
    </row>
    <row r="37" spans="1:7" ht="30.6" x14ac:dyDescent="0.25">
      <c r="A37" s="5"/>
      <c r="B37" s="57" t="str">
        <f>Critères!B36</f>
        <v>5.7</v>
      </c>
      <c r="C37" s="27"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7" t="str">
        <f>Critères!B37</f>
        <v>5.8</v>
      </c>
      <c r="C38" s="27"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7" t="str">
        <f>Critères!B38</f>
        <v>6.1</v>
      </c>
      <c r="C39" s="27" t="str">
        <f>Critères!C38</f>
        <v>Chaque lien est-il explicite (hors cas particuliers) ?</v>
      </c>
      <c r="D39" s="67" t="s">
        <v>305</v>
      </c>
      <c r="E39" s="68" t="s">
        <v>316</v>
      </c>
      <c r="F39" s="27"/>
      <c r="G39" s="27"/>
    </row>
    <row r="40" spans="1:7" ht="15.6" x14ac:dyDescent="0.25">
      <c r="A40" s="5"/>
      <c r="B40" s="57" t="str">
        <f>Critères!B39</f>
        <v>6.2</v>
      </c>
      <c r="C40" s="27" t="str">
        <f>Critères!C39</f>
        <v>Dans chaque page web, chaque lien a-t-il un intitulé ?</v>
      </c>
      <c r="D40" s="67" t="s">
        <v>305</v>
      </c>
      <c r="E40" s="68" t="s">
        <v>316</v>
      </c>
      <c r="F40" s="27"/>
      <c r="G40" s="27"/>
    </row>
    <row r="41" spans="1:7" ht="20.399999999999999" x14ac:dyDescent="0.25">
      <c r="A41" s="5" t="str">
        <f>Critères!$A$40</f>
        <v>SCRIPTS</v>
      </c>
      <c r="B41" s="57" t="str">
        <f>Critères!B40</f>
        <v>7.1</v>
      </c>
      <c r="C41" s="27" t="str">
        <f>Critères!C40</f>
        <v>Chaque script est-il, si nécessaire, compatible avec les technologies d’assistance ?</v>
      </c>
      <c r="D41" s="67" t="s">
        <v>305</v>
      </c>
      <c r="E41" s="68" t="s">
        <v>316</v>
      </c>
      <c r="F41" s="31"/>
      <c r="G41" s="31"/>
    </row>
    <row r="42" spans="1:7" ht="20.399999999999999" x14ac:dyDescent="0.25">
      <c r="A42" s="5"/>
      <c r="B42" s="57" t="str">
        <f>Critères!B41</f>
        <v>7.2</v>
      </c>
      <c r="C42" s="27" t="str">
        <f>Critères!C41</f>
        <v>Pour chaque script ayant une alternative, cette alternative est-elle pertinente ?</v>
      </c>
      <c r="D42" s="67" t="s">
        <v>305</v>
      </c>
      <c r="E42" s="68" t="s">
        <v>316</v>
      </c>
      <c r="F42" s="31"/>
      <c r="G42" s="31"/>
    </row>
    <row r="43" spans="1:7" ht="20.399999999999999" x14ac:dyDescent="0.25">
      <c r="A43" s="5"/>
      <c r="B43" s="57" t="str">
        <f>Critères!B42</f>
        <v>7.3</v>
      </c>
      <c r="C43" s="27" t="str">
        <f>Critères!C42</f>
        <v>Chaque script est-il contrôlable par le clavier et par tout dispositif de pointage (hors cas particuliers) ?</v>
      </c>
      <c r="D43" s="67" t="s">
        <v>305</v>
      </c>
      <c r="E43" s="68" t="s">
        <v>316</v>
      </c>
      <c r="F43" s="31"/>
      <c r="G43" s="31"/>
    </row>
    <row r="44" spans="1:7" ht="20.399999999999999" x14ac:dyDescent="0.25">
      <c r="A44" s="5"/>
      <c r="B44" s="57" t="str">
        <f>Critères!B43</f>
        <v>7.4</v>
      </c>
      <c r="C44" s="27" t="str">
        <f>Critères!C43</f>
        <v>Pour chaque script qui initie un changement de contexte, l’utilisateur est-il averti ou en a-t-il le contrôle ?</v>
      </c>
      <c r="D44" s="67" t="s">
        <v>305</v>
      </c>
      <c r="E44" s="68" t="s">
        <v>316</v>
      </c>
      <c r="F44" s="31"/>
      <c r="G44" s="31"/>
    </row>
    <row r="45" spans="1:7" ht="20.399999999999999" x14ac:dyDescent="0.25">
      <c r="A45" s="5"/>
      <c r="B45" s="57" t="str">
        <f>Critères!B44</f>
        <v>7.5</v>
      </c>
      <c r="C45" s="27"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7" t="str">
        <f>Critères!B45</f>
        <v>8.1</v>
      </c>
      <c r="C46" s="27" t="str">
        <f>Critères!C45</f>
        <v>Chaque page web est-elle définie par un type de document ?</v>
      </c>
      <c r="D46" s="67" t="s">
        <v>305</v>
      </c>
      <c r="E46" s="68" t="s">
        <v>316</v>
      </c>
      <c r="F46" s="31"/>
      <c r="G46" s="31"/>
    </row>
    <row r="47" spans="1:7" ht="20.399999999999999" x14ac:dyDescent="0.25">
      <c r="A47" s="5"/>
      <c r="B47" s="57" t="str">
        <f>Critères!B46</f>
        <v>8.2</v>
      </c>
      <c r="C47" s="27"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7" t="str">
        <f>Critères!B47</f>
        <v>8.3</v>
      </c>
      <c r="C48" s="27" t="str">
        <f>Critères!C47</f>
        <v>Dans chaque page web, la langue par défaut est-elle présente ?</v>
      </c>
      <c r="D48" s="67" t="s">
        <v>305</v>
      </c>
      <c r="E48" s="68" t="s">
        <v>316</v>
      </c>
      <c r="F48" s="31"/>
      <c r="G48" s="31"/>
    </row>
    <row r="49" spans="1:7" ht="20.399999999999999" x14ac:dyDescent="0.25">
      <c r="A49" s="5"/>
      <c r="B49" s="57" t="str">
        <f>Critères!B48</f>
        <v>8.4</v>
      </c>
      <c r="C49" s="27" t="str">
        <f>Critères!C48</f>
        <v>Pour chaque page web ayant une langue par défaut, le code de langue est-il pertinent ?</v>
      </c>
      <c r="D49" s="67" t="s">
        <v>305</v>
      </c>
      <c r="E49" s="68" t="s">
        <v>316</v>
      </c>
      <c r="F49" s="31"/>
      <c r="G49" s="31"/>
    </row>
    <row r="50" spans="1:7" ht="15.6" x14ac:dyDescent="0.25">
      <c r="A50" s="5"/>
      <c r="B50" s="57" t="str">
        <f>Critères!B49</f>
        <v>8.5</v>
      </c>
      <c r="C50" s="27" t="str">
        <f>Critères!C49</f>
        <v>Chaque page web a-t-elle un titre de page ?</v>
      </c>
      <c r="D50" s="67" t="s">
        <v>305</v>
      </c>
      <c r="E50" s="68" t="s">
        <v>316</v>
      </c>
      <c r="F50" s="31"/>
      <c r="G50" s="31"/>
    </row>
    <row r="51" spans="1:7" ht="20.399999999999999" x14ac:dyDescent="0.25">
      <c r="A51" s="5"/>
      <c r="B51" s="57" t="str">
        <f>Critères!B50</f>
        <v>8.6</v>
      </c>
      <c r="C51" s="27" t="str">
        <f>Critères!C50</f>
        <v>Pour chaque page web ayant un titre de page, ce titre est-il pertinent ?</v>
      </c>
      <c r="D51" s="67" t="s">
        <v>305</v>
      </c>
      <c r="E51" s="68" t="s">
        <v>316</v>
      </c>
      <c r="F51" s="31"/>
      <c r="G51" s="31"/>
    </row>
    <row r="52" spans="1:7" ht="20.399999999999999" x14ac:dyDescent="0.25">
      <c r="A52" s="5"/>
      <c r="B52" s="57" t="str">
        <f>Critères!B51</f>
        <v>8.7</v>
      </c>
      <c r="C52" s="27" t="str">
        <f>Critères!C51</f>
        <v>Dans chaque page web, chaque changement de langue est-il indiqué dans le code source (hors cas particuliers) ?</v>
      </c>
      <c r="D52" s="67" t="s">
        <v>305</v>
      </c>
      <c r="E52" s="68" t="s">
        <v>316</v>
      </c>
      <c r="F52" s="31"/>
      <c r="G52" s="31"/>
    </row>
    <row r="53" spans="1:7" ht="20.399999999999999" x14ac:dyDescent="0.25">
      <c r="A53" s="5"/>
      <c r="B53" s="57" t="str">
        <f>Critères!B52</f>
        <v>8.8</v>
      </c>
      <c r="C53" s="27" t="str">
        <f>Critères!C52</f>
        <v>Dans chaque page web, le code de langue de chaque changement de langue est-il valide et pertinent ?</v>
      </c>
      <c r="D53" s="67" t="s">
        <v>305</v>
      </c>
      <c r="E53" s="68" t="s">
        <v>316</v>
      </c>
      <c r="F53" s="31"/>
      <c r="G53" s="31"/>
    </row>
    <row r="54" spans="1:7" ht="30.6" x14ac:dyDescent="0.25">
      <c r="A54" s="5"/>
      <c r="B54" s="57" t="str">
        <f>Critères!B53</f>
        <v>8.9</v>
      </c>
      <c r="C54" s="27"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7" t="str">
        <f>Critères!B54</f>
        <v>8.10</v>
      </c>
      <c r="C55" s="27"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7" t="str">
        <f>Critères!B55</f>
        <v>9.1</v>
      </c>
      <c r="C56" s="27" t="str">
        <f>Critères!C55</f>
        <v>Dans chaque page web, l’information est-elle structurée par l’utilisation appropriée de titres ?</v>
      </c>
      <c r="D56" s="67" t="s">
        <v>305</v>
      </c>
      <c r="E56" s="68" t="s">
        <v>316</v>
      </c>
      <c r="F56" s="31"/>
      <c r="G56" s="31"/>
    </row>
    <row r="57" spans="1:7" ht="20.399999999999999" x14ac:dyDescent="0.25">
      <c r="A57" s="5"/>
      <c r="B57" s="57" t="str">
        <f>Critères!B56</f>
        <v>9.2</v>
      </c>
      <c r="C57" s="27" t="str">
        <f>Critères!C56</f>
        <v>Dans chaque page web, la structure du document est-elle cohérente (hors cas particuliers) ?</v>
      </c>
      <c r="D57" s="67" t="s">
        <v>305</v>
      </c>
      <c r="E57" s="68" t="s">
        <v>316</v>
      </c>
      <c r="F57" s="31"/>
      <c r="G57" s="31"/>
    </row>
    <row r="58" spans="1:7" ht="20.399999999999999" x14ac:dyDescent="0.25">
      <c r="A58" s="5"/>
      <c r="B58" s="57" t="str">
        <f>Critères!B57</f>
        <v>9.3</v>
      </c>
      <c r="C58" s="27" t="str">
        <f>Critères!C57</f>
        <v>Dans chaque page web, chaque liste est-elle correctement structurée ?</v>
      </c>
      <c r="D58" s="67" t="s">
        <v>305</v>
      </c>
      <c r="E58" s="68" t="s">
        <v>316</v>
      </c>
      <c r="F58" s="31"/>
      <c r="G58" s="31"/>
    </row>
    <row r="59" spans="1:7" ht="20.399999999999999" x14ac:dyDescent="0.25">
      <c r="A59" s="5"/>
      <c r="B59" s="57" t="str">
        <f>Critères!B58</f>
        <v>9.4</v>
      </c>
      <c r="C59" s="27" t="str">
        <f>Critères!C58</f>
        <v>Dans chaque page web, chaque citation est-elle correctement indiquée ?</v>
      </c>
      <c r="D59" s="67" t="s">
        <v>305</v>
      </c>
      <c r="E59" s="68" t="s">
        <v>316</v>
      </c>
      <c r="F59" s="31"/>
      <c r="G59" s="31"/>
    </row>
    <row r="60" spans="1:7" ht="20.399999999999999" x14ac:dyDescent="0.25">
      <c r="A60" s="5" t="str">
        <f>Critères!$A$59</f>
        <v>PRÉSENTATION</v>
      </c>
      <c r="B60" s="57" t="str">
        <f>Critères!B59</f>
        <v>10.1</v>
      </c>
      <c r="C60" s="27" t="str">
        <f>Critères!C59</f>
        <v>Dans le site web, des feuilles de styles sont-elles utilisées pour contrôler la présentation de l’information ?</v>
      </c>
      <c r="D60" s="67" t="s">
        <v>305</v>
      </c>
      <c r="E60" s="68" t="s">
        <v>316</v>
      </c>
      <c r="F60" s="31"/>
      <c r="G60" s="31"/>
    </row>
    <row r="61" spans="1:7" ht="30.6" x14ac:dyDescent="0.25">
      <c r="A61" s="5"/>
      <c r="B61" s="57" t="str">
        <f>Critères!B60</f>
        <v>10.2</v>
      </c>
      <c r="C61" s="27"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7" t="str">
        <f>Critères!B61</f>
        <v>10.3</v>
      </c>
      <c r="C62" s="27" t="str">
        <f>Critères!C61</f>
        <v>Dans chaque page web, l’information reste-t-elle compréhensible lorsque les feuilles de styles sont désactivées ?</v>
      </c>
      <c r="D62" s="67" t="s">
        <v>305</v>
      </c>
      <c r="E62" s="68" t="s">
        <v>316</v>
      </c>
      <c r="F62" s="31"/>
      <c r="G62" s="31"/>
    </row>
    <row r="63" spans="1:7" ht="30.6" x14ac:dyDescent="0.25">
      <c r="A63" s="5"/>
      <c r="B63" s="57" t="str">
        <f>Critères!B62</f>
        <v>10.4</v>
      </c>
      <c r="C63" s="27"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7" t="str">
        <f>Critères!B63</f>
        <v>10.5</v>
      </c>
      <c r="C64" s="27"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7" t="str">
        <f>Critères!B64</f>
        <v>10.6</v>
      </c>
      <c r="C65" s="27"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7" t="str">
        <f>Critères!B65</f>
        <v>10.7</v>
      </c>
      <c r="C66" s="27" t="str">
        <f>Critères!C65</f>
        <v>Dans chaque page web, pour chaque élément recevant le focus, la prise de focus est-elle visible ?</v>
      </c>
      <c r="D66" s="67" t="s">
        <v>305</v>
      </c>
      <c r="E66" s="68" t="s">
        <v>316</v>
      </c>
      <c r="F66" s="27"/>
      <c r="G66" s="27"/>
    </row>
    <row r="67" spans="1:7" ht="20.399999999999999" x14ac:dyDescent="0.25">
      <c r="A67" s="5"/>
      <c r="B67" s="57" t="str">
        <f>Critères!B66</f>
        <v>10.8</v>
      </c>
      <c r="C67" s="27" t="str">
        <f>Critères!C66</f>
        <v>Pour chaque page web, les contenus cachés ont-ils vocation à être ignorés par les technologies d’assistance ?</v>
      </c>
      <c r="D67" s="67" t="s">
        <v>305</v>
      </c>
      <c r="E67" s="68" t="s">
        <v>316</v>
      </c>
      <c r="F67" s="27"/>
      <c r="G67" s="27"/>
    </row>
    <row r="68" spans="1:7" ht="30.6" x14ac:dyDescent="0.25">
      <c r="A68" s="5"/>
      <c r="B68" s="57" t="str">
        <f>Critères!B67</f>
        <v>10.9</v>
      </c>
      <c r="C68" s="27" t="str">
        <f>Critères!C67</f>
        <v>Dans chaque page web, l’information ne doit pas être donnée uniquement par la forme, taille ou position. Cette règle est-elle respectée ?</v>
      </c>
      <c r="D68" s="67" t="s">
        <v>305</v>
      </c>
      <c r="E68" s="68" t="s">
        <v>316</v>
      </c>
      <c r="F68" s="27"/>
      <c r="G68" s="27"/>
    </row>
    <row r="69" spans="1:7" ht="30.6" x14ac:dyDescent="0.25">
      <c r="A69" s="5"/>
      <c r="B69" s="57" t="str">
        <f>Critères!B68</f>
        <v>10.10</v>
      </c>
      <c r="C69" s="27" t="str">
        <f>Critères!C68</f>
        <v>Dans chaque page web, l’information ne doit pas être donnée par la forme, taille ou position uniquement. Cette règle est-elle implémentée de façon pertinente ?</v>
      </c>
      <c r="D69" s="67" t="s">
        <v>305</v>
      </c>
      <c r="E69" s="68" t="s">
        <v>316</v>
      </c>
      <c r="F69" s="27"/>
      <c r="G69" s="27"/>
    </row>
    <row r="70" spans="1:7" ht="51" x14ac:dyDescent="0.25">
      <c r="A70" s="5"/>
      <c r="B70" s="57" t="str">
        <f>Critères!B69</f>
        <v>10.11</v>
      </c>
      <c r="C70" s="27"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27"/>
      <c r="G70" s="27"/>
    </row>
    <row r="71" spans="1:7" ht="30.6" x14ac:dyDescent="0.25">
      <c r="A71" s="5"/>
      <c r="B71" s="57" t="str">
        <f>Critères!B70</f>
        <v>10.12</v>
      </c>
      <c r="C71" s="27" t="str">
        <f>Critères!C70</f>
        <v>Dans chaque page web, les propriétés d’espacement du texte peuvent-elles être redéfinies par l’utilisateur sans perte de contenu ou de fonctionnalité (hors cas particuliers) ?</v>
      </c>
      <c r="D71" s="67" t="s">
        <v>305</v>
      </c>
      <c r="E71" s="68" t="s">
        <v>316</v>
      </c>
      <c r="F71" s="27"/>
      <c r="G71" s="27"/>
    </row>
    <row r="72" spans="1:7" ht="40.799999999999997" x14ac:dyDescent="0.25">
      <c r="A72" s="5"/>
      <c r="B72" s="57" t="str">
        <f>Critères!B71</f>
        <v>10.13</v>
      </c>
      <c r="C72" s="27" t="str">
        <f>Critères!C71</f>
        <v>Dans chaque page web, les contenus additionnels apparaissant à la prise de focus ou au survol d’un composant d’interface sont-ils contrôlables par l’utilisateur (hors cas particuliers) ?</v>
      </c>
      <c r="D72" s="67" t="s">
        <v>305</v>
      </c>
      <c r="E72" s="68" t="s">
        <v>316</v>
      </c>
      <c r="F72" s="27"/>
      <c r="G72" s="27"/>
    </row>
    <row r="73" spans="1:7" ht="30.6" x14ac:dyDescent="0.25">
      <c r="A73" s="5"/>
      <c r="B73" s="57" t="str">
        <f>Critères!B72</f>
        <v>10.14</v>
      </c>
      <c r="C73" s="27" t="str">
        <f>Critères!C72</f>
        <v>Dans chaque page web, les contenus additionnels apparaissant via les styles CSS uniquement peuvent-ils être rendus visibles au clavier et par tout dispositif de pointage ?</v>
      </c>
      <c r="D73" s="67" t="s">
        <v>305</v>
      </c>
      <c r="E73" s="68" t="s">
        <v>316</v>
      </c>
      <c r="F73" s="27"/>
      <c r="G73" s="27"/>
    </row>
    <row r="74" spans="1:7" ht="15.6" x14ac:dyDescent="0.25">
      <c r="A74" s="5" t="str">
        <f>Critères!$A$73</f>
        <v>FORMULAIRES</v>
      </c>
      <c r="B74" s="57" t="str">
        <f>Critères!B73</f>
        <v>11.1</v>
      </c>
      <c r="C74" s="27" t="str">
        <f>Critères!C73</f>
        <v>Chaque champ de formulaire a-t-il une étiquette ?</v>
      </c>
      <c r="D74" s="67" t="s">
        <v>305</v>
      </c>
      <c r="E74" s="68" t="s">
        <v>316</v>
      </c>
      <c r="F74" s="27"/>
      <c r="G74" s="27"/>
    </row>
    <row r="75" spans="1:7" ht="20.399999999999999" x14ac:dyDescent="0.25">
      <c r="A75" s="5"/>
      <c r="B75" s="57" t="str">
        <f>Critères!B74</f>
        <v>11.2</v>
      </c>
      <c r="C75" s="27" t="str">
        <f>Critères!C74</f>
        <v>Chaque étiquette associée à un champ de formulaire est-elle pertinente (hors cas particuliers) ?</v>
      </c>
      <c r="D75" s="67" t="s">
        <v>305</v>
      </c>
      <c r="E75" s="68" t="s">
        <v>316</v>
      </c>
      <c r="F75" s="27"/>
      <c r="G75" s="27"/>
    </row>
    <row r="76" spans="1:7" ht="40.799999999999997" x14ac:dyDescent="0.25">
      <c r="A76" s="5"/>
      <c r="B76" s="57" t="str">
        <f>Critères!B75</f>
        <v>11.3</v>
      </c>
      <c r="C76" s="27" t="str">
        <f>Critères!C75</f>
        <v>Dans chaque formulaire, chaque étiquette associée à un champ de formulaire ayant la même fonction et répété plusieurs fois dans une même page ou dans un ensemble de pages est-elle cohérente ?</v>
      </c>
      <c r="D76" s="67" t="s">
        <v>305</v>
      </c>
      <c r="E76" s="68" t="s">
        <v>316</v>
      </c>
      <c r="F76" s="27"/>
      <c r="G76" s="27"/>
    </row>
    <row r="77" spans="1:7" ht="20.399999999999999" x14ac:dyDescent="0.25">
      <c r="A77" s="5"/>
      <c r="B77" s="57" t="str">
        <f>Critères!B76</f>
        <v>11.4</v>
      </c>
      <c r="C77" s="27" t="str">
        <f>Critères!C76</f>
        <v>Dans chaque formulaire, chaque étiquette de champ et son champ associé sont-ils accolés (hors cas particuliers) ?</v>
      </c>
      <c r="D77" s="67" t="s">
        <v>305</v>
      </c>
      <c r="E77" s="68" t="s">
        <v>316</v>
      </c>
      <c r="F77" s="27"/>
      <c r="G77" s="27"/>
    </row>
    <row r="78" spans="1:7" ht="20.399999999999999" x14ac:dyDescent="0.25">
      <c r="A78" s="5"/>
      <c r="B78" s="57" t="str">
        <f>Critères!B77</f>
        <v>11.5</v>
      </c>
      <c r="C78" s="27" t="str">
        <f>Critères!C77</f>
        <v>Dans chaque formulaire, les champs de même nature sont-ils regroupés, si nécessaire ?</v>
      </c>
      <c r="D78" s="67" t="s">
        <v>305</v>
      </c>
      <c r="E78" s="68" t="s">
        <v>316</v>
      </c>
      <c r="F78" s="27"/>
      <c r="G78" s="27"/>
    </row>
    <row r="79" spans="1:7" ht="20.399999999999999" x14ac:dyDescent="0.25">
      <c r="A79" s="5"/>
      <c r="B79" s="57" t="str">
        <f>Critères!B78</f>
        <v>11.6</v>
      </c>
      <c r="C79" s="27" t="str">
        <f>Critères!C78</f>
        <v>Dans chaque formulaire, chaque regroupement de champs de même nature a-t-il une légende ?</v>
      </c>
      <c r="D79" s="67" t="s">
        <v>305</v>
      </c>
      <c r="E79" s="68" t="s">
        <v>316</v>
      </c>
      <c r="F79" s="31"/>
      <c r="G79" s="31"/>
    </row>
    <row r="80" spans="1:7" ht="30.6" x14ac:dyDescent="0.25">
      <c r="A80" s="5"/>
      <c r="B80" s="57" t="str">
        <f>Critères!B79</f>
        <v>11.7</v>
      </c>
      <c r="C80" s="27"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7" t="str">
        <f>Critères!B80</f>
        <v>11.8</v>
      </c>
      <c r="C81" s="27"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7" t="str">
        <f>Critères!B81</f>
        <v>11.9</v>
      </c>
      <c r="C82" s="27" t="str">
        <f>Critères!C81</f>
        <v>Dans chaque formulaire, l’intitulé de chaque bouton est-il pertinent (hors cas particuliers) ?</v>
      </c>
      <c r="D82" s="67" t="s">
        <v>305</v>
      </c>
      <c r="E82" s="68" t="s">
        <v>316</v>
      </c>
      <c r="F82" s="31"/>
      <c r="G82" s="31"/>
    </row>
    <row r="83" spans="1:7" ht="20.399999999999999" x14ac:dyDescent="0.25">
      <c r="A83" s="5"/>
      <c r="B83" s="57" t="str">
        <f>Critères!B82</f>
        <v>11.10</v>
      </c>
      <c r="C83" s="27" t="str">
        <f>Critères!C82</f>
        <v>Dans chaque formulaire, le contrôle de saisie est-il utilisé de manière pertinente (hors cas particuliers) ?</v>
      </c>
      <c r="D83" s="67" t="s">
        <v>305</v>
      </c>
      <c r="E83" s="68" t="s">
        <v>316</v>
      </c>
      <c r="F83" s="31"/>
      <c r="G83" s="31"/>
    </row>
    <row r="84" spans="1:7" ht="30.6" x14ac:dyDescent="0.25">
      <c r="A84" s="5"/>
      <c r="B84" s="57" t="str">
        <f>Critères!B83</f>
        <v>11.11</v>
      </c>
      <c r="C84" s="27"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7" t="str">
        <f>Critères!B84</f>
        <v>11.12</v>
      </c>
      <c r="C85" s="27"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7" t="str">
        <f>Critères!B85</f>
        <v>11.13</v>
      </c>
      <c r="C86" s="27"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7" t="str">
        <f>Critères!B86</f>
        <v>12.1</v>
      </c>
      <c r="C87" s="27" t="str">
        <f>Critères!C86</f>
        <v>Chaque ensemble de pages dispose-t-il de deux systèmes de navigation différents, au moins (hors cas particuliers) ?</v>
      </c>
      <c r="D87" s="67" t="s">
        <v>305</v>
      </c>
      <c r="E87" s="68" t="s">
        <v>316</v>
      </c>
      <c r="F87" s="31"/>
      <c r="G87" s="31"/>
    </row>
    <row r="88" spans="1:7" ht="30.6" x14ac:dyDescent="0.25">
      <c r="A88" s="5"/>
      <c r="B88" s="57" t="str">
        <f>Critères!B87</f>
        <v>12.2</v>
      </c>
      <c r="C88" s="27" t="str">
        <f>Critères!C87</f>
        <v>Dans chaque ensemble de pages, le menu et les barres de navigation sont-ils toujours à la même place (hors cas particuliers) ?</v>
      </c>
      <c r="D88" s="67" t="s">
        <v>305</v>
      </c>
      <c r="E88" s="68" t="s">
        <v>316</v>
      </c>
      <c r="F88" s="31"/>
      <c r="G88" s="31"/>
    </row>
    <row r="89" spans="1:7" ht="15.6" x14ac:dyDescent="0.25">
      <c r="A89" s="5"/>
      <c r="B89" s="57" t="str">
        <f>Critères!B88</f>
        <v>12.3</v>
      </c>
      <c r="C89" s="27" t="str">
        <f>Critères!C88</f>
        <v>La page « plan du site » est-elle pertinente ?</v>
      </c>
      <c r="D89" s="67" t="s">
        <v>305</v>
      </c>
      <c r="E89" s="68" t="s">
        <v>316</v>
      </c>
      <c r="F89" s="31"/>
      <c r="G89" s="31"/>
    </row>
    <row r="90" spans="1:7" ht="20.399999999999999" x14ac:dyDescent="0.25">
      <c r="A90" s="5"/>
      <c r="B90" s="57" t="str">
        <f>Critères!B89</f>
        <v>12.4</v>
      </c>
      <c r="C90" s="27" t="str">
        <f>Critères!C89</f>
        <v>Dans chaque ensemble de pages, la page « plan du site » est-elle atteignable de manière identique ?</v>
      </c>
      <c r="D90" s="67" t="s">
        <v>305</v>
      </c>
      <c r="E90" s="68" t="s">
        <v>316</v>
      </c>
      <c r="F90" s="27"/>
      <c r="G90" s="27"/>
    </row>
    <row r="91" spans="1:7" ht="20.399999999999999" x14ac:dyDescent="0.25">
      <c r="A91" s="5"/>
      <c r="B91" s="57" t="str">
        <f>Critères!B90</f>
        <v>12.5</v>
      </c>
      <c r="C91" s="27" t="str">
        <f>Critères!C90</f>
        <v>Dans chaque ensemble de pages, le moteur de recherche est-il atteignable de manière identique ?</v>
      </c>
      <c r="D91" s="67" t="s">
        <v>305</v>
      </c>
      <c r="E91" s="68" t="s">
        <v>316</v>
      </c>
      <c r="F91" s="27"/>
      <c r="G91" s="27"/>
    </row>
    <row r="92" spans="1:7" ht="51" x14ac:dyDescent="0.25">
      <c r="A92" s="5"/>
      <c r="B92" s="57" t="str">
        <f>Critères!B91</f>
        <v>12.6</v>
      </c>
      <c r="C92" s="27"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27"/>
      <c r="G92" s="27"/>
    </row>
    <row r="93" spans="1:7" ht="30.6" x14ac:dyDescent="0.25">
      <c r="A93" s="5"/>
      <c r="B93" s="57" t="str">
        <f>Critères!B92</f>
        <v>12.7</v>
      </c>
      <c r="C93" s="27" t="str">
        <f>Critères!C92</f>
        <v>Dans chaque page web, un lien d’évitement ou d’accès rapide à la zone de contenu principal est-il présent (hors cas particuliers) ?</v>
      </c>
      <c r="D93" s="67" t="s">
        <v>305</v>
      </c>
      <c r="E93" s="68" t="s">
        <v>316</v>
      </c>
      <c r="F93" s="27"/>
      <c r="G93" s="27"/>
    </row>
    <row r="94" spans="1:7" ht="20.399999999999999" x14ac:dyDescent="0.25">
      <c r="A94" s="5"/>
      <c r="B94" s="57" t="str">
        <f>Critères!B93</f>
        <v>12.8</v>
      </c>
      <c r="C94" s="27" t="str">
        <f>Critères!C93</f>
        <v>Dans chaque page web, l’ordre de tabulation est-il cohérent ?</v>
      </c>
      <c r="D94" s="67" t="s">
        <v>305</v>
      </c>
      <c r="E94" s="68" t="s">
        <v>316</v>
      </c>
      <c r="F94" s="27"/>
      <c r="G94" s="27"/>
    </row>
    <row r="95" spans="1:7" ht="20.399999999999999" x14ac:dyDescent="0.25">
      <c r="A95" s="5"/>
      <c r="B95" s="57" t="str">
        <f>Critères!B94</f>
        <v>12.9</v>
      </c>
      <c r="C95" s="27" t="str">
        <f>Critères!C94</f>
        <v>Dans chaque page web, la navigation ne doit pas contenir de piège au clavier. Cette règle est-elle respectée ?</v>
      </c>
      <c r="D95" s="67" t="s">
        <v>305</v>
      </c>
      <c r="E95" s="68" t="s">
        <v>316</v>
      </c>
      <c r="F95" s="27"/>
      <c r="G95" s="27"/>
    </row>
    <row r="96" spans="1:7" ht="40.799999999999997" x14ac:dyDescent="0.25">
      <c r="A96" s="5"/>
      <c r="B96" s="57" t="str">
        <f>Critères!B95</f>
        <v>12.10</v>
      </c>
      <c r="C96" s="27" t="str">
        <f>Critères!C95</f>
        <v>Dans chaque page web, les raccourcis clavier n’utilisant qu’une seule touche (lettre minuscule ou majuscule, ponctuation, chiffre ou symbole) sont-ils contrôlables par l’utilisateur ?</v>
      </c>
      <c r="D96" s="67" t="s">
        <v>305</v>
      </c>
      <c r="E96" s="68" t="s">
        <v>316</v>
      </c>
      <c r="F96" s="27"/>
      <c r="G96" s="27"/>
    </row>
    <row r="97" spans="1:7" ht="40.799999999999997" x14ac:dyDescent="0.25">
      <c r="A97" s="5"/>
      <c r="B97" s="57" t="str">
        <f>Critères!B96</f>
        <v>12.11</v>
      </c>
      <c r="C97" s="27" t="str">
        <f>Critères!C96</f>
        <v>Dans chaque page web, les contenus additionnels apparaissant au survol, à la prise de focus ou à l’activation d’un composant d’interface sont-ils si nécessaire atteignables au clavier ?</v>
      </c>
      <c r="D97" s="67" t="s">
        <v>305</v>
      </c>
      <c r="E97" s="68" t="s">
        <v>316</v>
      </c>
      <c r="F97" s="27"/>
      <c r="G97" s="27"/>
    </row>
    <row r="98" spans="1:7" ht="30.6" x14ac:dyDescent="0.25">
      <c r="A98" s="5" t="str">
        <f>Critères!$A$97</f>
        <v>CONSULTATION</v>
      </c>
      <c r="B98" s="57" t="str">
        <f>Critères!B97</f>
        <v>13.1</v>
      </c>
      <c r="C98" s="27" t="str">
        <f>Critères!C97</f>
        <v>Pour chaque page web, l’utilisateur a-t-il le contrôle de chaque limite de temps modifiant le contenu (hors cas particuliers) ?</v>
      </c>
      <c r="D98" s="67" t="s">
        <v>305</v>
      </c>
      <c r="E98" s="68" t="s">
        <v>316</v>
      </c>
      <c r="F98" s="27"/>
      <c r="G98" s="27"/>
    </row>
    <row r="99" spans="1:7" ht="30.6" x14ac:dyDescent="0.25">
      <c r="A99" s="5"/>
      <c r="B99" s="57" t="str">
        <f>Critères!B98</f>
        <v>13.2</v>
      </c>
      <c r="C99" s="27" t="str">
        <f>Critères!C98</f>
        <v>Dans chaque page web, l’ouverture d’une nouvelle fenêtre ne doit pas être déclenchée sans action de l’utilisateur. Cette règle est-elle respectée ?</v>
      </c>
      <c r="D99" s="67" t="s">
        <v>305</v>
      </c>
      <c r="E99" s="68" t="s">
        <v>316</v>
      </c>
      <c r="F99" s="27"/>
      <c r="G99" s="27"/>
    </row>
    <row r="100" spans="1:7" ht="30.6" x14ac:dyDescent="0.25">
      <c r="A100" s="5"/>
      <c r="B100" s="57" t="str">
        <f>Critères!B99</f>
        <v>13.3</v>
      </c>
      <c r="C100" s="27" t="str">
        <f>Critères!C99</f>
        <v>Dans chaque page web, chaque document bureautique en téléchargement possède-t-il, si nécessaire, une version accessible (hors cas particuliers) ?</v>
      </c>
      <c r="D100" s="67" t="s">
        <v>305</v>
      </c>
      <c r="E100" s="68" t="s">
        <v>316</v>
      </c>
      <c r="F100" s="27"/>
      <c r="G100" s="27"/>
    </row>
    <row r="101" spans="1:7" ht="20.399999999999999" x14ac:dyDescent="0.25">
      <c r="A101" s="5"/>
      <c r="B101" s="57" t="str">
        <f>Critères!B100</f>
        <v>13.4</v>
      </c>
      <c r="C101" s="27" t="str">
        <f>Critères!C100</f>
        <v>Pour chaque document bureautique ayant une version accessible, cette version offre-t-elle la même information ?</v>
      </c>
      <c r="D101" s="67" t="s">
        <v>305</v>
      </c>
      <c r="E101" s="68" t="s">
        <v>316</v>
      </c>
      <c r="F101" s="27"/>
      <c r="G101" s="27"/>
    </row>
    <row r="102" spans="1:7" ht="20.399999999999999" x14ac:dyDescent="0.25">
      <c r="A102" s="5"/>
      <c r="B102" s="57" t="str">
        <f>Critères!B101</f>
        <v>13.5</v>
      </c>
      <c r="C102" s="27" t="str">
        <f>Critères!C101</f>
        <v>Dans chaque page web, chaque contenu cryptique (art ASCII, émoticon, syntaxe cryptique) a-t-il une alternative ?</v>
      </c>
      <c r="D102" s="67" t="s">
        <v>305</v>
      </c>
      <c r="E102" s="68" t="s">
        <v>316</v>
      </c>
      <c r="F102" s="27"/>
      <c r="G102" s="27"/>
    </row>
    <row r="103" spans="1:7" ht="30.6" x14ac:dyDescent="0.25">
      <c r="A103" s="5"/>
      <c r="B103" s="57" t="str">
        <f>Critères!B102</f>
        <v>13.6</v>
      </c>
      <c r="C103" s="27" t="str">
        <f>Critères!C102</f>
        <v>Dans chaque page web, pour chaque contenu cryptique (art ASCII, émoticon, syntaxe cryptique) ayant une alternative, cette alternative est-elle pertinente ?</v>
      </c>
      <c r="D103" s="67" t="s">
        <v>305</v>
      </c>
      <c r="E103" s="68" t="s">
        <v>316</v>
      </c>
      <c r="F103" s="27"/>
      <c r="G103" s="27"/>
    </row>
    <row r="104" spans="1:7" ht="30.6" x14ac:dyDescent="0.25">
      <c r="A104" s="5"/>
      <c r="B104" s="57" t="str">
        <f>Critères!B103</f>
        <v>13.7</v>
      </c>
      <c r="C104" s="27" t="str">
        <f>Critères!C103</f>
        <v>Dans chaque page web, les changements brusques de luminosité ou les effets de flash sont-ils correctement utilisés ?</v>
      </c>
      <c r="D104" s="67" t="s">
        <v>305</v>
      </c>
      <c r="E104" s="68" t="s">
        <v>316</v>
      </c>
      <c r="F104" s="27"/>
      <c r="G104" s="27"/>
    </row>
    <row r="105" spans="1:7" ht="20.399999999999999" x14ac:dyDescent="0.25">
      <c r="A105" s="5"/>
      <c r="B105" s="57" t="str">
        <f>Critères!B104</f>
        <v>13.8</v>
      </c>
      <c r="C105" s="27" t="str">
        <f>Critères!C104</f>
        <v>Dans chaque page web, chaque contenu en mouvement ou clignotant est-il contrôlable par l’utilisateur ?</v>
      </c>
      <c r="D105" s="67" t="s">
        <v>305</v>
      </c>
      <c r="E105" s="68" t="s">
        <v>316</v>
      </c>
      <c r="F105" s="27"/>
      <c r="G105" s="27"/>
    </row>
    <row r="106" spans="1:7" ht="30.6" x14ac:dyDescent="0.25">
      <c r="A106" s="5"/>
      <c r="B106" s="57" t="str">
        <f>Critères!B105</f>
        <v>13.9</v>
      </c>
      <c r="C106" s="27" t="str">
        <f>Critères!C105</f>
        <v>Dans chaque page web, le contenu proposé est-il consultable quelle que soit l’orientation de l’écran (portait ou paysage) (hors cas particuliers) ?</v>
      </c>
      <c r="D106" s="67" t="s">
        <v>305</v>
      </c>
      <c r="E106" s="68" t="s">
        <v>316</v>
      </c>
      <c r="F106" s="27"/>
      <c r="G106" s="27"/>
    </row>
    <row r="107" spans="1:7" ht="40.799999999999997" x14ac:dyDescent="0.25">
      <c r="A107" s="5"/>
      <c r="B107" s="57" t="str">
        <f>Critères!B106</f>
        <v>13.10</v>
      </c>
      <c r="C107" s="27" t="str">
        <f>Critères!C106</f>
        <v>Dans chaque page web, les fonctionnalités utilisables ou disponibles au moyen d’un geste complexe peuvent-elles être également disponibles au moyen d’un geste simple (hors cas particuliers) ?</v>
      </c>
      <c r="D107" s="67" t="s">
        <v>305</v>
      </c>
      <c r="E107" s="68" t="s">
        <v>316</v>
      </c>
      <c r="F107" s="27"/>
      <c r="G107" s="27"/>
    </row>
    <row r="108" spans="1:7" ht="40.799999999999997" x14ac:dyDescent="0.25">
      <c r="A108" s="5"/>
      <c r="B108" s="57" t="str">
        <f>Critères!B107</f>
        <v>13.11</v>
      </c>
      <c r="C108" s="27" t="str">
        <f>Critères!C107</f>
        <v>Dans chaque page web, les actions déclenchées au moyen d’un dispositif de pointage sur un point unique de l’écran peuvent-elles faire l’objet d’une annulation (hors cas particuliers) ?</v>
      </c>
      <c r="D108" s="67" t="s">
        <v>305</v>
      </c>
      <c r="E108" s="68" t="s">
        <v>316</v>
      </c>
      <c r="F108" s="27"/>
      <c r="G108" s="27"/>
    </row>
    <row r="109" spans="1:7" ht="30.6" x14ac:dyDescent="0.25">
      <c r="A109" s="5"/>
      <c r="B109" s="57" t="str">
        <f>Critères!B108</f>
        <v>13.12</v>
      </c>
      <c r="C109" s="27" t="str">
        <f>Critères!C108</f>
        <v>Dans chaque page web, les fonctionnalités qui impliquent un mouvement de l’appareil ou vers l’appareil peuvent-elles être satisfaites de manière alternative (hors cas particuliers) ?</v>
      </c>
      <c r="D109" s="67" t="s">
        <v>305</v>
      </c>
      <c r="E109" s="68" t="s">
        <v>316</v>
      </c>
      <c r="F109" s="27"/>
      <c r="G109" s="27"/>
    </row>
  </sheetData>
  <mergeCells count="15">
    <mergeCell ref="A56:A59"/>
    <mergeCell ref="A60:A73"/>
    <mergeCell ref="A74:A86"/>
    <mergeCell ref="A87:A97"/>
    <mergeCell ref="A98:A109"/>
    <mergeCell ref="A18:A30"/>
    <mergeCell ref="A31:A38"/>
    <mergeCell ref="A39:A40"/>
    <mergeCell ref="A41:A45"/>
    <mergeCell ref="A46:A55"/>
    <mergeCell ref="A1:G1"/>
    <mergeCell ref="A2:G2"/>
    <mergeCell ref="A4:A12"/>
    <mergeCell ref="A13:A14"/>
    <mergeCell ref="A15:A17"/>
  </mergeCells>
  <conditionalFormatting sqref="D4">
    <cfRule type="cellIs" dxfId="557" priority="7" operator="equal">
      <formula>"C"</formula>
    </cfRule>
    <cfRule type="cellIs" dxfId="556" priority="8" operator="equal">
      <formula>"NC"</formula>
    </cfRule>
    <cfRule type="cellIs" dxfId="555" priority="9" operator="equal">
      <formula>"NA"</formula>
    </cfRule>
    <cfRule type="cellIs" dxfId="554" priority="10" operator="equal">
      <formula>"NT"</formula>
    </cfRule>
  </conditionalFormatting>
  <conditionalFormatting sqref="E4">
    <cfRule type="cellIs" dxfId="553" priority="11" operator="equal">
      <formula>"D"</formula>
    </cfRule>
    <cfRule type="cellIs" dxfId="552" priority="12" operator="equal">
      <formula>"N"</formula>
    </cfRule>
  </conditionalFormatting>
  <conditionalFormatting sqref="D5:D109">
    <cfRule type="cellIs" dxfId="551" priority="1" operator="equal">
      <formula>"C"</formula>
    </cfRule>
    <cfRule type="cellIs" dxfId="550" priority="2" operator="equal">
      <formula>"NC"</formula>
    </cfRule>
    <cfRule type="cellIs" dxfId="549" priority="3" operator="equal">
      <formula>"NA"</formula>
    </cfRule>
    <cfRule type="cellIs" dxfId="548" priority="4" operator="equal">
      <formula>"NT"</formula>
    </cfRule>
  </conditionalFormatting>
  <conditionalFormatting sqref="E5:E109">
    <cfRule type="cellIs" dxfId="547" priority="5" operator="equal">
      <formula>"D"</formula>
    </cfRule>
    <cfRule type="cellIs" dxfId="546" priority="6" operator="equal">
      <formula>"N"</formula>
    </cfRule>
  </conditionalFormatting>
  <dataValidations count="2">
    <dataValidation type="list" operator="equal" showErrorMessage="1" sqref="D4:D109">
      <formula1>"C,NC,NA,NT"</formula1>
      <formula2>0</formula2>
    </dataValidation>
    <dataValidation type="list" operator="equal" showErrorMessage="1" sqref="E4:E109">
      <formula1>"D,N"</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9"/>
  <sheetViews>
    <sheetView zoomScale="75" zoomScaleNormal="75" workbookViewId="0">
      <selection activeCell="D4" sqref="D4"/>
    </sheetView>
  </sheetViews>
  <sheetFormatPr baseColWidth="10" defaultColWidth="9.54296875" defaultRowHeight="15" x14ac:dyDescent="0.25"/>
  <cols>
    <col min="1" max="1" width="3.7265625" style="12"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1017" width="9.54296875" style="23"/>
  </cols>
  <sheetData>
    <row r="1" spans="1:1024" ht="15.6" x14ac:dyDescent="0.25">
      <c r="A1" s="11" t="str">
        <f>Échantillon!A1</f>
        <v>RGAA 4.1 – GRILLE D'ÉVALUATION</v>
      </c>
      <c r="B1" s="11"/>
      <c r="C1" s="11"/>
      <c r="D1" s="11"/>
      <c r="E1" s="11"/>
      <c r="F1" s="11"/>
      <c r="G1" s="11"/>
    </row>
    <row r="2" spans="1:1024" x14ac:dyDescent="0.25">
      <c r="A2" s="1" t="str">
        <f>CONCATENATE(Échantillon!B17," : ",Échantillon!C17)</f>
        <v>Actualités : http://www.site.fr/actualites.html</v>
      </c>
      <c r="B2" s="1"/>
      <c r="C2" s="1"/>
      <c r="D2" s="1"/>
      <c r="E2" s="1"/>
      <c r="F2" s="1"/>
      <c r="G2" s="1"/>
    </row>
    <row r="3" spans="1:1024" s="13" customFormat="1" ht="46.2" x14ac:dyDescent="0.25">
      <c r="A3" s="24" t="s">
        <v>71</v>
      </c>
      <c r="B3" s="24" t="s">
        <v>72</v>
      </c>
      <c r="C3" s="25" t="s">
        <v>73</v>
      </c>
      <c r="D3" s="24" t="s">
        <v>300</v>
      </c>
      <c r="E3" s="24" t="s">
        <v>313</v>
      </c>
      <c r="F3" s="25" t="s">
        <v>314</v>
      </c>
      <c r="G3" s="25" t="s">
        <v>315</v>
      </c>
      <c r="AMD3"/>
      <c r="AME3"/>
      <c r="AMF3"/>
      <c r="AMG3"/>
      <c r="AMH3"/>
      <c r="AMI3"/>
      <c r="AMJ3"/>
    </row>
    <row r="4" spans="1:1024" s="13" customFormat="1" ht="20.399999999999999" x14ac:dyDescent="0.25">
      <c r="A4" s="5" t="str">
        <f>Critères!$A$3</f>
        <v>IMAGES</v>
      </c>
      <c r="B4" s="57" t="str">
        <f>Critères!B3</f>
        <v>1.1</v>
      </c>
      <c r="C4" s="27" t="str">
        <f>Critères!C3</f>
        <v>Chaque image porteuse d’information a-t-elle une alternative textuelle ?</v>
      </c>
      <c r="D4" s="67" t="s">
        <v>305</v>
      </c>
      <c r="E4" s="68" t="s">
        <v>316</v>
      </c>
      <c r="F4" s="27"/>
      <c r="G4" s="27"/>
      <c r="H4" s="12"/>
      <c r="AMD4"/>
      <c r="AME4"/>
      <c r="AMF4"/>
      <c r="AMG4"/>
      <c r="AMH4"/>
      <c r="AMI4"/>
      <c r="AMJ4"/>
    </row>
    <row r="5" spans="1:1024" s="13" customFormat="1" ht="20.399999999999999" x14ac:dyDescent="0.25">
      <c r="A5" s="5"/>
      <c r="B5" s="57" t="str">
        <f>Critères!B4</f>
        <v>1.2</v>
      </c>
      <c r="C5" s="27" t="str">
        <f>Critères!C4</f>
        <v>Chaque image de décoration est-elle correctement ignorée par les technologies d’assistance ?</v>
      </c>
      <c r="D5" s="67" t="s">
        <v>305</v>
      </c>
      <c r="E5" s="68" t="s">
        <v>316</v>
      </c>
      <c r="F5" s="27"/>
      <c r="G5" s="27"/>
      <c r="AMD5"/>
      <c r="AME5"/>
      <c r="AMF5"/>
      <c r="AMG5"/>
      <c r="AMH5"/>
      <c r="AMI5"/>
      <c r="AMJ5"/>
    </row>
    <row r="6" spans="1:1024" s="13" customFormat="1" ht="30.6" x14ac:dyDescent="0.25">
      <c r="A6" s="5"/>
      <c r="B6" s="57" t="str">
        <f>Critères!B5</f>
        <v>1.3</v>
      </c>
      <c r="C6" s="27" t="str">
        <f>Critères!C5</f>
        <v>Pour chaque image porteuse d'information ayant une alternative textuelle, cette alternative est-elle pertinente (hors cas particuliers) ?</v>
      </c>
      <c r="D6" s="67" t="s">
        <v>305</v>
      </c>
      <c r="E6" s="68" t="s">
        <v>316</v>
      </c>
      <c r="F6" s="27"/>
      <c r="G6" s="27"/>
      <c r="AMD6"/>
      <c r="AME6"/>
      <c r="AMF6"/>
      <c r="AMG6"/>
      <c r="AMH6"/>
      <c r="AMI6"/>
      <c r="AMJ6"/>
    </row>
    <row r="7" spans="1:1024" ht="30.6" x14ac:dyDescent="0.25">
      <c r="A7" s="5"/>
      <c r="B7" s="57" t="str">
        <f>Critères!B6</f>
        <v>1.4</v>
      </c>
      <c r="C7" s="27" t="str">
        <f>Critères!C6</f>
        <v>Pour chaque image utilisée comme CAPTCHA ou comme image-test, ayant une alternative textuelle, cette alternative permet-elle d’identifier la nature et la fonction de l’image ?</v>
      </c>
      <c r="D7" s="67" t="s">
        <v>305</v>
      </c>
      <c r="E7" s="68" t="s">
        <v>316</v>
      </c>
      <c r="F7" s="27"/>
      <c r="G7" s="27"/>
    </row>
    <row r="8" spans="1:1024" ht="30.6" x14ac:dyDescent="0.25">
      <c r="A8" s="5"/>
      <c r="B8" s="57" t="str">
        <f>Critères!B7</f>
        <v>1.5</v>
      </c>
      <c r="C8" s="27" t="str">
        <f>Critères!C7</f>
        <v>Pour chaque image utilisée comme CAPTCHA, une solution d’accès alternatif au contenu ou à la fonction du CAPTCHA est-elle présente ?</v>
      </c>
      <c r="D8" s="67" t="s">
        <v>305</v>
      </c>
      <c r="E8" s="68" t="s">
        <v>316</v>
      </c>
      <c r="F8" s="29"/>
      <c r="G8" s="27"/>
    </row>
    <row r="9" spans="1:1024" ht="20.399999999999999" x14ac:dyDescent="0.25">
      <c r="A9" s="5"/>
      <c r="B9" s="57" t="str">
        <f>Critères!B8</f>
        <v>1.6</v>
      </c>
      <c r="C9" s="27" t="str">
        <f>Critères!C8</f>
        <v>Chaque image porteuse d’information a-t-elle, si nécessaire, une description détaillée ?</v>
      </c>
      <c r="D9" s="67" t="s">
        <v>305</v>
      </c>
      <c r="E9" s="68" t="s">
        <v>316</v>
      </c>
      <c r="F9" s="27"/>
      <c r="G9" s="27"/>
    </row>
    <row r="10" spans="1:1024" ht="20.399999999999999" x14ac:dyDescent="0.25">
      <c r="A10" s="5"/>
      <c r="B10" s="57" t="str">
        <f>Critères!B9</f>
        <v>1.7</v>
      </c>
      <c r="C10" s="27" t="str">
        <f>Critères!C9</f>
        <v>Pour chaque image porteuse d’information ayant une description détaillée, cette description est-elle pertinente ?</v>
      </c>
      <c r="D10" s="67" t="s">
        <v>305</v>
      </c>
      <c r="E10" s="68" t="s">
        <v>316</v>
      </c>
      <c r="F10" s="27"/>
      <c r="G10" s="27"/>
    </row>
    <row r="11" spans="1:1024" ht="40.799999999999997" x14ac:dyDescent="0.25">
      <c r="A11" s="5"/>
      <c r="B11" s="57" t="str">
        <f>Critères!B10</f>
        <v>1.8</v>
      </c>
      <c r="C11" s="27" t="str">
        <f>Critères!C10</f>
        <v>Chaque image texte porteuse d’information, en l’absence d’un mécanisme de remplacement, doit si possible être remplacée par du texte stylé. Cette règle est-elle respectée (hors cas particuliers) ?</v>
      </c>
      <c r="D11" s="67" t="s">
        <v>305</v>
      </c>
      <c r="E11" s="68" t="s">
        <v>316</v>
      </c>
      <c r="F11" s="27"/>
      <c r="G11" s="27"/>
    </row>
    <row r="12" spans="1:1024" s="13" customFormat="1" ht="20.399999999999999" x14ac:dyDescent="0.25">
      <c r="A12" s="5"/>
      <c r="B12" s="57" t="str">
        <f>Critères!B11</f>
        <v>1.9</v>
      </c>
      <c r="C12" s="27" t="str">
        <f>Critères!C11</f>
        <v>Chaque légende d’image est-elle, si nécessaire, correctement reliée à l’image correspondante ?</v>
      </c>
      <c r="D12" s="67" t="s">
        <v>305</v>
      </c>
      <c r="E12" s="68" t="s">
        <v>316</v>
      </c>
      <c r="F12" s="27"/>
      <c r="G12" s="27"/>
      <c r="AMD12" s="14"/>
      <c r="AME12" s="14"/>
      <c r="AMF12" s="14"/>
      <c r="AMG12" s="14"/>
      <c r="AMH12" s="14"/>
      <c r="AMI12" s="14"/>
      <c r="AMJ12"/>
    </row>
    <row r="13" spans="1:1024" ht="15.6" x14ac:dyDescent="0.25">
      <c r="A13" s="5" t="str">
        <f>Critères!$A$12</f>
        <v>CADRES</v>
      </c>
      <c r="B13" s="59" t="str">
        <f>Critères!B12</f>
        <v>2.1</v>
      </c>
      <c r="C13" s="31" t="str">
        <f>Critères!C12</f>
        <v>Chaque cadre a-t-il un titre de cadre ?</v>
      </c>
      <c r="D13" s="67" t="s">
        <v>305</v>
      </c>
      <c r="E13" s="68" t="s">
        <v>316</v>
      </c>
      <c r="F13" s="60"/>
      <c r="G13" s="31"/>
    </row>
    <row r="14" spans="1:1024"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1024" ht="30.6" x14ac:dyDescent="0.25">
      <c r="A15" s="5" t="str">
        <f>Critères!$A$14</f>
        <v>COULEURS</v>
      </c>
      <c r="B15" s="57" t="str">
        <f>Critères!B14</f>
        <v>3.1</v>
      </c>
      <c r="C15" s="27" t="str">
        <f>Critères!C14</f>
        <v>Dans chaque page web, l’information ne doit pas être donnée uniquement par la couleur. Cette règle est-elle respectée ?</v>
      </c>
      <c r="D15" s="67" t="s">
        <v>305</v>
      </c>
      <c r="E15" s="68" t="s">
        <v>316</v>
      </c>
      <c r="F15" s="27"/>
      <c r="G15" s="27"/>
    </row>
    <row r="16" spans="1:1024" ht="30.6" x14ac:dyDescent="0.25">
      <c r="A16" s="5"/>
      <c r="B16" s="57" t="str">
        <f>Critères!B15</f>
        <v>3.2</v>
      </c>
      <c r="C16" s="27"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7" t="str">
        <f>Critères!B16</f>
        <v>3.3</v>
      </c>
      <c r="C17" s="27"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7" t="str">
        <f>Critères!B17</f>
        <v>4.1</v>
      </c>
      <c r="C18" s="27"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7" t="str">
        <f>Critères!B18</f>
        <v>4.2</v>
      </c>
      <c r="C19" s="27"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7" t="str">
        <f>Critères!B19</f>
        <v>4.3</v>
      </c>
      <c r="C20" s="27" t="str">
        <f>Critères!C19</f>
        <v>Chaque média temporel synchronisé pré-enregistré a-t-il, si nécessaire, des sous-titres synchronisés (hors cas particuliers) ?</v>
      </c>
      <c r="D20" s="67" t="s">
        <v>305</v>
      </c>
      <c r="E20" s="68" t="s">
        <v>316</v>
      </c>
      <c r="F20" s="31"/>
      <c r="G20" s="31"/>
    </row>
    <row r="21" spans="1:7" ht="30.6" x14ac:dyDescent="0.25">
      <c r="A21" s="5"/>
      <c r="B21" s="57" t="str">
        <f>Critères!B20</f>
        <v>4.4</v>
      </c>
      <c r="C21" s="27"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7" t="str">
        <f>Critères!B21</f>
        <v>4.5</v>
      </c>
      <c r="C22" s="27"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7" t="str">
        <f>Critères!B22</f>
        <v>4.6</v>
      </c>
      <c r="C23" s="27"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7" t="str">
        <f>Critères!B23</f>
        <v>4.7</v>
      </c>
      <c r="C24" s="27" t="str">
        <f>Critères!C23</f>
        <v>Chaque média temporel est-il clairement identifiable (hors cas particuliers) ?</v>
      </c>
      <c r="D24" s="67" t="s">
        <v>305</v>
      </c>
      <c r="E24" s="68" t="s">
        <v>316</v>
      </c>
      <c r="F24" s="31"/>
      <c r="G24" s="31"/>
    </row>
    <row r="25" spans="1:7" ht="20.399999999999999" x14ac:dyDescent="0.25">
      <c r="A25" s="5"/>
      <c r="B25" s="57" t="str">
        <f>Critères!B24</f>
        <v>4.8</v>
      </c>
      <c r="C25" s="27" t="str">
        <f>Critères!C24</f>
        <v>Chaque média non temporel a-t-il, si nécessaire, une alternative (hors cas particuliers) ?</v>
      </c>
      <c r="D25" s="67" t="s">
        <v>305</v>
      </c>
      <c r="E25" s="68" t="s">
        <v>316</v>
      </c>
      <c r="F25" s="31"/>
      <c r="G25" s="31"/>
    </row>
    <row r="26" spans="1:7" ht="20.399999999999999" x14ac:dyDescent="0.25">
      <c r="A26" s="5"/>
      <c r="B26" s="57" t="str">
        <f>Critères!B25</f>
        <v>4.9</v>
      </c>
      <c r="C26" s="27" t="str">
        <f>Critères!C25</f>
        <v>Pour chaque média non temporel ayant une alternative, cette alternative est-elle pertinente ?</v>
      </c>
      <c r="D26" s="67" t="s">
        <v>305</v>
      </c>
      <c r="E26" s="68" t="s">
        <v>316</v>
      </c>
      <c r="F26" s="31"/>
      <c r="G26" s="31"/>
    </row>
    <row r="27" spans="1:7" ht="20.399999999999999" x14ac:dyDescent="0.25">
      <c r="A27" s="5"/>
      <c r="B27" s="57" t="str">
        <f>Critères!B26</f>
        <v>4.10</v>
      </c>
      <c r="C27" s="27" t="str">
        <f>Critères!C26</f>
        <v>Chaque son déclenché automatiquement est-il contrôlable par l’utilisateur ?</v>
      </c>
      <c r="D27" s="67" t="s">
        <v>305</v>
      </c>
      <c r="E27" s="68" t="s">
        <v>316</v>
      </c>
      <c r="F27" s="31"/>
      <c r="G27" s="31"/>
    </row>
    <row r="28" spans="1:7" ht="30.6" x14ac:dyDescent="0.25">
      <c r="A28" s="5"/>
      <c r="B28" s="57" t="str">
        <f>Critères!B27</f>
        <v>4.11</v>
      </c>
      <c r="C28" s="27"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7" t="str">
        <f>Critères!B28</f>
        <v>4.12</v>
      </c>
      <c r="C29" s="27"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7" t="str">
        <f>Critères!B29</f>
        <v>4.13</v>
      </c>
      <c r="C30" s="27"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7" t="str">
        <f>Critères!B30</f>
        <v>5.1</v>
      </c>
      <c r="C31" s="27" t="str">
        <f>Critères!C30</f>
        <v>Chaque tableau de données complexe a-t-il un résumé ?</v>
      </c>
      <c r="D31" s="67" t="s">
        <v>305</v>
      </c>
      <c r="E31" s="68" t="s">
        <v>316</v>
      </c>
      <c r="F31" s="27"/>
      <c r="G31" s="27"/>
    </row>
    <row r="32" spans="1:7" ht="20.399999999999999" x14ac:dyDescent="0.25">
      <c r="A32" s="5"/>
      <c r="B32" s="57" t="str">
        <f>Critères!B31</f>
        <v>5.2</v>
      </c>
      <c r="C32" s="27" t="str">
        <f>Critères!C31</f>
        <v>Pour chaque tableau de données complexe ayant un résumé, celui-ci est-il pertinent ?</v>
      </c>
      <c r="D32" s="67" t="s">
        <v>305</v>
      </c>
      <c r="E32" s="68" t="s">
        <v>316</v>
      </c>
      <c r="F32" s="27"/>
      <c r="G32" s="27"/>
    </row>
    <row r="33" spans="1:7" ht="20.399999999999999" x14ac:dyDescent="0.25">
      <c r="A33" s="5"/>
      <c r="B33" s="57" t="str">
        <f>Critères!B32</f>
        <v>5.3</v>
      </c>
      <c r="C33" s="27" t="str">
        <f>Critères!C32</f>
        <v>Pour chaque tableau de mise en forme, le contenu linéarisé reste-t-il compréhensible ?</v>
      </c>
      <c r="D33" s="67" t="s">
        <v>305</v>
      </c>
      <c r="E33" s="68" t="s">
        <v>316</v>
      </c>
      <c r="F33" s="27"/>
      <c r="G33" s="27"/>
    </row>
    <row r="34" spans="1:7" ht="20.399999999999999" x14ac:dyDescent="0.25">
      <c r="A34" s="5"/>
      <c r="B34" s="57" t="str">
        <f>Critères!B33</f>
        <v>5.4</v>
      </c>
      <c r="C34" s="27" t="str">
        <f>Critères!C33</f>
        <v>Pour chaque tableau de données ayant un titre, le titre est-il correctement associé au tableau de données ?</v>
      </c>
      <c r="D34" s="67" t="s">
        <v>305</v>
      </c>
      <c r="E34" s="68" t="s">
        <v>316</v>
      </c>
      <c r="F34" s="27"/>
      <c r="G34" s="27"/>
    </row>
    <row r="35" spans="1:7" ht="20.399999999999999" x14ac:dyDescent="0.25">
      <c r="A35" s="5"/>
      <c r="B35" s="57" t="str">
        <f>Critères!B34</f>
        <v>5.5</v>
      </c>
      <c r="C35" s="27" t="str">
        <f>Critères!C34</f>
        <v>Pour chaque tableau de données ayant un titre, celui-ci est-il pertinent ?</v>
      </c>
      <c r="D35" s="67" t="s">
        <v>305</v>
      </c>
      <c r="E35" s="68" t="s">
        <v>316</v>
      </c>
      <c r="F35" s="31"/>
      <c r="G35" s="31"/>
    </row>
    <row r="36" spans="1:7" ht="30.6" x14ac:dyDescent="0.25">
      <c r="A36" s="5"/>
      <c r="B36" s="57" t="str">
        <f>Critères!B35</f>
        <v>5.6</v>
      </c>
      <c r="C36" s="27" t="str">
        <f>Critères!C35</f>
        <v>Pour chaque tableau de données, chaque en-tête de colonnes et chaque en-tête de lignes sont-ils correctement déclarés ?</v>
      </c>
      <c r="D36" s="67" t="s">
        <v>305</v>
      </c>
      <c r="E36" s="68" t="s">
        <v>316</v>
      </c>
      <c r="F36" s="31"/>
      <c r="G36" s="31"/>
    </row>
    <row r="37" spans="1:7" ht="30.6" x14ac:dyDescent="0.25">
      <c r="A37" s="5"/>
      <c r="B37" s="57" t="str">
        <f>Critères!B36</f>
        <v>5.7</v>
      </c>
      <c r="C37" s="27"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7" t="str">
        <f>Critères!B37</f>
        <v>5.8</v>
      </c>
      <c r="C38" s="27"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7" t="str">
        <f>Critères!B38</f>
        <v>6.1</v>
      </c>
      <c r="C39" s="27" t="str">
        <f>Critères!C38</f>
        <v>Chaque lien est-il explicite (hors cas particuliers) ?</v>
      </c>
      <c r="D39" s="67" t="s">
        <v>305</v>
      </c>
      <c r="E39" s="68" t="s">
        <v>316</v>
      </c>
      <c r="F39" s="27"/>
      <c r="G39" s="27"/>
    </row>
    <row r="40" spans="1:7" ht="15.6" x14ac:dyDescent="0.25">
      <c r="A40" s="5"/>
      <c r="B40" s="57" t="str">
        <f>Critères!B39</f>
        <v>6.2</v>
      </c>
      <c r="C40" s="27" t="str">
        <f>Critères!C39</f>
        <v>Dans chaque page web, chaque lien a-t-il un intitulé ?</v>
      </c>
      <c r="D40" s="67" t="s">
        <v>305</v>
      </c>
      <c r="E40" s="68" t="s">
        <v>316</v>
      </c>
      <c r="F40" s="27"/>
      <c r="G40" s="27"/>
    </row>
    <row r="41" spans="1:7" ht="20.399999999999999" x14ac:dyDescent="0.25">
      <c r="A41" s="5" t="str">
        <f>Critères!$A$40</f>
        <v>SCRIPTS</v>
      </c>
      <c r="B41" s="57" t="str">
        <f>Critères!B40</f>
        <v>7.1</v>
      </c>
      <c r="C41" s="27" t="str">
        <f>Critères!C40</f>
        <v>Chaque script est-il, si nécessaire, compatible avec les technologies d’assistance ?</v>
      </c>
      <c r="D41" s="67" t="s">
        <v>305</v>
      </c>
      <c r="E41" s="68" t="s">
        <v>316</v>
      </c>
      <c r="F41" s="31"/>
      <c r="G41" s="31"/>
    </row>
    <row r="42" spans="1:7" ht="20.399999999999999" x14ac:dyDescent="0.25">
      <c r="A42" s="5"/>
      <c r="B42" s="57" t="str">
        <f>Critères!B41</f>
        <v>7.2</v>
      </c>
      <c r="C42" s="27" t="str">
        <f>Critères!C41</f>
        <v>Pour chaque script ayant une alternative, cette alternative est-elle pertinente ?</v>
      </c>
      <c r="D42" s="67" t="s">
        <v>305</v>
      </c>
      <c r="E42" s="68" t="s">
        <v>316</v>
      </c>
      <c r="F42" s="31"/>
      <c r="G42" s="31"/>
    </row>
    <row r="43" spans="1:7" ht="20.399999999999999" x14ac:dyDescent="0.25">
      <c r="A43" s="5"/>
      <c r="B43" s="57" t="str">
        <f>Critères!B42</f>
        <v>7.3</v>
      </c>
      <c r="C43" s="27" t="str">
        <f>Critères!C42</f>
        <v>Chaque script est-il contrôlable par le clavier et par tout dispositif de pointage (hors cas particuliers) ?</v>
      </c>
      <c r="D43" s="67" t="s">
        <v>305</v>
      </c>
      <c r="E43" s="68" t="s">
        <v>316</v>
      </c>
      <c r="F43" s="31"/>
      <c r="G43" s="31"/>
    </row>
    <row r="44" spans="1:7" ht="20.399999999999999" x14ac:dyDescent="0.25">
      <c r="A44" s="5"/>
      <c r="B44" s="57" t="str">
        <f>Critères!B43</f>
        <v>7.4</v>
      </c>
      <c r="C44" s="27" t="str">
        <f>Critères!C43</f>
        <v>Pour chaque script qui initie un changement de contexte, l’utilisateur est-il averti ou en a-t-il le contrôle ?</v>
      </c>
      <c r="D44" s="67" t="s">
        <v>305</v>
      </c>
      <c r="E44" s="68" t="s">
        <v>316</v>
      </c>
      <c r="F44" s="31"/>
      <c r="G44" s="31"/>
    </row>
    <row r="45" spans="1:7" ht="20.399999999999999" x14ac:dyDescent="0.25">
      <c r="A45" s="5"/>
      <c r="B45" s="57" t="str">
        <f>Critères!B44</f>
        <v>7.5</v>
      </c>
      <c r="C45" s="27"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7" t="str">
        <f>Critères!B45</f>
        <v>8.1</v>
      </c>
      <c r="C46" s="27" t="str">
        <f>Critères!C45</f>
        <v>Chaque page web est-elle définie par un type de document ?</v>
      </c>
      <c r="D46" s="67" t="s">
        <v>305</v>
      </c>
      <c r="E46" s="68" t="s">
        <v>316</v>
      </c>
      <c r="F46" s="31"/>
      <c r="G46" s="31"/>
    </row>
    <row r="47" spans="1:7" ht="20.399999999999999" x14ac:dyDescent="0.25">
      <c r="A47" s="5"/>
      <c r="B47" s="57" t="str">
        <f>Critères!B46</f>
        <v>8.2</v>
      </c>
      <c r="C47" s="27"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7" t="str">
        <f>Critères!B47</f>
        <v>8.3</v>
      </c>
      <c r="C48" s="27" t="str">
        <f>Critères!C47</f>
        <v>Dans chaque page web, la langue par défaut est-elle présente ?</v>
      </c>
      <c r="D48" s="67" t="s">
        <v>305</v>
      </c>
      <c r="E48" s="68" t="s">
        <v>316</v>
      </c>
      <c r="F48" s="31"/>
      <c r="G48" s="31"/>
    </row>
    <row r="49" spans="1:7" ht="20.399999999999999" x14ac:dyDescent="0.25">
      <c r="A49" s="5"/>
      <c r="B49" s="57" t="str">
        <f>Critères!B48</f>
        <v>8.4</v>
      </c>
      <c r="C49" s="27" t="str">
        <f>Critères!C48</f>
        <v>Pour chaque page web ayant une langue par défaut, le code de langue est-il pertinent ?</v>
      </c>
      <c r="D49" s="67" t="s">
        <v>305</v>
      </c>
      <c r="E49" s="68" t="s">
        <v>316</v>
      </c>
      <c r="F49" s="31"/>
      <c r="G49" s="31"/>
    </row>
    <row r="50" spans="1:7" ht="15.6" x14ac:dyDescent="0.25">
      <c r="A50" s="5"/>
      <c r="B50" s="57" t="str">
        <f>Critères!B49</f>
        <v>8.5</v>
      </c>
      <c r="C50" s="27" t="str">
        <f>Critères!C49</f>
        <v>Chaque page web a-t-elle un titre de page ?</v>
      </c>
      <c r="D50" s="67" t="s">
        <v>305</v>
      </c>
      <c r="E50" s="68" t="s">
        <v>316</v>
      </c>
      <c r="F50" s="31"/>
      <c r="G50" s="31"/>
    </row>
    <row r="51" spans="1:7" ht="20.399999999999999" x14ac:dyDescent="0.25">
      <c r="A51" s="5"/>
      <c r="B51" s="57" t="str">
        <f>Critères!B50</f>
        <v>8.6</v>
      </c>
      <c r="C51" s="27" t="str">
        <f>Critères!C50</f>
        <v>Pour chaque page web ayant un titre de page, ce titre est-il pertinent ?</v>
      </c>
      <c r="D51" s="67" t="s">
        <v>305</v>
      </c>
      <c r="E51" s="68" t="s">
        <v>316</v>
      </c>
      <c r="F51" s="31"/>
      <c r="G51" s="31"/>
    </row>
    <row r="52" spans="1:7" ht="20.399999999999999" x14ac:dyDescent="0.25">
      <c r="A52" s="5"/>
      <c r="B52" s="57" t="str">
        <f>Critères!B51</f>
        <v>8.7</v>
      </c>
      <c r="C52" s="27" t="str">
        <f>Critères!C51</f>
        <v>Dans chaque page web, chaque changement de langue est-il indiqué dans le code source (hors cas particuliers) ?</v>
      </c>
      <c r="D52" s="67" t="s">
        <v>305</v>
      </c>
      <c r="E52" s="68" t="s">
        <v>316</v>
      </c>
      <c r="F52" s="31"/>
      <c r="G52" s="31"/>
    </row>
    <row r="53" spans="1:7" ht="20.399999999999999" x14ac:dyDescent="0.25">
      <c r="A53" s="5"/>
      <c r="B53" s="57" t="str">
        <f>Critères!B52</f>
        <v>8.8</v>
      </c>
      <c r="C53" s="27" t="str">
        <f>Critères!C52</f>
        <v>Dans chaque page web, le code de langue de chaque changement de langue est-il valide et pertinent ?</v>
      </c>
      <c r="D53" s="67" t="s">
        <v>305</v>
      </c>
      <c r="E53" s="68" t="s">
        <v>316</v>
      </c>
      <c r="F53" s="31"/>
      <c r="G53" s="31"/>
    </row>
    <row r="54" spans="1:7" ht="30.6" x14ac:dyDescent="0.25">
      <c r="A54" s="5"/>
      <c r="B54" s="57" t="str">
        <f>Critères!B53</f>
        <v>8.9</v>
      </c>
      <c r="C54" s="27"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7" t="str">
        <f>Critères!B54</f>
        <v>8.10</v>
      </c>
      <c r="C55" s="27"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7" t="str">
        <f>Critères!B55</f>
        <v>9.1</v>
      </c>
      <c r="C56" s="27" t="str">
        <f>Critères!C55</f>
        <v>Dans chaque page web, l’information est-elle structurée par l’utilisation appropriée de titres ?</v>
      </c>
      <c r="D56" s="67" t="s">
        <v>305</v>
      </c>
      <c r="E56" s="68" t="s">
        <v>316</v>
      </c>
      <c r="F56" s="31"/>
      <c r="G56" s="31"/>
    </row>
    <row r="57" spans="1:7" ht="20.399999999999999" x14ac:dyDescent="0.25">
      <c r="A57" s="5"/>
      <c r="B57" s="57" t="str">
        <f>Critères!B56</f>
        <v>9.2</v>
      </c>
      <c r="C57" s="27" t="str">
        <f>Critères!C56</f>
        <v>Dans chaque page web, la structure du document est-elle cohérente (hors cas particuliers) ?</v>
      </c>
      <c r="D57" s="67" t="s">
        <v>305</v>
      </c>
      <c r="E57" s="68" t="s">
        <v>316</v>
      </c>
      <c r="F57" s="31"/>
      <c r="G57" s="31"/>
    </row>
    <row r="58" spans="1:7" ht="20.399999999999999" x14ac:dyDescent="0.25">
      <c r="A58" s="5"/>
      <c r="B58" s="57" t="str">
        <f>Critères!B57</f>
        <v>9.3</v>
      </c>
      <c r="C58" s="27" t="str">
        <f>Critères!C57</f>
        <v>Dans chaque page web, chaque liste est-elle correctement structurée ?</v>
      </c>
      <c r="D58" s="67" t="s">
        <v>305</v>
      </c>
      <c r="E58" s="68" t="s">
        <v>316</v>
      </c>
      <c r="F58" s="31"/>
      <c r="G58" s="31"/>
    </row>
    <row r="59" spans="1:7" ht="20.399999999999999" x14ac:dyDescent="0.25">
      <c r="A59" s="5"/>
      <c r="B59" s="57" t="str">
        <f>Critères!B58</f>
        <v>9.4</v>
      </c>
      <c r="C59" s="27" t="str">
        <f>Critères!C58</f>
        <v>Dans chaque page web, chaque citation est-elle correctement indiquée ?</v>
      </c>
      <c r="D59" s="67" t="s">
        <v>305</v>
      </c>
      <c r="E59" s="68" t="s">
        <v>316</v>
      </c>
      <c r="F59" s="31"/>
      <c r="G59" s="31"/>
    </row>
    <row r="60" spans="1:7" ht="20.399999999999999" x14ac:dyDescent="0.25">
      <c r="A60" s="5" t="str">
        <f>Critères!$A$59</f>
        <v>PRÉSENTATION</v>
      </c>
      <c r="B60" s="57" t="str">
        <f>Critères!B59</f>
        <v>10.1</v>
      </c>
      <c r="C60" s="27" t="str">
        <f>Critères!C59</f>
        <v>Dans le site web, des feuilles de styles sont-elles utilisées pour contrôler la présentation de l’information ?</v>
      </c>
      <c r="D60" s="67" t="s">
        <v>305</v>
      </c>
      <c r="E60" s="68" t="s">
        <v>316</v>
      </c>
      <c r="F60" s="31"/>
      <c r="G60" s="31"/>
    </row>
    <row r="61" spans="1:7" ht="30.6" x14ac:dyDescent="0.25">
      <c r="A61" s="5"/>
      <c r="B61" s="57" t="str">
        <f>Critères!B60</f>
        <v>10.2</v>
      </c>
      <c r="C61" s="27"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7" t="str">
        <f>Critères!B61</f>
        <v>10.3</v>
      </c>
      <c r="C62" s="27" t="str">
        <f>Critères!C61</f>
        <v>Dans chaque page web, l’information reste-t-elle compréhensible lorsque les feuilles de styles sont désactivées ?</v>
      </c>
      <c r="D62" s="67" t="s">
        <v>305</v>
      </c>
      <c r="E62" s="68" t="s">
        <v>316</v>
      </c>
      <c r="F62" s="31"/>
      <c r="G62" s="31"/>
    </row>
    <row r="63" spans="1:7" ht="30.6" x14ac:dyDescent="0.25">
      <c r="A63" s="5"/>
      <c r="B63" s="57" t="str">
        <f>Critères!B62</f>
        <v>10.4</v>
      </c>
      <c r="C63" s="27"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7" t="str">
        <f>Critères!B63</f>
        <v>10.5</v>
      </c>
      <c r="C64" s="27"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7" t="str">
        <f>Critères!B64</f>
        <v>10.6</v>
      </c>
      <c r="C65" s="27"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7" t="str">
        <f>Critères!B65</f>
        <v>10.7</v>
      </c>
      <c r="C66" s="27" t="str">
        <f>Critères!C65</f>
        <v>Dans chaque page web, pour chaque élément recevant le focus, la prise de focus est-elle visible ?</v>
      </c>
      <c r="D66" s="67" t="s">
        <v>305</v>
      </c>
      <c r="E66" s="68" t="s">
        <v>316</v>
      </c>
      <c r="F66" s="27"/>
      <c r="G66" s="27"/>
    </row>
    <row r="67" spans="1:7" ht="20.399999999999999" x14ac:dyDescent="0.25">
      <c r="A67" s="5"/>
      <c r="B67" s="57" t="str">
        <f>Critères!B66</f>
        <v>10.8</v>
      </c>
      <c r="C67" s="27" t="str">
        <f>Critères!C66</f>
        <v>Pour chaque page web, les contenus cachés ont-ils vocation à être ignorés par les technologies d’assistance ?</v>
      </c>
      <c r="D67" s="67" t="s">
        <v>305</v>
      </c>
      <c r="E67" s="68" t="s">
        <v>316</v>
      </c>
      <c r="F67" s="27"/>
      <c r="G67" s="27"/>
    </row>
    <row r="68" spans="1:7" ht="30.6" x14ac:dyDescent="0.25">
      <c r="A68" s="5"/>
      <c r="B68" s="57" t="str">
        <f>Critères!B67</f>
        <v>10.9</v>
      </c>
      <c r="C68" s="27" t="str">
        <f>Critères!C67</f>
        <v>Dans chaque page web, l’information ne doit pas être donnée uniquement par la forme, taille ou position. Cette règle est-elle respectée ?</v>
      </c>
      <c r="D68" s="67" t="s">
        <v>305</v>
      </c>
      <c r="E68" s="68" t="s">
        <v>316</v>
      </c>
      <c r="F68" s="27"/>
      <c r="G68" s="27"/>
    </row>
    <row r="69" spans="1:7" ht="30.6" x14ac:dyDescent="0.25">
      <c r="A69" s="5"/>
      <c r="B69" s="57" t="str">
        <f>Critères!B68</f>
        <v>10.10</v>
      </c>
      <c r="C69" s="27" t="str">
        <f>Critères!C68</f>
        <v>Dans chaque page web, l’information ne doit pas être donnée par la forme, taille ou position uniquement. Cette règle est-elle implémentée de façon pertinente ?</v>
      </c>
      <c r="D69" s="67" t="s">
        <v>305</v>
      </c>
      <c r="E69" s="68" t="s">
        <v>316</v>
      </c>
      <c r="F69" s="27"/>
      <c r="G69" s="27"/>
    </row>
    <row r="70" spans="1:7" ht="51" x14ac:dyDescent="0.25">
      <c r="A70" s="5"/>
      <c r="B70" s="57" t="str">
        <f>Critères!B69</f>
        <v>10.11</v>
      </c>
      <c r="C70" s="27"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27"/>
      <c r="G70" s="27"/>
    </row>
    <row r="71" spans="1:7" ht="30.6" x14ac:dyDescent="0.25">
      <c r="A71" s="5"/>
      <c r="B71" s="57" t="str">
        <f>Critères!B70</f>
        <v>10.12</v>
      </c>
      <c r="C71" s="27" t="str">
        <f>Critères!C70</f>
        <v>Dans chaque page web, les propriétés d’espacement du texte peuvent-elles être redéfinies par l’utilisateur sans perte de contenu ou de fonctionnalité (hors cas particuliers) ?</v>
      </c>
      <c r="D71" s="67" t="s">
        <v>305</v>
      </c>
      <c r="E71" s="68" t="s">
        <v>316</v>
      </c>
      <c r="F71" s="27"/>
      <c r="G71" s="27"/>
    </row>
    <row r="72" spans="1:7" ht="40.799999999999997" x14ac:dyDescent="0.25">
      <c r="A72" s="5"/>
      <c r="B72" s="57" t="str">
        <f>Critères!B71</f>
        <v>10.13</v>
      </c>
      <c r="C72" s="27" t="str">
        <f>Critères!C71</f>
        <v>Dans chaque page web, les contenus additionnels apparaissant à la prise de focus ou au survol d’un composant d’interface sont-ils contrôlables par l’utilisateur (hors cas particuliers) ?</v>
      </c>
      <c r="D72" s="67" t="s">
        <v>305</v>
      </c>
      <c r="E72" s="68" t="s">
        <v>316</v>
      </c>
      <c r="F72" s="27"/>
      <c r="G72" s="27"/>
    </row>
    <row r="73" spans="1:7" ht="30.6" x14ac:dyDescent="0.25">
      <c r="A73" s="5"/>
      <c r="B73" s="57" t="str">
        <f>Critères!B72</f>
        <v>10.14</v>
      </c>
      <c r="C73" s="27" t="str">
        <f>Critères!C72</f>
        <v>Dans chaque page web, les contenus additionnels apparaissant via les styles CSS uniquement peuvent-ils être rendus visibles au clavier et par tout dispositif de pointage ?</v>
      </c>
      <c r="D73" s="67" t="s">
        <v>305</v>
      </c>
      <c r="E73" s="68" t="s">
        <v>316</v>
      </c>
      <c r="F73" s="27"/>
      <c r="G73" s="27"/>
    </row>
    <row r="74" spans="1:7" ht="15.6" x14ac:dyDescent="0.25">
      <c r="A74" s="5" t="str">
        <f>Critères!$A$73</f>
        <v>FORMULAIRES</v>
      </c>
      <c r="B74" s="57" t="str">
        <f>Critères!B73</f>
        <v>11.1</v>
      </c>
      <c r="C74" s="27" t="str">
        <f>Critères!C73</f>
        <v>Chaque champ de formulaire a-t-il une étiquette ?</v>
      </c>
      <c r="D74" s="67" t="s">
        <v>305</v>
      </c>
      <c r="E74" s="68" t="s">
        <v>316</v>
      </c>
      <c r="F74" s="27"/>
      <c r="G74" s="27"/>
    </row>
    <row r="75" spans="1:7" ht="20.399999999999999" x14ac:dyDescent="0.25">
      <c r="A75" s="5"/>
      <c r="B75" s="57" t="str">
        <f>Critères!B74</f>
        <v>11.2</v>
      </c>
      <c r="C75" s="27" t="str">
        <f>Critères!C74</f>
        <v>Chaque étiquette associée à un champ de formulaire est-elle pertinente (hors cas particuliers) ?</v>
      </c>
      <c r="D75" s="67" t="s">
        <v>305</v>
      </c>
      <c r="E75" s="68" t="s">
        <v>316</v>
      </c>
      <c r="F75" s="27"/>
      <c r="G75" s="27"/>
    </row>
    <row r="76" spans="1:7" ht="40.799999999999997" x14ac:dyDescent="0.25">
      <c r="A76" s="5"/>
      <c r="B76" s="57" t="str">
        <f>Critères!B75</f>
        <v>11.3</v>
      </c>
      <c r="C76" s="27" t="str">
        <f>Critères!C75</f>
        <v>Dans chaque formulaire, chaque étiquette associée à un champ de formulaire ayant la même fonction et répété plusieurs fois dans une même page ou dans un ensemble de pages est-elle cohérente ?</v>
      </c>
      <c r="D76" s="67" t="s">
        <v>305</v>
      </c>
      <c r="E76" s="68" t="s">
        <v>316</v>
      </c>
      <c r="F76" s="27"/>
      <c r="G76" s="27"/>
    </row>
    <row r="77" spans="1:7" ht="20.399999999999999" x14ac:dyDescent="0.25">
      <c r="A77" s="5"/>
      <c r="B77" s="57" t="str">
        <f>Critères!B76</f>
        <v>11.4</v>
      </c>
      <c r="C77" s="27" t="str">
        <f>Critères!C76</f>
        <v>Dans chaque formulaire, chaque étiquette de champ et son champ associé sont-ils accolés (hors cas particuliers) ?</v>
      </c>
      <c r="D77" s="67" t="s">
        <v>305</v>
      </c>
      <c r="E77" s="68" t="s">
        <v>316</v>
      </c>
      <c r="F77" s="27"/>
      <c r="G77" s="27"/>
    </row>
    <row r="78" spans="1:7" ht="20.399999999999999" x14ac:dyDescent="0.25">
      <c r="A78" s="5"/>
      <c r="B78" s="57" t="str">
        <f>Critères!B77</f>
        <v>11.5</v>
      </c>
      <c r="C78" s="27" t="str">
        <f>Critères!C77</f>
        <v>Dans chaque formulaire, les champs de même nature sont-ils regroupés, si nécessaire ?</v>
      </c>
      <c r="D78" s="67" t="s">
        <v>305</v>
      </c>
      <c r="E78" s="68" t="s">
        <v>316</v>
      </c>
      <c r="F78" s="27"/>
      <c r="G78" s="27"/>
    </row>
    <row r="79" spans="1:7" ht="20.399999999999999" x14ac:dyDescent="0.25">
      <c r="A79" s="5"/>
      <c r="B79" s="57" t="str">
        <f>Critères!B78</f>
        <v>11.6</v>
      </c>
      <c r="C79" s="27" t="str">
        <f>Critères!C78</f>
        <v>Dans chaque formulaire, chaque regroupement de champs de même nature a-t-il une légende ?</v>
      </c>
      <c r="D79" s="67" t="s">
        <v>305</v>
      </c>
      <c r="E79" s="68" t="s">
        <v>316</v>
      </c>
      <c r="F79" s="31"/>
      <c r="G79" s="31"/>
    </row>
    <row r="80" spans="1:7" ht="30.6" x14ac:dyDescent="0.25">
      <c r="A80" s="5"/>
      <c r="B80" s="57" t="str">
        <f>Critères!B79</f>
        <v>11.7</v>
      </c>
      <c r="C80" s="27"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7" t="str">
        <f>Critères!B80</f>
        <v>11.8</v>
      </c>
      <c r="C81" s="27"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7" t="str">
        <f>Critères!B81</f>
        <v>11.9</v>
      </c>
      <c r="C82" s="27" t="str">
        <f>Critères!C81</f>
        <v>Dans chaque formulaire, l’intitulé de chaque bouton est-il pertinent (hors cas particuliers) ?</v>
      </c>
      <c r="D82" s="67" t="s">
        <v>305</v>
      </c>
      <c r="E82" s="68" t="s">
        <v>316</v>
      </c>
      <c r="F82" s="31"/>
      <c r="G82" s="31"/>
    </row>
    <row r="83" spans="1:7" ht="20.399999999999999" x14ac:dyDescent="0.25">
      <c r="A83" s="5"/>
      <c r="B83" s="57" t="str">
        <f>Critères!B82</f>
        <v>11.10</v>
      </c>
      <c r="C83" s="27" t="str">
        <f>Critères!C82</f>
        <v>Dans chaque formulaire, le contrôle de saisie est-il utilisé de manière pertinente (hors cas particuliers) ?</v>
      </c>
      <c r="D83" s="67" t="s">
        <v>305</v>
      </c>
      <c r="E83" s="68" t="s">
        <v>316</v>
      </c>
      <c r="F83" s="31"/>
      <c r="G83" s="31"/>
    </row>
    <row r="84" spans="1:7" ht="30.6" x14ac:dyDescent="0.25">
      <c r="A84" s="5"/>
      <c r="B84" s="57" t="str">
        <f>Critères!B83</f>
        <v>11.11</v>
      </c>
      <c r="C84" s="27"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7" t="str">
        <f>Critères!B84</f>
        <v>11.12</v>
      </c>
      <c r="C85" s="27"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7" t="str">
        <f>Critères!B85</f>
        <v>11.13</v>
      </c>
      <c r="C86" s="27"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7" t="str">
        <f>Critères!B86</f>
        <v>12.1</v>
      </c>
      <c r="C87" s="27" t="str">
        <f>Critères!C86</f>
        <v>Chaque ensemble de pages dispose-t-il de deux systèmes de navigation différents, au moins (hors cas particuliers) ?</v>
      </c>
      <c r="D87" s="67" t="s">
        <v>305</v>
      </c>
      <c r="E87" s="68" t="s">
        <v>316</v>
      </c>
      <c r="F87" s="31"/>
      <c r="G87" s="31"/>
    </row>
    <row r="88" spans="1:7" ht="30.6" x14ac:dyDescent="0.25">
      <c r="A88" s="5"/>
      <c r="B88" s="57" t="str">
        <f>Critères!B87</f>
        <v>12.2</v>
      </c>
      <c r="C88" s="27" t="str">
        <f>Critères!C87</f>
        <v>Dans chaque ensemble de pages, le menu et les barres de navigation sont-ils toujours à la même place (hors cas particuliers) ?</v>
      </c>
      <c r="D88" s="67" t="s">
        <v>305</v>
      </c>
      <c r="E88" s="68" t="s">
        <v>316</v>
      </c>
      <c r="F88" s="31"/>
      <c r="G88" s="31"/>
    </row>
    <row r="89" spans="1:7" ht="15.6" x14ac:dyDescent="0.25">
      <c r="A89" s="5"/>
      <c r="B89" s="57" t="str">
        <f>Critères!B88</f>
        <v>12.3</v>
      </c>
      <c r="C89" s="27" t="str">
        <f>Critères!C88</f>
        <v>La page « plan du site » est-elle pertinente ?</v>
      </c>
      <c r="D89" s="67" t="s">
        <v>305</v>
      </c>
      <c r="E89" s="68" t="s">
        <v>316</v>
      </c>
      <c r="F89" s="31"/>
      <c r="G89" s="31"/>
    </row>
    <row r="90" spans="1:7" ht="20.399999999999999" x14ac:dyDescent="0.25">
      <c r="A90" s="5"/>
      <c r="B90" s="57" t="str">
        <f>Critères!B89</f>
        <v>12.4</v>
      </c>
      <c r="C90" s="27" t="str">
        <f>Critères!C89</f>
        <v>Dans chaque ensemble de pages, la page « plan du site » est-elle atteignable de manière identique ?</v>
      </c>
      <c r="D90" s="67" t="s">
        <v>305</v>
      </c>
      <c r="E90" s="68" t="s">
        <v>316</v>
      </c>
      <c r="F90" s="27"/>
      <c r="G90" s="27"/>
    </row>
    <row r="91" spans="1:7" ht="20.399999999999999" x14ac:dyDescent="0.25">
      <c r="A91" s="5"/>
      <c r="B91" s="57" t="str">
        <f>Critères!B90</f>
        <v>12.5</v>
      </c>
      <c r="C91" s="27" t="str">
        <f>Critères!C90</f>
        <v>Dans chaque ensemble de pages, le moteur de recherche est-il atteignable de manière identique ?</v>
      </c>
      <c r="D91" s="67" t="s">
        <v>305</v>
      </c>
      <c r="E91" s="68" t="s">
        <v>316</v>
      </c>
      <c r="F91" s="27"/>
      <c r="G91" s="27"/>
    </row>
    <row r="92" spans="1:7" ht="51" x14ac:dyDescent="0.25">
      <c r="A92" s="5"/>
      <c r="B92" s="57" t="str">
        <f>Critères!B91</f>
        <v>12.6</v>
      </c>
      <c r="C92" s="27"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27"/>
      <c r="G92" s="27"/>
    </row>
    <row r="93" spans="1:7" ht="30.6" x14ac:dyDescent="0.25">
      <c r="A93" s="5"/>
      <c r="B93" s="57" t="str">
        <f>Critères!B92</f>
        <v>12.7</v>
      </c>
      <c r="C93" s="27" t="str">
        <f>Critères!C92</f>
        <v>Dans chaque page web, un lien d’évitement ou d’accès rapide à la zone de contenu principal est-il présent (hors cas particuliers) ?</v>
      </c>
      <c r="D93" s="67" t="s">
        <v>305</v>
      </c>
      <c r="E93" s="68" t="s">
        <v>316</v>
      </c>
      <c r="F93" s="27"/>
      <c r="G93" s="27"/>
    </row>
    <row r="94" spans="1:7" ht="20.399999999999999" x14ac:dyDescent="0.25">
      <c r="A94" s="5"/>
      <c r="B94" s="57" t="str">
        <f>Critères!B93</f>
        <v>12.8</v>
      </c>
      <c r="C94" s="27" t="str">
        <f>Critères!C93</f>
        <v>Dans chaque page web, l’ordre de tabulation est-il cohérent ?</v>
      </c>
      <c r="D94" s="67" t="s">
        <v>305</v>
      </c>
      <c r="E94" s="68" t="s">
        <v>316</v>
      </c>
      <c r="F94" s="27"/>
      <c r="G94" s="27"/>
    </row>
    <row r="95" spans="1:7" ht="20.399999999999999" x14ac:dyDescent="0.25">
      <c r="A95" s="5"/>
      <c r="B95" s="57" t="str">
        <f>Critères!B94</f>
        <v>12.9</v>
      </c>
      <c r="C95" s="27" t="str">
        <f>Critères!C94</f>
        <v>Dans chaque page web, la navigation ne doit pas contenir de piège au clavier. Cette règle est-elle respectée ?</v>
      </c>
      <c r="D95" s="67" t="s">
        <v>305</v>
      </c>
      <c r="E95" s="68" t="s">
        <v>316</v>
      </c>
      <c r="F95" s="27"/>
      <c r="G95" s="27"/>
    </row>
    <row r="96" spans="1:7" ht="40.799999999999997" x14ac:dyDescent="0.25">
      <c r="A96" s="5"/>
      <c r="B96" s="57" t="str">
        <f>Critères!B95</f>
        <v>12.10</v>
      </c>
      <c r="C96" s="27" t="str">
        <f>Critères!C95</f>
        <v>Dans chaque page web, les raccourcis clavier n’utilisant qu’une seule touche (lettre minuscule ou majuscule, ponctuation, chiffre ou symbole) sont-ils contrôlables par l’utilisateur ?</v>
      </c>
      <c r="D96" s="67" t="s">
        <v>305</v>
      </c>
      <c r="E96" s="68" t="s">
        <v>316</v>
      </c>
      <c r="F96" s="27"/>
      <c r="G96" s="27"/>
    </row>
    <row r="97" spans="1:7" ht="40.799999999999997" x14ac:dyDescent="0.25">
      <c r="A97" s="5"/>
      <c r="B97" s="57" t="str">
        <f>Critères!B96</f>
        <v>12.11</v>
      </c>
      <c r="C97" s="27" t="str">
        <f>Critères!C96</f>
        <v>Dans chaque page web, les contenus additionnels apparaissant au survol, à la prise de focus ou à l’activation d’un composant d’interface sont-ils si nécessaire atteignables au clavier ?</v>
      </c>
      <c r="D97" s="67" t="s">
        <v>305</v>
      </c>
      <c r="E97" s="68" t="s">
        <v>316</v>
      </c>
      <c r="F97" s="27"/>
      <c r="G97" s="27"/>
    </row>
    <row r="98" spans="1:7" ht="30.6" x14ac:dyDescent="0.25">
      <c r="A98" s="5" t="str">
        <f>Critères!$A$97</f>
        <v>CONSULTATION</v>
      </c>
      <c r="B98" s="57" t="str">
        <f>Critères!B97</f>
        <v>13.1</v>
      </c>
      <c r="C98" s="27" t="str">
        <f>Critères!C97</f>
        <v>Pour chaque page web, l’utilisateur a-t-il le contrôle de chaque limite de temps modifiant le contenu (hors cas particuliers) ?</v>
      </c>
      <c r="D98" s="67" t="s">
        <v>305</v>
      </c>
      <c r="E98" s="68" t="s">
        <v>316</v>
      </c>
      <c r="F98" s="27"/>
      <c r="G98" s="27"/>
    </row>
    <row r="99" spans="1:7" ht="30.6" x14ac:dyDescent="0.25">
      <c r="A99" s="5"/>
      <c r="B99" s="57" t="str">
        <f>Critères!B98</f>
        <v>13.2</v>
      </c>
      <c r="C99" s="27" t="str">
        <f>Critères!C98</f>
        <v>Dans chaque page web, l’ouverture d’une nouvelle fenêtre ne doit pas être déclenchée sans action de l’utilisateur. Cette règle est-elle respectée ?</v>
      </c>
      <c r="D99" s="67" t="s">
        <v>305</v>
      </c>
      <c r="E99" s="68" t="s">
        <v>316</v>
      </c>
      <c r="F99" s="27"/>
      <c r="G99" s="27"/>
    </row>
    <row r="100" spans="1:7" ht="30.6" x14ac:dyDescent="0.25">
      <c r="A100" s="5"/>
      <c r="B100" s="57" t="str">
        <f>Critères!B99</f>
        <v>13.3</v>
      </c>
      <c r="C100" s="27" t="str">
        <f>Critères!C99</f>
        <v>Dans chaque page web, chaque document bureautique en téléchargement possède-t-il, si nécessaire, une version accessible (hors cas particuliers) ?</v>
      </c>
      <c r="D100" s="67" t="s">
        <v>305</v>
      </c>
      <c r="E100" s="68" t="s">
        <v>316</v>
      </c>
      <c r="F100" s="27"/>
      <c r="G100" s="27"/>
    </row>
    <row r="101" spans="1:7" ht="20.399999999999999" x14ac:dyDescent="0.25">
      <c r="A101" s="5"/>
      <c r="B101" s="57" t="str">
        <f>Critères!B100</f>
        <v>13.4</v>
      </c>
      <c r="C101" s="27" t="str">
        <f>Critères!C100</f>
        <v>Pour chaque document bureautique ayant une version accessible, cette version offre-t-elle la même information ?</v>
      </c>
      <c r="D101" s="67" t="s">
        <v>305</v>
      </c>
      <c r="E101" s="68" t="s">
        <v>316</v>
      </c>
      <c r="F101" s="27"/>
      <c r="G101" s="27"/>
    </row>
    <row r="102" spans="1:7" ht="20.399999999999999" x14ac:dyDescent="0.25">
      <c r="A102" s="5"/>
      <c r="B102" s="57" t="str">
        <f>Critères!B101</f>
        <v>13.5</v>
      </c>
      <c r="C102" s="27" t="str">
        <f>Critères!C101</f>
        <v>Dans chaque page web, chaque contenu cryptique (art ASCII, émoticon, syntaxe cryptique) a-t-il une alternative ?</v>
      </c>
      <c r="D102" s="67" t="s">
        <v>305</v>
      </c>
      <c r="E102" s="68" t="s">
        <v>316</v>
      </c>
      <c r="F102" s="27"/>
      <c r="G102" s="27"/>
    </row>
    <row r="103" spans="1:7" ht="30.6" x14ac:dyDescent="0.25">
      <c r="A103" s="5"/>
      <c r="B103" s="57" t="str">
        <f>Critères!B102</f>
        <v>13.6</v>
      </c>
      <c r="C103" s="27" t="str">
        <f>Critères!C102</f>
        <v>Dans chaque page web, pour chaque contenu cryptique (art ASCII, émoticon, syntaxe cryptique) ayant une alternative, cette alternative est-elle pertinente ?</v>
      </c>
      <c r="D103" s="67" t="s">
        <v>305</v>
      </c>
      <c r="E103" s="68" t="s">
        <v>316</v>
      </c>
      <c r="F103" s="27"/>
      <c r="G103" s="27"/>
    </row>
    <row r="104" spans="1:7" ht="30.6" x14ac:dyDescent="0.25">
      <c r="A104" s="5"/>
      <c r="B104" s="57" t="str">
        <f>Critères!B103</f>
        <v>13.7</v>
      </c>
      <c r="C104" s="27" t="str">
        <f>Critères!C103</f>
        <v>Dans chaque page web, les changements brusques de luminosité ou les effets de flash sont-ils correctement utilisés ?</v>
      </c>
      <c r="D104" s="67" t="s">
        <v>305</v>
      </c>
      <c r="E104" s="68" t="s">
        <v>316</v>
      </c>
      <c r="F104" s="27"/>
      <c r="G104" s="27"/>
    </row>
    <row r="105" spans="1:7" ht="20.399999999999999" x14ac:dyDescent="0.25">
      <c r="A105" s="5"/>
      <c r="B105" s="57" t="str">
        <f>Critères!B104</f>
        <v>13.8</v>
      </c>
      <c r="C105" s="27" t="str">
        <f>Critères!C104</f>
        <v>Dans chaque page web, chaque contenu en mouvement ou clignotant est-il contrôlable par l’utilisateur ?</v>
      </c>
      <c r="D105" s="67" t="s">
        <v>305</v>
      </c>
      <c r="E105" s="68" t="s">
        <v>316</v>
      </c>
      <c r="F105" s="27"/>
      <c r="G105" s="27"/>
    </row>
    <row r="106" spans="1:7" ht="30.6" x14ac:dyDescent="0.25">
      <c r="A106" s="5"/>
      <c r="B106" s="57" t="str">
        <f>Critères!B105</f>
        <v>13.9</v>
      </c>
      <c r="C106" s="27" t="str">
        <f>Critères!C105</f>
        <v>Dans chaque page web, le contenu proposé est-il consultable quelle que soit l’orientation de l’écran (portait ou paysage) (hors cas particuliers) ?</v>
      </c>
      <c r="D106" s="67" t="s">
        <v>305</v>
      </c>
      <c r="E106" s="68" t="s">
        <v>316</v>
      </c>
      <c r="F106" s="27"/>
      <c r="G106" s="27"/>
    </row>
    <row r="107" spans="1:7" ht="40.799999999999997" x14ac:dyDescent="0.25">
      <c r="A107" s="5"/>
      <c r="B107" s="57" t="str">
        <f>Critères!B106</f>
        <v>13.10</v>
      </c>
      <c r="C107" s="27" t="str">
        <f>Critères!C106</f>
        <v>Dans chaque page web, les fonctionnalités utilisables ou disponibles au moyen d’un geste complexe peuvent-elles être également disponibles au moyen d’un geste simple (hors cas particuliers) ?</v>
      </c>
      <c r="D107" s="67" t="s">
        <v>305</v>
      </c>
      <c r="E107" s="68" t="s">
        <v>316</v>
      </c>
      <c r="F107" s="27"/>
      <c r="G107" s="27"/>
    </row>
    <row r="108" spans="1:7" ht="40.799999999999997" x14ac:dyDescent="0.25">
      <c r="A108" s="5"/>
      <c r="B108" s="57" t="str">
        <f>Critères!B107</f>
        <v>13.11</v>
      </c>
      <c r="C108" s="27" t="str">
        <f>Critères!C107</f>
        <v>Dans chaque page web, les actions déclenchées au moyen d’un dispositif de pointage sur un point unique de l’écran peuvent-elles faire l’objet d’une annulation (hors cas particuliers) ?</v>
      </c>
      <c r="D108" s="67" t="s">
        <v>305</v>
      </c>
      <c r="E108" s="68" t="s">
        <v>316</v>
      </c>
      <c r="F108" s="27"/>
      <c r="G108" s="27"/>
    </row>
    <row r="109" spans="1:7" ht="30.6" x14ac:dyDescent="0.25">
      <c r="A109" s="5"/>
      <c r="B109" s="57" t="str">
        <f>Critères!B108</f>
        <v>13.12</v>
      </c>
      <c r="C109" s="27" t="str">
        <f>Critères!C108</f>
        <v>Dans chaque page web, les fonctionnalités qui impliquent un mouvement de l’appareil ou vers l’appareil peuvent-elles être satisfaites de manière alternative (hors cas particuliers) ?</v>
      </c>
      <c r="D109" s="67" t="s">
        <v>305</v>
      </c>
      <c r="E109" s="68" t="s">
        <v>316</v>
      </c>
      <c r="F109" s="27"/>
      <c r="G109" s="27"/>
    </row>
  </sheetData>
  <mergeCells count="15">
    <mergeCell ref="A56:A59"/>
    <mergeCell ref="A60:A73"/>
    <mergeCell ref="A74:A86"/>
    <mergeCell ref="A87:A97"/>
    <mergeCell ref="A98:A109"/>
    <mergeCell ref="A18:A30"/>
    <mergeCell ref="A31:A38"/>
    <mergeCell ref="A39:A40"/>
    <mergeCell ref="A41:A45"/>
    <mergeCell ref="A46:A55"/>
    <mergeCell ref="A1:G1"/>
    <mergeCell ref="A2:G2"/>
    <mergeCell ref="A4:A12"/>
    <mergeCell ref="A13:A14"/>
    <mergeCell ref="A15:A17"/>
  </mergeCells>
  <conditionalFormatting sqref="D4">
    <cfRule type="cellIs" dxfId="539" priority="7" operator="equal">
      <formula>"C"</formula>
    </cfRule>
    <cfRule type="cellIs" dxfId="538" priority="8" operator="equal">
      <formula>"NC"</formula>
    </cfRule>
    <cfRule type="cellIs" dxfId="537" priority="9" operator="equal">
      <formula>"NA"</formula>
    </cfRule>
    <cfRule type="cellIs" dxfId="536" priority="10" operator="equal">
      <formula>"NT"</formula>
    </cfRule>
  </conditionalFormatting>
  <conditionalFormatting sqref="E4">
    <cfRule type="cellIs" dxfId="535" priority="11" operator="equal">
      <formula>"D"</formula>
    </cfRule>
    <cfRule type="cellIs" dxfId="534" priority="12" operator="equal">
      <formula>"N"</formula>
    </cfRule>
  </conditionalFormatting>
  <conditionalFormatting sqref="D5:D109">
    <cfRule type="cellIs" dxfId="533" priority="1" operator="equal">
      <formula>"C"</formula>
    </cfRule>
    <cfRule type="cellIs" dxfId="532" priority="2" operator="equal">
      <formula>"NC"</formula>
    </cfRule>
    <cfRule type="cellIs" dxfId="531" priority="3" operator="equal">
      <formula>"NA"</formula>
    </cfRule>
    <cfRule type="cellIs" dxfId="530" priority="4" operator="equal">
      <formula>"NT"</formula>
    </cfRule>
  </conditionalFormatting>
  <conditionalFormatting sqref="E5:E109">
    <cfRule type="cellIs" dxfId="529" priority="5" operator="equal">
      <formula>"D"</formula>
    </cfRule>
    <cfRule type="cellIs" dxfId="528" priority="6" operator="equal">
      <formula>"N"</formula>
    </cfRule>
  </conditionalFormatting>
  <dataValidations count="2">
    <dataValidation type="list" operator="equal" showErrorMessage="1" sqref="D4:D109">
      <formula1>"C,NC,NA,NT"</formula1>
      <formula2>0</formula2>
    </dataValidation>
    <dataValidation type="list" operator="equal" showErrorMessage="1" sqref="E4:E109">
      <formula1>"D,N"</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9"/>
  <sheetViews>
    <sheetView zoomScale="75" zoomScaleNormal="75" workbookViewId="0">
      <selection activeCell="D4" sqref="D4"/>
    </sheetView>
  </sheetViews>
  <sheetFormatPr baseColWidth="10" defaultColWidth="9.54296875" defaultRowHeight="15" x14ac:dyDescent="0.25"/>
  <cols>
    <col min="1" max="1" width="3.7265625" style="12"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1017" width="9.54296875" style="23"/>
  </cols>
  <sheetData>
    <row r="1" spans="1:1024" ht="15.6" x14ac:dyDescent="0.25">
      <c r="A1" s="11" t="str">
        <f>Échantillon!A1</f>
        <v>RGAA 4.1 – GRILLE D'ÉVALUATION</v>
      </c>
      <c r="B1" s="11"/>
      <c r="C1" s="11"/>
      <c r="D1" s="11"/>
      <c r="E1" s="11"/>
      <c r="F1" s="11"/>
      <c r="G1" s="11"/>
    </row>
    <row r="2" spans="1:1024" x14ac:dyDescent="0.25">
      <c r="A2" s="1" t="str">
        <f>CONCATENATE(Échantillon!B17," : ",Échantillon!C17)</f>
        <v>Actualités : http://www.site.fr/actualites.html</v>
      </c>
      <c r="B2" s="1"/>
      <c r="C2" s="1"/>
      <c r="D2" s="1"/>
      <c r="E2" s="1"/>
      <c r="F2" s="1"/>
      <c r="G2" s="1"/>
    </row>
    <row r="3" spans="1:1024" s="13" customFormat="1" ht="46.2" x14ac:dyDescent="0.25">
      <c r="A3" s="24" t="s">
        <v>71</v>
      </c>
      <c r="B3" s="24" t="s">
        <v>72</v>
      </c>
      <c r="C3" s="25" t="s">
        <v>73</v>
      </c>
      <c r="D3" s="24" t="s">
        <v>300</v>
      </c>
      <c r="E3" s="24" t="s">
        <v>313</v>
      </c>
      <c r="F3" s="25" t="s">
        <v>314</v>
      </c>
      <c r="G3" s="25" t="s">
        <v>315</v>
      </c>
      <c r="AMD3"/>
      <c r="AME3"/>
      <c r="AMF3"/>
      <c r="AMG3"/>
      <c r="AMH3"/>
      <c r="AMI3"/>
      <c r="AMJ3"/>
    </row>
    <row r="4" spans="1:1024" s="13" customFormat="1" ht="20.399999999999999" x14ac:dyDescent="0.25">
      <c r="A4" s="5" t="str">
        <f>Critères!$A$3</f>
        <v>IMAGES</v>
      </c>
      <c r="B4" s="57" t="str">
        <f>Critères!B3</f>
        <v>1.1</v>
      </c>
      <c r="C4" s="27" t="str">
        <f>Critères!C3</f>
        <v>Chaque image porteuse d’information a-t-elle une alternative textuelle ?</v>
      </c>
      <c r="D4" s="67" t="s">
        <v>305</v>
      </c>
      <c r="E4" s="68" t="s">
        <v>316</v>
      </c>
      <c r="F4" s="27"/>
      <c r="G4" s="27"/>
      <c r="H4" s="12"/>
      <c r="AMD4"/>
      <c r="AME4"/>
      <c r="AMF4"/>
      <c r="AMG4"/>
      <c r="AMH4"/>
      <c r="AMI4"/>
      <c r="AMJ4"/>
    </row>
    <row r="5" spans="1:1024" s="13" customFormat="1" ht="20.399999999999999" x14ac:dyDescent="0.25">
      <c r="A5" s="5"/>
      <c r="B5" s="57" t="str">
        <f>Critères!B4</f>
        <v>1.2</v>
      </c>
      <c r="C5" s="27" t="str">
        <f>Critères!C4</f>
        <v>Chaque image de décoration est-elle correctement ignorée par les technologies d’assistance ?</v>
      </c>
      <c r="D5" s="67" t="s">
        <v>305</v>
      </c>
      <c r="E5" s="68" t="s">
        <v>316</v>
      </c>
      <c r="F5" s="27"/>
      <c r="G5" s="27"/>
      <c r="AMD5"/>
      <c r="AME5"/>
      <c r="AMF5"/>
      <c r="AMG5"/>
      <c r="AMH5"/>
      <c r="AMI5"/>
      <c r="AMJ5"/>
    </row>
    <row r="6" spans="1:1024" s="13" customFormat="1" ht="30.6" x14ac:dyDescent="0.25">
      <c r="A6" s="5"/>
      <c r="B6" s="57" t="str">
        <f>Critères!B5</f>
        <v>1.3</v>
      </c>
      <c r="C6" s="27" t="str">
        <f>Critères!C5</f>
        <v>Pour chaque image porteuse d'information ayant une alternative textuelle, cette alternative est-elle pertinente (hors cas particuliers) ?</v>
      </c>
      <c r="D6" s="67" t="s">
        <v>305</v>
      </c>
      <c r="E6" s="68" t="s">
        <v>316</v>
      </c>
      <c r="F6" s="27"/>
      <c r="G6" s="27"/>
      <c r="AMD6"/>
      <c r="AME6"/>
      <c r="AMF6"/>
      <c r="AMG6"/>
      <c r="AMH6"/>
      <c r="AMI6"/>
      <c r="AMJ6"/>
    </row>
    <row r="7" spans="1:1024" ht="30.6" x14ac:dyDescent="0.25">
      <c r="A7" s="5"/>
      <c r="B7" s="57" t="str">
        <f>Critères!B6</f>
        <v>1.4</v>
      </c>
      <c r="C7" s="27" t="str">
        <f>Critères!C6</f>
        <v>Pour chaque image utilisée comme CAPTCHA ou comme image-test, ayant une alternative textuelle, cette alternative permet-elle d’identifier la nature et la fonction de l’image ?</v>
      </c>
      <c r="D7" s="67" t="s">
        <v>305</v>
      </c>
      <c r="E7" s="68" t="s">
        <v>316</v>
      </c>
      <c r="F7" s="27"/>
      <c r="G7" s="27"/>
    </row>
    <row r="8" spans="1:1024" ht="30.6" x14ac:dyDescent="0.25">
      <c r="A8" s="5"/>
      <c r="B8" s="57" t="str">
        <f>Critères!B7</f>
        <v>1.5</v>
      </c>
      <c r="C8" s="27" t="str">
        <f>Critères!C7</f>
        <v>Pour chaque image utilisée comme CAPTCHA, une solution d’accès alternatif au contenu ou à la fonction du CAPTCHA est-elle présente ?</v>
      </c>
      <c r="D8" s="67" t="s">
        <v>305</v>
      </c>
      <c r="E8" s="68" t="s">
        <v>316</v>
      </c>
      <c r="F8" s="29"/>
      <c r="G8" s="27"/>
    </row>
    <row r="9" spans="1:1024" ht="20.399999999999999" x14ac:dyDescent="0.25">
      <c r="A9" s="5"/>
      <c r="B9" s="57" t="str">
        <f>Critères!B8</f>
        <v>1.6</v>
      </c>
      <c r="C9" s="27" t="str">
        <f>Critères!C8</f>
        <v>Chaque image porteuse d’information a-t-elle, si nécessaire, une description détaillée ?</v>
      </c>
      <c r="D9" s="67" t="s">
        <v>305</v>
      </c>
      <c r="E9" s="68" t="s">
        <v>316</v>
      </c>
      <c r="F9" s="27"/>
      <c r="G9" s="27"/>
    </row>
    <row r="10" spans="1:1024" ht="20.399999999999999" x14ac:dyDescent="0.25">
      <c r="A10" s="5"/>
      <c r="B10" s="57" t="str">
        <f>Critères!B9</f>
        <v>1.7</v>
      </c>
      <c r="C10" s="27" t="str">
        <f>Critères!C9</f>
        <v>Pour chaque image porteuse d’information ayant une description détaillée, cette description est-elle pertinente ?</v>
      </c>
      <c r="D10" s="67" t="s">
        <v>305</v>
      </c>
      <c r="E10" s="68" t="s">
        <v>316</v>
      </c>
      <c r="F10" s="27"/>
      <c r="G10" s="27"/>
    </row>
    <row r="11" spans="1:1024" ht="40.799999999999997" x14ac:dyDescent="0.25">
      <c r="A11" s="5"/>
      <c r="B11" s="57" t="str">
        <f>Critères!B10</f>
        <v>1.8</v>
      </c>
      <c r="C11" s="27" t="str">
        <f>Critères!C10</f>
        <v>Chaque image texte porteuse d’information, en l’absence d’un mécanisme de remplacement, doit si possible être remplacée par du texte stylé. Cette règle est-elle respectée (hors cas particuliers) ?</v>
      </c>
      <c r="D11" s="67" t="s">
        <v>305</v>
      </c>
      <c r="E11" s="68" t="s">
        <v>316</v>
      </c>
      <c r="F11" s="27"/>
      <c r="G11" s="27"/>
    </row>
    <row r="12" spans="1:1024" s="13" customFormat="1" ht="20.399999999999999" x14ac:dyDescent="0.25">
      <c r="A12" s="5"/>
      <c r="B12" s="57" t="str">
        <f>Critères!B11</f>
        <v>1.9</v>
      </c>
      <c r="C12" s="27" t="str">
        <f>Critères!C11</f>
        <v>Chaque légende d’image est-elle, si nécessaire, correctement reliée à l’image correspondante ?</v>
      </c>
      <c r="D12" s="67" t="s">
        <v>305</v>
      </c>
      <c r="E12" s="68" t="s">
        <v>316</v>
      </c>
      <c r="F12" s="27"/>
      <c r="G12" s="27"/>
      <c r="AMD12" s="14"/>
      <c r="AME12" s="14"/>
      <c r="AMF12" s="14"/>
      <c r="AMG12" s="14"/>
      <c r="AMH12" s="14"/>
      <c r="AMI12" s="14"/>
      <c r="AMJ12"/>
    </row>
    <row r="13" spans="1:1024" ht="15.6" x14ac:dyDescent="0.25">
      <c r="A13" s="5" t="str">
        <f>Critères!$A$12</f>
        <v>CADRES</v>
      </c>
      <c r="B13" s="59" t="str">
        <f>Critères!B12</f>
        <v>2.1</v>
      </c>
      <c r="C13" s="31" t="str">
        <f>Critères!C12</f>
        <v>Chaque cadre a-t-il un titre de cadre ?</v>
      </c>
      <c r="D13" s="67" t="s">
        <v>305</v>
      </c>
      <c r="E13" s="68" t="s">
        <v>316</v>
      </c>
      <c r="F13" s="60"/>
      <c r="G13" s="31"/>
    </row>
    <row r="14" spans="1:1024"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1024" ht="30.6" x14ac:dyDescent="0.25">
      <c r="A15" s="5" t="str">
        <f>Critères!$A$14</f>
        <v>COULEURS</v>
      </c>
      <c r="B15" s="57" t="str">
        <f>Critères!B14</f>
        <v>3.1</v>
      </c>
      <c r="C15" s="27" t="str">
        <f>Critères!C14</f>
        <v>Dans chaque page web, l’information ne doit pas être donnée uniquement par la couleur. Cette règle est-elle respectée ?</v>
      </c>
      <c r="D15" s="67" t="s">
        <v>305</v>
      </c>
      <c r="E15" s="68" t="s">
        <v>316</v>
      </c>
      <c r="F15" s="27"/>
      <c r="G15" s="27"/>
    </row>
    <row r="16" spans="1:1024" ht="30.6" x14ac:dyDescent="0.25">
      <c r="A16" s="5"/>
      <c r="B16" s="57" t="str">
        <f>Critères!B15</f>
        <v>3.2</v>
      </c>
      <c r="C16" s="27"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7" t="str">
        <f>Critères!B16</f>
        <v>3.3</v>
      </c>
      <c r="C17" s="27"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7" t="str">
        <f>Critères!B17</f>
        <v>4.1</v>
      </c>
      <c r="C18" s="27"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7" t="str">
        <f>Critères!B18</f>
        <v>4.2</v>
      </c>
      <c r="C19" s="27"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7" t="str">
        <f>Critères!B19</f>
        <v>4.3</v>
      </c>
      <c r="C20" s="27" t="str">
        <f>Critères!C19</f>
        <v>Chaque média temporel synchronisé pré-enregistré a-t-il, si nécessaire, des sous-titres synchronisés (hors cas particuliers) ?</v>
      </c>
      <c r="D20" s="67" t="s">
        <v>305</v>
      </c>
      <c r="E20" s="68" t="s">
        <v>316</v>
      </c>
      <c r="F20" s="31"/>
      <c r="G20" s="31"/>
    </row>
    <row r="21" spans="1:7" ht="30.6" x14ac:dyDescent="0.25">
      <c r="A21" s="5"/>
      <c r="B21" s="57" t="str">
        <f>Critères!B20</f>
        <v>4.4</v>
      </c>
      <c r="C21" s="27"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7" t="str">
        <f>Critères!B21</f>
        <v>4.5</v>
      </c>
      <c r="C22" s="27"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7" t="str">
        <f>Critères!B22</f>
        <v>4.6</v>
      </c>
      <c r="C23" s="27"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7" t="str">
        <f>Critères!B23</f>
        <v>4.7</v>
      </c>
      <c r="C24" s="27" t="str">
        <f>Critères!C23</f>
        <v>Chaque média temporel est-il clairement identifiable (hors cas particuliers) ?</v>
      </c>
      <c r="D24" s="67" t="s">
        <v>305</v>
      </c>
      <c r="E24" s="68" t="s">
        <v>316</v>
      </c>
      <c r="F24" s="31"/>
      <c r="G24" s="31"/>
    </row>
    <row r="25" spans="1:7" ht="20.399999999999999" x14ac:dyDescent="0.25">
      <c r="A25" s="5"/>
      <c r="B25" s="57" t="str">
        <f>Critères!B24</f>
        <v>4.8</v>
      </c>
      <c r="C25" s="27" t="str">
        <f>Critères!C24</f>
        <v>Chaque média non temporel a-t-il, si nécessaire, une alternative (hors cas particuliers) ?</v>
      </c>
      <c r="D25" s="67" t="s">
        <v>305</v>
      </c>
      <c r="E25" s="68" t="s">
        <v>316</v>
      </c>
      <c r="F25" s="31"/>
      <c r="G25" s="31"/>
    </row>
    <row r="26" spans="1:7" ht="20.399999999999999" x14ac:dyDescent="0.25">
      <c r="A26" s="5"/>
      <c r="B26" s="57" t="str">
        <f>Critères!B25</f>
        <v>4.9</v>
      </c>
      <c r="C26" s="27" t="str">
        <f>Critères!C25</f>
        <v>Pour chaque média non temporel ayant une alternative, cette alternative est-elle pertinente ?</v>
      </c>
      <c r="D26" s="67" t="s">
        <v>305</v>
      </c>
      <c r="E26" s="68" t="s">
        <v>316</v>
      </c>
      <c r="F26" s="31"/>
      <c r="G26" s="31"/>
    </row>
    <row r="27" spans="1:7" ht="20.399999999999999" x14ac:dyDescent="0.25">
      <c r="A27" s="5"/>
      <c r="B27" s="57" t="str">
        <f>Critères!B26</f>
        <v>4.10</v>
      </c>
      <c r="C27" s="27" t="str">
        <f>Critères!C26</f>
        <v>Chaque son déclenché automatiquement est-il contrôlable par l’utilisateur ?</v>
      </c>
      <c r="D27" s="67" t="s">
        <v>305</v>
      </c>
      <c r="E27" s="68" t="s">
        <v>316</v>
      </c>
      <c r="F27" s="31"/>
      <c r="G27" s="31"/>
    </row>
    <row r="28" spans="1:7" ht="30.6" x14ac:dyDescent="0.25">
      <c r="A28" s="5"/>
      <c r="B28" s="57" t="str">
        <f>Critères!B27</f>
        <v>4.11</v>
      </c>
      <c r="C28" s="27"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7" t="str">
        <f>Critères!B28</f>
        <v>4.12</v>
      </c>
      <c r="C29" s="27"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7" t="str">
        <f>Critères!B29</f>
        <v>4.13</v>
      </c>
      <c r="C30" s="27"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7" t="str">
        <f>Critères!B30</f>
        <v>5.1</v>
      </c>
      <c r="C31" s="27" t="str">
        <f>Critères!C30</f>
        <v>Chaque tableau de données complexe a-t-il un résumé ?</v>
      </c>
      <c r="D31" s="67" t="s">
        <v>305</v>
      </c>
      <c r="E31" s="68" t="s">
        <v>316</v>
      </c>
      <c r="F31" s="27"/>
      <c r="G31" s="27"/>
    </row>
    <row r="32" spans="1:7" ht="20.399999999999999" x14ac:dyDescent="0.25">
      <c r="A32" s="5"/>
      <c r="B32" s="57" t="str">
        <f>Critères!B31</f>
        <v>5.2</v>
      </c>
      <c r="C32" s="27" t="str">
        <f>Critères!C31</f>
        <v>Pour chaque tableau de données complexe ayant un résumé, celui-ci est-il pertinent ?</v>
      </c>
      <c r="D32" s="67" t="s">
        <v>305</v>
      </c>
      <c r="E32" s="68" t="s">
        <v>316</v>
      </c>
      <c r="F32" s="27"/>
      <c r="G32" s="27"/>
    </row>
    <row r="33" spans="1:7" ht="20.399999999999999" x14ac:dyDescent="0.25">
      <c r="A33" s="5"/>
      <c r="B33" s="57" t="str">
        <f>Critères!B32</f>
        <v>5.3</v>
      </c>
      <c r="C33" s="27" t="str">
        <f>Critères!C32</f>
        <v>Pour chaque tableau de mise en forme, le contenu linéarisé reste-t-il compréhensible ?</v>
      </c>
      <c r="D33" s="67" t="s">
        <v>305</v>
      </c>
      <c r="E33" s="68" t="s">
        <v>316</v>
      </c>
      <c r="F33" s="27"/>
      <c r="G33" s="27"/>
    </row>
    <row r="34" spans="1:7" ht="20.399999999999999" x14ac:dyDescent="0.25">
      <c r="A34" s="5"/>
      <c r="B34" s="57" t="str">
        <f>Critères!B33</f>
        <v>5.4</v>
      </c>
      <c r="C34" s="27" t="str">
        <f>Critères!C33</f>
        <v>Pour chaque tableau de données ayant un titre, le titre est-il correctement associé au tableau de données ?</v>
      </c>
      <c r="D34" s="67" t="s">
        <v>305</v>
      </c>
      <c r="E34" s="68" t="s">
        <v>316</v>
      </c>
      <c r="F34" s="27"/>
      <c r="G34" s="27"/>
    </row>
    <row r="35" spans="1:7" ht="20.399999999999999" x14ac:dyDescent="0.25">
      <c r="A35" s="5"/>
      <c r="B35" s="57" t="str">
        <f>Critères!B34</f>
        <v>5.5</v>
      </c>
      <c r="C35" s="27" t="str">
        <f>Critères!C34</f>
        <v>Pour chaque tableau de données ayant un titre, celui-ci est-il pertinent ?</v>
      </c>
      <c r="D35" s="67" t="s">
        <v>305</v>
      </c>
      <c r="E35" s="68" t="s">
        <v>316</v>
      </c>
      <c r="F35" s="31"/>
      <c r="G35" s="31"/>
    </row>
    <row r="36" spans="1:7" ht="30.6" x14ac:dyDescent="0.25">
      <c r="A36" s="5"/>
      <c r="B36" s="57" t="str">
        <f>Critères!B35</f>
        <v>5.6</v>
      </c>
      <c r="C36" s="27" t="str">
        <f>Critères!C35</f>
        <v>Pour chaque tableau de données, chaque en-tête de colonnes et chaque en-tête de lignes sont-ils correctement déclarés ?</v>
      </c>
      <c r="D36" s="67" t="s">
        <v>305</v>
      </c>
      <c r="E36" s="68" t="s">
        <v>316</v>
      </c>
      <c r="F36" s="31"/>
      <c r="G36" s="31"/>
    </row>
    <row r="37" spans="1:7" ht="30.6" x14ac:dyDescent="0.25">
      <c r="A37" s="5"/>
      <c r="B37" s="57" t="str">
        <f>Critères!B36</f>
        <v>5.7</v>
      </c>
      <c r="C37" s="27"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7" t="str">
        <f>Critères!B37</f>
        <v>5.8</v>
      </c>
      <c r="C38" s="27"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7" t="str">
        <f>Critères!B38</f>
        <v>6.1</v>
      </c>
      <c r="C39" s="27" t="str">
        <f>Critères!C38</f>
        <v>Chaque lien est-il explicite (hors cas particuliers) ?</v>
      </c>
      <c r="D39" s="67" t="s">
        <v>305</v>
      </c>
      <c r="E39" s="68" t="s">
        <v>316</v>
      </c>
      <c r="F39" s="27"/>
      <c r="G39" s="27"/>
    </row>
    <row r="40" spans="1:7" ht="15.6" x14ac:dyDescent="0.25">
      <c r="A40" s="5"/>
      <c r="B40" s="57" t="str">
        <f>Critères!B39</f>
        <v>6.2</v>
      </c>
      <c r="C40" s="27" t="str">
        <f>Critères!C39</f>
        <v>Dans chaque page web, chaque lien a-t-il un intitulé ?</v>
      </c>
      <c r="D40" s="67" t="s">
        <v>305</v>
      </c>
      <c r="E40" s="68" t="s">
        <v>316</v>
      </c>
      <c r="F40" s="27"/>
      <c r="G40" s="27"/>
    </row>
    <row r="41" spans="1:7" ht="20.399999999999999" x14ac:dyDescent="0.25">
      <c r="A41" s="5" t="str">
        <f>Critères!$A$40</f>
        <v>SCRIPTS</v>
      </c>
      <c r="B41" s="57" t="str">
        <f>Critères!B40</f>
        <v>7.1</v>
      </c>
      <c r="C41" s="27" t="str">
        <f>Critères!C40</f>
        <v>Chaque script est-il, si nécessaire, compatible avec les technologies d’assistance ?</v>
      </c>
      <c r="D41" s="67" t="s">
        <v>305</v>
      </c>
      <c r="E41" s="68" t="s">
        <v>316</v>
      </c>
      <c r="F41" s="31"/>
      <c r="G41" s="31"/>
    </row>
    <row r="42" spans="1:7" ht="20.399999999999999" x14ac:dyDescent="0.25">
      <c r="A42" s="5"/>
      <c r="B42" s="57" t="str">
        <f>Critères!B41</f>
        <v>7.2</v>
      </c>
      <c r="C42" s="27" t="str">
        <f>Critères!C41</f>
        <v>Pour chaque script ayant une alternative, cette alternative est-elle pertinente ?</v>
      </c>
      <c r="D42" s="67" t="s">
        <v>305</v>
      </c>
      <c r="E42" s="68" t="s">
        <v>316</v>
      </c>
      <c r="F42" s="31"/>
      <c r="G42" s="31"/>
    </row>
    <row r="43" spans="1:7" ht="20.399999999999999" x14ac:dyDescent="0.25">
      <c r="A43" s="5"/>
      <c r="B43" s="57" t="str">
        <f>Critères!B42</f>
        <v>7.3</v>
      </c>
      <c r="C43" s="27" t="str">
        <f>Critères!C42</f>
        <v>Chaque script est-il contrôlable par le clavier et par tout dispositif de pointage (hors cas particuliers) ?</v>
      </c>
      <c r="D43" s="67" t="s">
        <v>305</v>
      </c>
      <c r="E43" s="68" t="s">
        <v>316</v>
      </c>
      <c r="F43" s="31"/>
      <c r="G43" s="31"/>
    </row>
    <row r="44" spans="1:7" ht="20.399999999999999" x14ac:dyDescent="0.25">
      <c r="A44" s="5"/>
      <c r="B44" s="57" t="str">
        <f>Critères!B43</f>
        <v>7.4</v>
      </c>
      <c r="C44" s="27" t="str">
        <f>Critères!C43</f>
        <v>Pour chaque script qui initie un changement de contexte, l’utilisateur est-il averti ou en a-t-il le contrôle ?</v>
      </c>
      <c r="D44" s="67" t="s">
        <v>305</v>
      </c>
      <c r="E44" s="68" t="s">
        <v>316</v>
      </c>
      <c r="F44" s="31"/>
      <c r="G44" s="31"/>
    </row>
    <row r="45" spans="1:7" ht="20.399999999999999" x14ac:dyDescent="0.25">
      <c r="A45" s="5"/>
      <c r="B45" s="57" t="str">
        <f>Critères!B44</f>
        <v>7.5</v>
      </c>
      <c r="C45" s="27"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7" t="str">
        <f>Critères!B45</f>
        <v>8.1</v>
      </c>
      <c r="C46" s="27" t="str">
        <f>Critères!C45</f>
        <v>Chaque page web est-elle définie par un type de document ?</v>
      </c>
      <c r="D46" s="67" t="s">
        <v>305</v>
      </c>
      <c r="E46" s="68" t="s">
        <v>316</v>
      </c>
      <c r="F46" s="31"/>
      <c r="G46" s="31"/>
    </row>
    <row r="47" spans="1:7" ht="20.399999999999999" x14ac:dyDescent="0.25">
      <c r="A47" s="5"/>
      <c r="B47" s="57" t="str">
        <f>Critères!B46</f>
        <v>8.2</v>
      </c>
      <c r="C47" s="27"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7" t="str">
        <f>Critères!B47</f>
        <v>8.3</v>
      </c>
      <c r="C48" s="27" t="str">
        <f>Critères!C47</f>
        <v>Dans chaque page web, la langue par défaut est-elle présente ?</v>
      </c>
      <c r="D48" s="67" t="s">
        <v>305</v>
      </c>
      <c r="E48" s="68" t="s">
        <v>316</v>
      </c>
      <c r="F48" s="31"/>
      <c r="G48" s="31"/>
    </row>
    <row r="49" spans="1:7" ht="20.399999999999999" x14ac:dyDescent="0.25">
      <c r="A49" s="5"/>
      <c r="B49" s="57" t="str">
        <f>Critères!B48</f>
        <v>8.4</v>
      </c>
      <c r="C49" s="27" t="str">
        <f>Critères!C48</f>
        <v>Pour chaque page web ayant une langue par défaut, le code de langue est-il pertinent ?</v>
      </c>
      <c r="D49" s="67" t="s">
        <v>305</v>
      </c>
      <c r="E49" s="68" t="s">
        <v>316</v>
      </c>
      <c r="F49" s="31"/>
      <c r="G49" s="31"/>
    </row>
    <row r="50" spans="1:7" ht="15.6" x14ac:dyDescent="0.25">
      <c r="A50" s="5"/>
      <c r="B50" s="57" t="str">
        <f>Critères!B49</f>
        <v>8.5</v>
      </c>
      <c r="C50" s="27" t="str">
        <f>Critères!C49</f>
        <v>Chaque page web a-t-elle un titre de page ?</v>
      </c>
      <c r="D50" s="67" t="s">
        <v>305</v>
      </c>
      <c r="E50" s="68" t="s">
        <v>316</v>
      </c>
      <c r="F50" s="31"/>
      <c r="G50" s="31"/>
    </row>
    <row r="51" spans="1:7" ht="20.399999999999999" x14ac:dyDescent="0.25">
      <c r="A51" s="5"/>
      <c r="B51" s="57" t="str">
        <f>Critères!B50</f>
        <v>8.6</v>
      </c>
      <c r="C51" s="27" t="str">
        <f>Critères!C50</f>
        <v>Pour chaque page web ayant un titre de page, ce titre est-il pertinent ?</v>
      </c>
      <c r="D51" s="67" t="s">
        <v>305</v>
      </c>
      <c r="E51" s="68" t="s">
        <v>316</v>
      </c>
      <c r="F51" s="31"/>
      <c r="G51" s="31"/>
    </row>
    <row r="52" spans="1:7" ht="20.399999999999999" x14ac:dyDescent="0.25">
      <c r="A52" s="5"/>
      <c r="B52" s="57" t="str">
        <f>Critères!B51</f>
        <v>8.7</v>
      </c>
      <c r="C52" s="27" t="str">
        <f>Critères!C51</f>
        <v>Dans chaque page web, chaque changement de langue est-il indiqué dans le code source (hors cas particuliers) ?</v>
      </c>
      <c r="D52" s="67" t="s">
        <v>305</v>
      </c>
      <c r="E52" s="68" t="s">
        <v>316</v>
      </c>
      <c r="F52" s="31"/>
      <c r="G52" s="31"/>
    </row>
    <row r="53" spans="1:7" ht="20.399999999999999" x14ac:dyDescent="0.25">
      <c r="A53" s="5"/>
      <c r="B53" s="57" t="str">
        <f>Critères!B52</f>
        <v>8.8</v>
      </c>
      <c r="C53" s="27" t="str">
        <f>Critères!C52</f>
        <v>Dans chaque page web, le code de langue de chaque changement de langue est-il valide et pertinent ?</v>
      </c>
      <c r="D53" s="67" t="s">
        <v>305</v>
      </c>
      <c r="E53" s="68" t="s">
        <v>316</v>
      </c>
      <c r="F53" s="31"/>
      <c r="G53" s="31"/>
    </row>
    <row r="54" spans="1:7" ht="30.6" x14ac:dyDescent="0.25">
      <c r="A54" s="5"/>
      <c r="B54" s="57" t="str">
        <f>Critères!B53</f>
        <v>8.9</v>
      </c>
      <c r="C54" s="27"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7" t="str">
        <f>Critères!B54</f>
        <v>8.10</v>
      </c>
      <c r="C55" s="27"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7" t="str">
        <f>Critères!B55</f>
        <v>9.1</v>
      </c>
      <c r="C56" s="27" t="str">
        <f>Critères!C55</f>
        <v>Dans chaque page web, l’information est-elle structurée par l’utilisation appropriée de titres ?</v>
      </c>
      <c r="D56" s="67" t="s">
        <v>305</v>
      </c>
      <c r="E56" s="68" t="s">
        <v>316</v>
      </c>
      <c r="F56" s="31"/>
      <c r="G56" s="31"/>
    </row>
    <row r="57" spans="1:7" ht="20.399999999999999" x14ac:dyDescent="0.25">
      <c r="A57" s="5"/>
      <c r="B57" s="57" t="str">
        <f>Critères!B56</f>
        <v>9.2</v>
      </c>
      <c r="C57" s="27" t="str">
        <f>Critères!C56</f>
        <v>Dans chaque page web, la structure du document est-elle cohérente (hors cas particuliers) ?</v>
      </c>
      <c r="D57" s="67" t="s">
        <v>305</v>
      </c>
      <c r="E57" s="68" t="s">
        <v>316</v>
      </c>
      <c r="F57" s="31"/>
      <c r="G57" s="31"/>
    </row>
    <row r="58" spans="1:7" ht="20.399999999999999" x14ac:dyDescent="0.25">
      <c r="A58" s="5"/>
      <c r="B58" s="57" t="str">
        <f>Critères!B57</f>
        <v>9.3</v>
      </c>
      <c r="C58" s="27" t="str">
        <f>Critères!C57</f>
        <v>Dans chaque page web, chaque liste est-elle correctement structurée ?</v>
      </c>
      <c r="D58" s="67" t="s">
        <v>305</v>
      </c>
      <c r="E58" s="68" t="s">
        <v>316</v>
      </c>
      <c r="F58" s="31"/>
      <c r="G58" s="31"/>
    </row>
    <row r="59" spans="1:7" ht="20.399999999999999" x14ac:dyDescent="0.25">
      <c r="A59" s="5"/>
      <c r="B59" s="57" t="str">
        <f>Critères!B58</f>
        <v>9.4</v>
      </c>
      <c r="C59" s="27" t="str">
        <f>Critères!C58</f>
        <v>Dans chaque page web, chaque citation est-elle correctement indiquée ?</v>
      </c>
      <c r="D59" s="67" t="s">
        <v>305</v>
      </c>
      <c r="E59" s="68" t="s">
        <v>316</v>
      </c>
      <c r="F59" s="31"/>
      <c r="G59" s="31"/>
    </row>
    <row r="60" spans="1:7" ht="20.399999999999999" x14ac:dyDescent="0.25">
      <c r="A60" s="5" t="str">
        <f>Critères!$A$59</f>
        <v>PRÉSENTATION</v>
      </c>
      <c r="B60" s="57" t="str">
        <f>Critères!B59</f>
        <v>10.1</v>
      </c>
      <c r="C60" s="27" t="str">
        <f>Critères!C59</f>
        <v>Dans le site web, des feuilles de styles sont-elles utilisées pour contrôler la présentation de l’information ?</v>
      </c>
      <c r="D60" s="67" t="s">
        <v>305</v>
      </c>
      <c r="E60" s="68" t="s">
        <v>316</v>
      </c>
      <c r="F60" s="31"/>
      <c r="G60" s="31"/>
    </row>
    <row r="61" spans="1:7" ht="30.6" x14ac:dyDescent="0.25">
      <c r="A61" s="5"/>
      <c r="B61" s="57" t="str">
        <f>Critères!B60</f>
        <v>10.2</v>
      </c>
      <c r="C61" s="27"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7" t="str">
        <f>Critères!B61</f>
        <v>10.3</v>
      </c>
      <c r="C62" s="27" t="str">
        <f>Critères!C61</f>
        <v>Dans chaque page web, l’information reste-t-elle compréhensible lorsque les feuilles de styles sont désactivées ?</v>
      </c>
      <c r="D62" s="67" t="s">
        <v>305</v>
      </c>
      <c r="E62" s="68" t="s">
        <v>316</v>
      </c>
      <c r="F62" s="31"/>
      <c r="G62" s="31"/>
    </row>
    <row r="63" spans="1:7" ht="30.6" x14ac:dyDescent="0.25">
      <c r="A63" s="5"/>
      <c r="B63" s="57" t="str">
        <f>Critères!B62</f>
        <v>10.4</v>
      </c>
      <c r="C63" s="27"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7" t="str">
        <f>Critères!B63</f>
        <v>10.5</v>
      </c>
      <c r="C64" s="27"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7" t="str">
        <f>Critères!B64</f>
        <v>10.6</v>
      </c>
      <c r="C65" s="27"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7" t="str">
        <f>Critères!B65</f>
        <v>10.7</v>
      </c>
      <c r="C66" s="27" t="str">
        <f>Critères!C65</f>
        <v>Dans chaque page web, pour chaque élément recevant le focus, la prise de focus est-elle visible ?</v>
      </c>
      <c r="D66" s="67" t="s">
        <v>305</v>
      </c>
      <c r="E66" s="68" t="s">
        <v>316</v>
      </c>
      <c r="F66" s="27"/>
      <c r="G66" s="27"/>
    </row>
    <row r="67" spans="1:7" ht="20.399999999999999" x14ac:dyDescent="0.25">
      <c r="A67" s="5"/>
      <c r="B67" s="57" t="str">
        <f>Critères!B66</f>
        <v>10.8</v>
      </c>
      <c r="C67" s="27" t="str">
        <f>Critères!C66</f>
        <v>Pour chaque page web, les contenus cachés ont-ils vocation à être ignorés par les technologies d’assistance ?</v>
      </c>
      <c r="D67" s="67" t="s">
        <v>305</v>
      </c>
      <c r="E67" s="68" t="s">
        <v>316</v>
      </c>
      <c r="F67" s="27"/>
      <c r="G67" s="27"/>
    </row>
    <row r="68" spans="1:7" ht="30.6" x14ac:dyDescent="0.25">
      <c r="A68" s="5"/>
      <c r="B68" s="57" t="str">
        <f>Critères!B67</f>
        <v>10.9</v>
      </c>
      <c r="C68" s="27" t="str">
        <f>Critères!C67</f>
        <v>Dans chaque page web, l’information ne doit pas être donnée uniquement par la forme, taille ou position. Cette règle est-elle respectée ?</v>
      </c>
      <c r="D68" s="67" t="s">
        <v>305</v>
      </c>
      <c r="E68" s="68" t="s">
        <v>316</v>
      </c>
      <c r="F68" s="27"/>
      <c r="G68" s="27"/>
    </row>
    <row r="69" spans="1:7" ht="30.6" x14ac:dyDescent="0.25">
      <c r="A69" s="5"/>
      <c r="B69" s="57" t="str">
        <f>Critères!B68</f>
        <v>10.10</v>
      </c>
      <c r="C69" s="27" t="str">
        <f>Critères!C68</f>
        <v>Dans chaque page web, l’information ne doit pas être donnée par la forme, taille ou position uniquement. Cette règle est-elle implémentée de façon pertinente ?</v>
      </c>
      <c r="D69" s="67" t="s">
        <v>305</v>
      </c>
      <c r="E69" s="68" t="s">
        <v>316</v>
      </c>
      <c r="F69" s="27"/>
      <c r="G69" s="27"/>
    </row>
    <row r="70" spans="1:7" ht="51" x14ac:dyDescent="0.25">
      <c r="A70" s="5"/>
      <c r="B70" s="57" t="str">
        <f>Critères!B69</f>
        <v>10.11</v>
      </c>
      <c r="C70" s="27"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27"/>
      <c r="G70" s="27"/>
    </row>
    <row r="71" spans="1:7" ht="30.6" x14ac:dyDescent="0.25">
      <c r="A71" s="5"/>
      <c r="B71" s="57" t="str">
        <f>Critères!B70</f>
        <v>10.12</v>
      </c>
      <c r="C71" s="27" t="str">
        <f>Critères!C70</f>
        <v>Dans chaque page web, les propriétés d’espacement du texte peuvent-elles être redéfinies par l’utilisateur sans perte de contenu ou de fonctionnalité (hors cas particuliers) ?</v>
      </c>
      <c r="D71" s="67" t="s">
        <v>305</v>
      </c>
      <c r="E71" s="68" t="s">
        <v>316</v>
      </c>
      <c r="F71" s="27"/>
      <c r="G71" s="27"/>
    </row>
    <row r="72" spans="1:7" ht="40.799999999999997" x14ac:dyDescent="0.25">
      <c r="A72" s="5"/>
      <c r="B72" s="57" t="str">
        <f>Critères!B71</f>
        <v>10.13</v>
      </c>
      <c r="C72" s="27" t="str">
        <f>Critères!C71</f>
        <v>Dans chaque page web, les contenus additionnels apparaissant à la prise de focus ou au survol d’un composant d’interface sont-ils contrôlables par l’utilisateur (hors cas particuliers) ?</v>
      </c>
      <c r="D72" s="67" t="s">
        <v>305</v>
      </c>
      <c r="E72" s="68" t="s">
        <v>316</v>
      </c>
      <c r="F72" s="27"/>
      <c r="G72" s="27"/>
    </row>
    <row r="73" spans="1:7" ht="30.6" x14ac:dyDescent="0.25">
      <c r="A73" s="5"/>
      <c r="B73" s="57" t="str">
        <f>Critères!B72</f>
        <v>10.14</v>
      </c>
      <c r="C73" s="27" t="str">
        <f>Critères!C72</f>
        <v>Dans chaque page web, les contenus additionnels apparaissant via les styles CSS uniquement peuvent-ils être rendus visibles au clavier et par tout dispositif de pointage ?</v>
      </c>
      <c r="D73" s="67" t="s">
        <v>305</v>
      </c>
      <c r="E73" s="68" t="s">
        <v>316</v>
      </c>
      <c r="F73" s="27"/>
      <c r="G73" s="27"/>
    </row>
    <row r="74" spans="1:7" ht="15.6" x14ac:dyDescent="0.25">
      <c r="A74" s="5" t="str">
        <f>Critères!$A$73</f>
        <v>FORMULAIRES</v>
      </c>
      <c r="B74" s="57" t="str">
        <f>Critères!B73</f>
        <v>11.1</v>
      </c>
      <c r="C74" s="27" t="str">
        <f>Critères!C73</f>
        <v>Chaque champ de formulaire a-t-il une étiquette ?</v>
      </c>
      <c r="D74" s="67" t="s">
        <v>305</v>
      </c>
      <c r="E74" s="68" t="s">
        <v>316</v>
      </c>
      <c r="F74" s="27"/>
      <c r="G74" s="27"/>
    </row>
    <row r="75" spans="1:7" ht="20.399999999999999" x14ac:dyDescent="0.25">
      <c r="A75" s="5"/>
      <c r="B75" s="57" t="str">
        <f>Critères!B74</f>
        <v>11.2</v>
      </c>
      <c r="C75" s="27" t="str">
        <f>Critères!C74</f>
        <v>Chaque étiquette associée à un champ de formulaire est-elle pertinente (hors cas particuliers) ?</v>
      </c>
      <c r="D75" s="67" t="s">
        <v>305</v>
      </c>
      <c r="E75" s="68" t="s">
        <v>316</v>
      </c>
      <c r="F75" s="27"/>
      <c r="G75" s="27"/>
    </row>
    <row r="76" spans="1:7" ht="40.799999999999997" x14ac:dyDescent="0.25">
      <c r="A76" s="5"/>
      <c r="B76" s="57" t="str">
        <f>Critères!B75</f>
        <v>11.3</v>
      </c>
      <c r="C76" s="27" t="str">
        <f>Critères!C75</f>
        <v>Dans chaque formulaire, chaque étiquette associée à un champ de formulaire ayant la même fonction et répété plusieurs fois dans une même page ou dans un ensemble de pages est-elle cohérente ?</v>
      </c>
      <c r="D76" s="67" t="s">
        <v>305</v>
      </c>
      <c r="E76" s="68" t="s">
        <v>316</v>
      </c>
      <c r="F76" s="27"/>
      <c r="G76" s="27"/>
    </row>
    <row r="77" spans="1:7" ht="20.399999999999999" x14ac:dyDescent="0.25">
      <c r="A77" s="5"/>
      <c r="B77" s="57" t="str">
        <f>Critères!B76</f>
        <v>11.4</v>
      </c>
      <c r="C77" s="27" t="str">
        <f>Critères!C76</f>
        <v>Dans chaque formulaire, chaque étiquette de champ et son champ associé sont-ils accolés (hors cas particuliers) ?</v>
      </c>
      <c r="D77" s="67" t="s">
        <v>305</v>
      </c>
      <c r="E77" s="68" t="s">
        <v>316</v>
      </c>
      <c r="F77" s="27"/>
      <c r="G77" s="27"/>
    </row>
    <row r="78" spans="1:7" ht="20.399999999999999" x14ac:dyDescent="0.25">
      <c r="A78" s="5"/>
      <c r="B78" s="57" t="str">
        <f>Critères!B77</f>
        <v>11.5</v>
      </c>
      <c r="C78" s="27" t="str">
        <f>Critères!C77</f>
        <v>Dans chaque formulaire, les champs de même nature sont-ils regroupés, si nécessaire ?</v>
      </c>
      <c r="D78" s="67" t="s">
        <v>305</v>
      </c>
      <c r="E78" s="68" t="s">
        <v>316</v>
      </c>
      <c r="F78" s="27"/>
      <c r="G78" s="27"/>
    </row>
    <row r="79" spans="1:7" ht="20.399999999999999" x14ac:dyDescent="0.25">
      <c r="A79" s="5"/>
      <c r="B79" s="57" t="str">
        <f>Critères!B78</f>
        <v>11.6</v>
      </c>
      <c r="C79" s="27" t="str">
        <f>Critères!C78</f>
        <v>Dans chaque formulaire, chaque regroupement de champs de même nature a-t-il une légende ?</v>
      </c>
      <c r="D79" s="67" t="s">
        <v>305</v>
      </c>
      <c r="E79" s="68" t="s">
        <v>316</v>
      </c>
      <c r="F79" s="31"/>
      <c r="G79" s="31"/>
    </row>
    <row r="80" spans="1:7" ht="30.6" x14ac:dyDescent="0.25">
      <c r="A80" s="5"/>
      <c r="B80" s="57" t="str">
        <f>Critères!B79</f>
        <v>11.7</v>
      </c>
      <c r="C80" s="27"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7" t="str">
        <f>Critères!B80</f>
        <v>11.8</v>
      </c>
      <c r="C81" s="27"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7" t="str">
        <f>Critères!B81</f>
        <v>11.9</v>
      </c>
      <c r="C82" s="27" t="str">
        <f>Critères!C81</f>
        <v>Dans chaque formulaire, l’intitulé de chaque bouton est-il pertinent (hors cas particuliers) ?</v>
      </c>
      <c r="D82" s="67" t="s">
        <v>305</v>
      </c>
      <c r="E82" s="68" t="s">
        <v>316</v>
      </c>
      <c r="F82" s="31"/>
      <c r="G82" s="31"/>
    </row>
    <row r="83" spans="1:7" ht="20.399999999999999" x14ac:dyDescent="0.25">
      <c r="A83" s="5"/>
      <c r="B83" s="57" t="str">
        <f>Critères!B82</f>
        <v>11.10</v>
      </c>
      <c r="C83" s="27" t="str">
        <f>Critères!C82</f>
        <v>Dans chaque formulaire, le contrôle de saisie est-il utilisé de manière pertinente (hors cas particuliers) ?</v>
      </c>
      <c r="D83" s="67" t="s">
        <v>305</v>
      </c>
      <c r="E83" s="68" t="s">
        <v>316</v>
      </c>
      <c r="F83" s="31"/>
      <c r="G83" s="31"/>
    </row>
    <row r="84" spans="1:7" ht="30.6" x14ac:dyDescent="0.25">
      <c r="A84" s="5"/>
      <c r="B84" s="57" t="str">
        <f>Critères!B83</f>
        <v>11.11</v>
      </c>
      <c r="C84" s="27"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7" t="str">
        <f>Critères!B84</f>
        <v>11.12</v>
      </c>
      <c r="C85" s="27"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7" t="str">
        <f>Critères!B85</f>
        <v>11.13</v>
      </c>
      <c r="C86" s="27"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7" t="str">
        <f>Critères!B86</f>
        <v>12.1</v>
      </c>
      <c r="C87" s="27" t="str">
        <f>Critères!C86</f>
        <v>Chaque ensemble de pages dispose-t-il de deux systèmes de navigation différents, au moins (hors cas particuliers) ?</v>
      </c>
      <c r="D87" s="67" t="s">
        <v>305</v>
      </c>
      <c r="E87" s="68" t="s">
        <v>316</v>
      </c>
      <c r="F87" s="31"/>
      <c r="G87" s="31"/>
    </row>
    <row r="88" spans="1:7" ht="30.6" x14ac:dyDescent="0.25">
      <c r="A88" s="5"/>
      <c r="B88" s="57" t="str">
        <f>Critères!B87</f>
        <v>12.2</v>
      </c>
      <c r="C88" s="27" t="str">
        <f>Critères!C87</f>
        <v>Dans chaque ensemble de pages, le menu et les barres de navigation sont-ils toujours à la même place (hors cas particuliers) ?</v>
      </c>
      <c r="D88" s="67" t="s">
        <v>305</v>
      </c>
      <c r="E88" s="68" t="s">
        <v>316</v>
      </c>
      <c r="F88" s="31"/>
      <c r="G88" s="31"/>
    </row>
    <row r="89" spans="1:7" ht="15.6" x14ac:dyDescent="0.25">
      <c r="A89" s="5"/>
      <c r="B89" s="57" t="str">
        <f>Critères!B88</f>
        <v>12.3</v>
      </c>
      <c r="C89" s="27" t="str">
        <f>Critères!C88</f>
        <v>La page « plan du site » est-elle pertinente ?</v>
      </c>
      <c r="D89" s="67" t="s">
        <v>305</v>
      </c>
      <c r="E89" s="68" t="s">
        <v>316</v>
      </c>
      <c r="F89" s="31"/>
      <c r="G89" s="31"/>
    </row>
    <row r="90" spans="1:7" ht="20.399999999999999" x14ac:dyDescent="0.25">
      <c r="A90" s="5"/>
      <c r="B90" s="57" t="str">
        <f>Critères!B89</f>
        <v>12.4</v>
      </c>
      <c r="C90" s="27" t="str">
        <f>Critères!C89</f>
        <v>Dans chaque ensemble de pages, la page « plan du site » est-elle atteignable de manière identique ?</v>
      </c>
      <c r="D90" s="67" t="s">
        <v>305</v>
      </c>
      <c r="E90" s="68" t="s">
        <v>316</v>
      </c>
      <c r="F90" s="27"/>
      <c r="G90" s="27"/>
    </row>
    <row r="91" spans="1:7" ht="20.399999999999999" x14ac:dyDescent="0.25">
      <c r="A91" s="5"/>
      <c r="B91" s="57" t="str">
        <f>Critères!B90</f>
        <v>12.5</v>
      </c>
      <c r="C91" s="27" t="str">
        <f>Critères!C90</f>
        <v>Dans chaque ensemble de pages, le moteur de recherche est-il atteignable de manière identique ?</v>
      </c>
      <c r="D91" s="67" t="s">
        <v>305</v>
      </c>
      <c r="E91" s="68" t="s">
        <v>316</v>
      </c>
      <c r="F91" s="27"/>
      <c r="G91" s="27"/>
    </row>
    <row r="92" spans="1:7" ht="51" x14ac:dyDescent="0.25">
      <c r="A92" s="5"/>
      <c r="B92" s="57" t="str">
        <f>Critères!B91</f>
        <v>12.6</v>
      </c>
      <c r="C92" s="27"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27"/>
      <c r="G92" s="27"/>
    </row>
    <row r="93" spans="1:7" ht="30.6" x14ac:dyDescent="0.25">
      <c r="A93" s="5"/>
      <c r="B93" s="57" t="str">
        <f>Critères!B92</f>
        <v>12.7</v>
      </c>
      <c r="C93" s="27" t="str">
        <f>Critères!C92</f>
        <v>Dans chaque page web, un lien d’évitement ou d’accès rapide à la zone de contenu principal est-il présent (hors cas particuliers) ?</v>
      </c>
      <c r="D93" s="67" t="s">
        <v>305</v>
      </c>
      <c r="E93" s="68" t="s">
        <v>316</v>
      </c>
      <c r="F93" s="27"/>
      <c r="G93" s="27"/>
    </row>
    <row r="94" spans="1:7" ht="20.399999999999999" x14ac:dyDescent="0.25">
      <c r="A94" s="5"/>
      <c r="B94" s="57" t="str">
        <f>Critères!B93</f>
        <v>12.8</v>
      </c>
      <c r="C94" s="27" t="str">
        <f>Critères!C93</f>
        <v>Dans chaque page web, l’ordre de tabulation est-il cohérent ?</v>
      </c>
      <c r="D94" s="67" t="s">
        <v>305</v>
      </c>
      <c r="E94" s="68" t="s">
        <v>316</v>
      </c>
      <c r="F94" s="27"/>
      <c r="G94" s="27"/>
    </row>
    <row r="95" spans="1:7" ht="20.399999999999999" x14ac:dyDescent="0.25">
      <c r="A95" s="5"/>
      <c r="B95" s="57" t="str">
        <f>Critères!B94</f>
        <v>12.9</v>
      </c>
      <c r="C95" s="27" t="str">
        <f>Critères!C94</f>
        <v>Dans chaque page web, la navigation ne doit pas contenir de piège au clavier. Cette règle est-elle respectée ?</v>
      </c>
      <c r="D95" s="67" t="s">
        <v>305</v>
      </c>
      <c r="E95" s="68" t="s">
        <v>316</v>
      </c>
      <c r="F95" s="27"/>
      <c r="G95" s="27"/>
    </row>
    <row r="96" spans="1:7" ht="40.799999999999997" x14ac:dyDescent="0.25">
      <c r="A96" s="5"/>
      <c r="B96" s="57" t="str">
        <f>Critères!B95</f>
        <v>12.10</v>
      </c>
      <c r="C96" s="27" t="str">
        <f>Critères!C95</f>
        <v>Dans chaque page web, les raccourcis clavier n’utilisant qu’une seule touche (lettre minuscule ou majuscule, ponctuation, chiffre ou symbole) sont-ils contrôlables par l’utilisateur ?</v>
      </c>
      <c r="D96" s="67" t="s">
        <v>305</v>
      </c>
      <c r="E96" s="68" t="s">
        <v>316</v>
      </c>
      <c r="F96" s="27"/>
      <c r="G96" s="27"/>
    </row>
    <row r="97" spans="1:7" ht="40.799999999999997" x14ac:dyDescent="0.25">
      <c r="A97" s="5"/>
      <c r="B97" s="57" t="str">
        <f>Critères!B96</f>
        <v>12.11</v>
      </c>
      <c r="C97" s="27" t="str">
        <f>Critères!C96</f>
        <v>Dans chaque page web, les contenus additionnels apparaissant au survol, à la prise de focus ou à l’activation d’un composant d’interface sont-ils si nécessaire atteignables au clavier ?</v>
      </c>
      <c r="D97" s="67" t="s">
        <v>305</v>
      </c>
      <c r="E97" s="68" t="s">
        <v>316</v>
      </c>
      <c r="F97" s="27"/>
      <c r="G97" s="27"/>
    </row>
    <row r="98" spans="1:7" ht="30.6" x14ac:dyDescent="0.25">
      <c r="A98" s="5" t="str">
        <f>Critères!$A$97</f>
        <v>CONSULTATION</v>
      </c>
      <c r="B98" s="57" t="str">
        <f>Critères!B97</f>
        <v>13.1</v>
      </c>
      <c r="C98" s="27" t="str">
        <f>Critères!C97</f>
        <v>Pour chaque page web, l’utilisateur a-t-il le contrôle de chaque limite de temps modifiant le contenu (hors cas particuliers) ?</v>
      </c>
      <c r="D98" s="67" t="s">
        <v>305</v>
      </c>
      <c r="E98" s="68" t="s">
        <v>316</v>
      </c>
      <c r="F98" s="27"/>
      <c r="G98" s="27"/>
    </row>
    <row r="99" spans="1:7" ht="30.6" x14ac:dyDescent="0.25">
      <c r="A99" s="5"/>
      <c r="B99" s="57" t="str">
        <f>Critères!B98</f>
        <v>13.2</v>
      </c>
      <c r="C99" s="27" t="str">
        <f>Critères!C98</f>
        <v>Dans chaque page web, l’ouverture d’une nouvelle fenêtre ne doit pas être déclenchée sans action de l’utilisateur. Cette règle est-elle respectée ?</v>
      </c>
      <c r="D99" s="67" t="s">
        <v>305</v>
      </c>
      <c r="E99" s="68" t="s">
        <v>316</v>
      </c>
      <c r="F99" s="27"/>
      <c r="G99" s="27"/>
    </row>
    <row r="100" spans="1:7" ht="30.6" x14ac:dyDescent="0.25">
      <c r="A100" s="5"/>
      <c r="B100" s="57" t="str">
        <f>Critères!B99</f>
        <v>13.3</v>
      </c>
      <c r="C100" s="27" t="str">
        <f>Critères!C99</f>
        <v>Dans chaque page web, chaque document bureautique en téléchargement possède-t-il, si nécessaire, une version accessible (hors cas particuliers) ?</v>
      </c>
      <c r="D100" s="67" t="s">
        <v>305</v>
      </c>
      <c r="E100" s="68" t="s">
        <v>316</v>
      </c>
      <c r="F100" s="27"/>
      <c r="G100" s="27"/>
    </row>
    <row r="101" spans="1:7" ht="20.399999999999999" x14ac:dyDescent="0.25">
      <c r="A101" s="5"/>
      <c r="B101" s="57" t="str">
        <f>Critères!B100</f>
        <v>13.4</v>
      </c>
      <c r="C101" s="27" t="str">
        <f>Critères!C100</f>
        <v>Pour chaque document bureautique ayant une version accessible, cette version offre-t-elle la même information ?</v>
      </c>
      <c r="D101" s="67" t="s">
        <v>305</v>
      </c>
      <c r="E101" s="68" t="s">
        <v>316</v>
      </c>
      <c r="F101" s="27"/>
      <c r="G101" s="27"/>
    </row>
    <row r="102" spans="1:7" ht="20.399999999999999" x14ac:dyDescent="0.25">
      <c r="A102" s="5"/>
      <c r="B102" s="57" t="str">
        <f>Critères!B101</f>
        <v>13.5</v>
      </c>
      <c r="C102" s="27" t="str">
        <f>Critères!C101</f>
        <v>Dans chaque page web, chaque contenu cryptique (art ASCII, émoticon, syntaxe cryptique) a-t-il une alternative ?</v>
      </c>
      <c r="D102" s="67" t="s">
        <v>305</v>
      </c>
      <c r="E102" s="68" t="s">
        <v>316</v>
      </c>
      <c r="F102" s="27"/>
      <c r="G102" s="27"/>
    </row>
    <row r="103" spans="1:7" ht="30.6" x14ac:dyDescent="0.25">
      <c r="A103" s="5"/>
      <c r="B103" s="57" t="str">
        <f>Critères!B102</f>
        <v>13.6</v>
      </c>
      <c r="C103" s="27" t="str">
        <f>Critères!C102</f>
        <v>Dans chaque page web, pour chaque contenu cryptique (art ASCII, émoticon, syntaxe cryptique) ayant une alternative, cette alternative est-elle pertinente ?</v>
      </c>
      <c r="D103" s="67" t="s">
        <v>305</v>
      </c>
      <c r="E103" s="68" t="s">
        <v>316</v>
      </c>
      <c r="F103" s="27"/>
      <c r="G103" s="27"/>
    </row>
    <row r="104" spans="1:7" ht="30.6" x14ac:dyDescent="0.25">
      <c r="A104" s="5"/>
      <c r="B104" s="57" t="str">
        <f>Critères!B103</f>
        <v>13.7</v>
      </c>
      <c r="C104" s="27" t="str">
        <f>Critères!C103</f>
        <v>Dans chaque page web, les changements brusques de luminosité ou les effets de flash sont-ils correctement utilisés ?</v>
      </c>
      <c r="D104" s="67" t="s">
        <v>305</v>
      </c>
      <c r="E104" s="68" t="s">
        <v>316</v>
      </c>
      <c r="F104" s="27"/>
      <c r="G104" s="27"/>
    </row>
    <row r="105" spans="1:7" ht="20.399999999999999" x14ac:dyDescent="0.25">
      <c r="A105" s="5"/>
      <c r="B105" s="57" t="str">
        <f>Critères!B104</f>
        <v>13.8</v>
      </c>
      <c r="C105" s="27" t="str">
        <f>Critères!C104</f>
        <v>Dans chaque page web, chaque contenu en mouvement ou clignotant est-il contrôlable par l’utilisateur ?</v>
      </c>
      <c r="D105" s="67" t="s">
        <v>305</v>
      </c>
      <c r="E105" s="68" t="s">
        <v>316</v>
      </c>
      <c r="F105" s="27"/>
      <c r="G105" s="27"/>
    </row>
    <row r="106" spans="1:7" ht="30.6" x14ac:dyDescent="0.25">
      <c r="A106" s="5"/>
      <c r="B106" s="57" t="str">
        <f>Critères!B105</f>
        <v>13.9</v>
      </c>
      <c r="C106" s="27" t="str">
        <f>Critères!C105</f>
        <v>Dans chaque page web, le contenu proposé est-il consultable quelle que soit l’orientation de l’écran (portait ou paysage) (hors cas particuliers) ?</v>
      </c>
      <c r="D106" s="67" t="s">
        <v>305</v>
      </c>
      <c r="E106" s="68" t="s">
        <v>316</v>
      </c>
      <c r="F106" s="27"/>
      <c r="G106" s="27"/>
    </row>
    <row r="107" spans="1:7" ht="40.799999999999997" x14ac:dyDescent="0.25">
      <c r="A107" s="5"/>
      <c r="B107" s="57" t="str">
        <f>Critères!B106</f>
        <v>13.10</v>
      </c>
      <c r="C107" s="27" t="str">
        <f>Critères!C106</f>
        <v>Dans chaque page web, les fonctionnalités utilisables ou disponibles au moyen d’un geste complexe peuvent-elles être également disponibles au moyen d’un geste simple (hors cas particuliers) ?</v>
      </c>
      <c r="D107" s="67" t="s">
        <v>305</v>
      </c>
      <c r="E107" s="68" t="s">
        <v>316</v>
      </c>
      <c r="F107" s="27"/>
      <c r="G107" s="27"/>
    </row>
    <row r="108" spans="1:7" ht="40.799999999999997" x14ac:dyDescent="0.25">
      <c r="A108" s="5"/>
      <c r="B108" s="57" t="str">
        <f>Critères!B107</f>
        <v>13.11</v>
      </c>
      <c r="C108" s="27" t="str">
        <f>Critères!C107</f>
        <v>Dans chaque page web, les actions déclenchées au moyen d’un dispositif de pointage sur un point unique de l’écran peuvent-elles faire l’objet d’une annulation (hors cas particuliers) ?</v>
      </c>
      <c r="D108" s="67" t="s">
        <v>305</v>
      </c>
      <c r="E108" s="68" t="s">
        <v>316</v>
      </c>
      <c r="F108" s="27"/>
      <c r="G108" s="27"/>
    </row>
    <row r="109" spans="1:7" ht="30.6" x14ac:dyDescent="0.25">
      <c r="A109" s="5"/>
      <c r="B109" s="57" t="str">
        <f>Critères!B108</f>
        <v>13.12</v>
      </c>
      <c r="C109" s="27" t="str">
        <f>Critères!C108</f>
        <v>Dans chaque page web, les fonctionnalités qui impliquent un mouvement de l’appareil ou vers l’appareil peuvent-elles être satisfaites de manière alternative (hors cas particuliers) ?</v>
      </c>
      <c r="D109" s="67" t="s">
        <v>305</v>
      </c>
      <c r="E109" s="68" t="s">
        <v>316</v>
      </c>
      <c r="F109" s="27"/>
      <c r="G109" s="27"/>
    </row>
  </sheetData>
  <mergeCells count="15">
    <mergeCell ref="A56:A59"/>
    <mergeCell ref="A60:A73"/>
    <mergeCell ref="A74:A86"/>
    <mergeCell ref="A87:A97"/>
    <mergeCell ref="A98:A109"/>
    <mergeCell ref="A18:A30"/>
    <mergeCell ref="A31:A38"/>
    <mergeCell ref="A39:A40"/>
    <mergeCell ref="A41:A45"/>
    <mergeCell ref="A46:A55"/>
    <mergeCell ref="A1:G1"/>
    <mergeCell ref="A2:G2"/>
    <mergeCell ref="A4:A12"/>
    <mergeCell ref="A13:A14"/>
    <mergeCell ref="A15:A17"/>
  </mergeCells>
  <conditionalFormatting sqref="D4">
    <cfRule type="cellIs" dxfId="521" priority="7" operator="equal">
      <formula>"C"</formula>
    </cfRule>
    <cfRule type="cellIs" dxfId="520" priority="8" operator="equal">
      <formula>"NC"</formula>
    </cfRule>
    <cfRule type="cellIs" dxfId="519" priority="9" operator="equal">
      <formula>"NA"</formula>
    </cfRule>
    <cfRule type="cellIs" dxfId="518" priority="10" operator="equal">
      <formula>"NT"</formula>
    </cfRule>
  </conditionalFormatting>
  <conditionalFormatting sqref="E4">
    <cfRule type="cellIs" dxfId="517" priority="11" operator="equal">
      <formula>"D"</formula>
    </cfRule>
    <cfRule type="cellIs" dxfId="516" priority="12" operator="equal">
      <formula>"N"</formula>
    </cfRule>
  </conditionalFormatting>
  <conditionalFormatting sqref="D5:D109">
    <cfRule type="cellIs" dxfId="515" priority="1" operator="equal">
      <formula>"C"</formula>
    </cfRule>
    <cfRule type="cellIs" dxfId="514" priority="2" operator="equal">
      <formula>"NC"</formula>
    </cfRule>
    <cfRule type="cellIs" dxfId="513" priority="3" operator="equal">
      <formula>"NA"</formula>
    </cfRule>
    <cfRule type="cellIs" dxfId="512" priority="4" operator="equal">
      <formula>"NT"</formula>
    </cfRule>
  </conditionalFormatting>
  <conditionalFormatting sqref="E5:E109">
    <cfRule type="cellIs" dxfId="511" priority="5" operator="equal">
      <formula>"D"</formula>
    </cfRule>
    <cfRule type="cellIs" dxfId="510" priority="6" operator="equal">
      <formula>"N"</formula>
    </cfRule>
  </conditionalFormatting>
  <dataValidations count="2">
    <dataValidation type="list" operator="equal" showErrorMessage="1" sqref="D4:D109">
      <formula1>"C,NC,NA,NT"</formula1>
      <formula2>0</formula2>
    </dataValidation>
    <dataValidation type="list" operator="equal" showErrorMessage="1" sqref="E4:E109">
      <formula1>"D,N"</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9"/>
  <sheetViews>
    <sheetView zoomScale="75" zoomScaleNormal="75" workbookViewId="0">
      <selection activeCell="D4" sqref="D4"/>
    </sheetView>
  </sheetViews>
  <sheetFormatPr baseColWidth="10" defaultColWidth="9.54296875" defaultRowHeight="15" x14ac:dyDescent="0.25"/>
  <cols>
    <col min="1" max="1" width="3.7265625" style="12"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1017" width="9.54296875" style="23"/>
  </cols>
  <sheetData>
    <row r="1" spans="1:1024" ht="15.6" x14ac:dyDescent="0.25">
      <c r="A1" s="11" t="str">
        <f>Échantillon!A1</f>
        <v>RGAA 4.1 – GRILLE D'ÉVALUATION</v>
      </c>
      <c r="B1" s="11"/>
      <c r="C1" s="11"/>
      <c r="D1" s="11"/>
      <c r="E1" s="11"/>
      <c r="F1" s="11"/>
      <c r="G1" s="11"/>
    </row>
    <row r="2" spans="1:1024" x14ac:dyDescent="0.25">
      <c r="A2" s="1" t="str">
        <f>CONCATENATE(Échantillon!B17," : ",Échantillon!C17)</f>
        <v>Actualités : http://www.site.fr/actualites.html</v>
      </c>
      <c r="B2" s="1"/>
      <c r="C2" s="1"/>
      <c r="D2" s="1"/>
      <c r="E2" s="1"/>
      <c r="F2" s="1"/>
      <c r="G2" s="1"/>
    </row>
    <row r="3" spans="1:1024" s="13" customFormat="1" ht="46.2" x14ac:dyDescent="0.25">
      <c r="A3" s="24" t="s">
        <v>71</v>
      </c>
      <c r="B3" s="24" t="s">
        <v>72</v>
      </c>
      <c r="C3" s="25" t="s">
        <v>73</v>
      </c>
      <c r="D3" s="24" t="s">
        <v>300</v>
      </c>
      <c r="E3" s="24" t="s">
        <v>313</v>
      </c>
      <c r="F3" s="25" t="s">
        <v>314</v>
      </c>
      <c r="G3" s="25" t="s">
        <v>315</v>
      </c>
      <c r="AMD3"/>
      <c r="AME3"/>
      <c r="AMF3"/>
      <c r="AMG3"/>
      <c r="AMH3"/>
      <c r="AMI3"/>
      <c r="AMJ3"/>
    </row>
    <row r="4" spans="1:1024" s="13" customFormat="1" ht="20.399999999999999" x14ac:dyDescent="0.25">
      <c r="A4" s="5" t="str">
        <f>Critères!$A$3</f>
        <v>IMAGES</v>
      </c>
      <c r="B4" s="57" t="str">
        <f>Critères!B3</f>
        <v>1.1</v>
      </c>
      <c r="C4" s="27" t="str">
        <f>Critères!C3</f>
        <v>Chaque image porteuse d’information a-t-elle une alternative textuelle ?</v>
      </c>
      <c r="D4" s="67" t="s">
        <v>305</v>
      </c>
      <c r="E4" s="68" t="s">
        <v>316</v>
      </c>
      <c r="F4" s="27"/>
      <c r="G4" s="27"/>
      <c r="H4" s="12"/>
      <c r="AMD4"/>
      <c r="AME4"/>
      <c r="AMF4"/>
      <c r="AMG4"/>
      <c r="AMH4"/>
      <c r="AMI4"/>
      <c r="AMJ4"/>
    </row>
    <row r="5" spans="1:1024" s="13" customFormat="1" ht="20.399999999999999" x14ac:dyDescent="0.25">
      <c r="A5" s="5"/>
      <c r="B5" s="57" t="str">
        <f>Critères!B4</f>
        <v>1.2</v>
      </c>
      <c r="C5" s="27" t="str">
        <f>Critères!C4</f>
        <v>Chaque image de décoration est-elle correctement ignorée par les technologies d’assistance ?</v>
      </c>
      <c r="D5" s="67" t="s">
        <v>305</v>
      </c>
      <c r="E5" s="68" t="s">
        <v>316</v>
      </c>
      <c r="F5" s="27"/>
      <c r="G5" s="27"/>
      <c r="AMD5"/>
      <c r="AME5"/>
      <c r="AMF5"/>
      <c r="AMG5"/>
      <c r="AMH5"/>
      <c r="AMI5"/>
      <c r="AMJ5"/>
    </row>
    <row r="6" spans="1:1024" s="13" customFormat="1" ht="30.6" x14ac:dyDescent="0.25">
      <c r="A6" s="5"/>
      <c r="B6" s="57" t="str">
        <f>Critères!B5</f>
        <v>1.3</v>
      </c>
      <c r="C6" s="27" t="str">
        <f>Critères!C5</f>
        <v>Pour chaque image porteuse d'information ayant une alternative textuelle, cette alternative est-elle pertinente (hors cas particuliers) ?</v>
      </c>
      <c r="D6" s="67" t="s">
        <v>305</v>
      </c>
      <c r="E6" s="68" t="s">
        <v>316</v>
      </c>
      <c r="F6" s="27"/>
      <c r="G6" s="27"/>
      <c r="AMD6"/>
      <c r="AME6"/>
      <c r="AMF6"/>
      <c r="AMG6"/>
      <c r="AMH6"/>
      <c r="AMI6"/>
      <c r="AMJ6"/>
    </row>
    <row r="7" spans="1:1024" ht="30.6" x14ac:dyDescent="0.25">
      <c r="A7" s="5"/>
      <c r="B7" s="57" t="str">
        <f>Critères!B6</f>
        <v>1.4</v>
      </c>
      <c r="C7" s="27" t="str">
        <f>Critères!C6</f>
        <v>Pour chaque image utilisée comme CAPTCHA ou comme image-test, ayant une alternative textuelle, cette alternative permet-elle d’identifier la nature et la fonction de l’image ?</v>
      </c>
      <c r="D7" s="67" t="s">
        <v>305</v>
      </c>
      <c r="E7" s="68" t="s">
        <v>316</v>
      </c>
      <c r="F7" s="27"/>
      <c r="G7" s="27"/>
    </row>
    <row r="8" spans="1:1024" ht="30.6" x14ac:dyDescent="0.25">
      <c r="A8" s="5"/>
      <c r="B8" s="57" t="str">
        <f>Critères!B7</f>
        <v>1.5</v>
      </c>
      <c r="C8" s="27" t="str">
        <f>Critères!C7</f>
        <v>Pour chaque image utilisée comme CAPTCHA, une solution d’accès alternatif au contenu ou à la fonction du CAPTCHA est-elle présente ?</v>
      </c>
      <c r="D8" s="67" t="s">
        <v>305</v>
      </c>
      <c r="E8" s="68" t="s">
        <v>316</v>
      </c>
      <c r="F8" s="29"/>
      <c r="G8" s="27"/>
    </row>
    <row r="9" spans="1:1024" ht="20.399999999999999" x14ac:dyDescent="0.25">
      <c r="A9" s="5"/>
      <c r="B9" s="57" t="str">
        <f>Critères!B8</f>
        <v>1.6</v>
      </c>
      <c r="C9" s="27" t="str">
        <f>Critères!C8</f>
        <v>Chaque image porteuse d’information a-t-elle, si nécessaire, une description détaillée ?</v>
      </c>
      <c r="D9" s="67" t="s">
        <v>305</v>
      </c>
      <c r="E9" s="68" t="s">
        <v>316</v>
      </c>
      <c r="F9" s="27"/>
      <c r="G9" s="27"/>
    </row>
    <row r="10" spans="1:1024" ht="20.399999999999999" x14ac:dyDescent="0.25">
      <c r="A10" s="5"/>
      <c r="B10" s="57" t="str">
        <f>Critères!B9</f>
        <v>1.7</v>
      </c>
      <c r="C10" s="27" t="str">
        <f>Critères!C9</f>
        <v>Pour chaque image porteuse d’information ayant une description détaillée, cette description est-elle pertinente ?</v>
      </c>
      <c r="D10" s="67" t="s">
        <v>305</v>
      </c>
      <c r="E10" s="68" t="s">
        <v>316</v>
      </c>
      <c r="F10" s="27"/>
      <c r="G10" s="27"/>
    </row>
    <row r="11" spans="1:1024" ht="40.799999999999997" x14ac:dyDescent="0.25">
      <c r="A11" s="5"/>
      <c r="B11" s="57" t="str">
        <f>Critères!B10</f>
        <v>1.8</v>
      </c>
      <c r="C11" s="27" t="str">
        <f>Critères!C10</f>
        <v>Chaque image texte porteuse d’information, en l’absence d’un mécanisme de remplacement, doit si possible être remplacée par du texte stylé. Cette règle est-elle respectée (hors cas particuliers) ?</v>
      </c>
      <c r="D11" s="67" t="s">
        <v>305</v>
      </c>
      <c r="E11" s="68" t="s">
        <v>316</v>
      </c>
      <c r="F11" s="27"/>
      <c r="G11" s="27"/>
    </row>
    <row r="12" spans="1:1024" s="13" customFormat="1" ht="20.399999999999999" x14ac:dyDescent="0.25">
      <c r="A12" s="5"/>
      <c r="B12" s="57" t="str">
        <f>Critères!B11</f>
        <v>1.9</v>
      </c>
      <c r="C12" s="27" t="str">
        <f>Critères!C11</f>
        <v>Chaque légende d’image est-elle, si nécessaire, correctement reliée à l’image correspondante ?</v>
      </c>
      <c r="D12" s="67" t="s">
        <v>305</v>
      </c>
      <c r="E12" s="68" t="s">
        <v>316</v>
      </c>
      <c r="F12" s="27"/>
      <c r="G12" s="27"/>
      <c r="AMD12" s="14"/>
      <c r="AME12" s="14"/>
      <c r="AMF12" s="14"/>
      <c r="AMG12" s="14"/>
      <c r="AMH12" s="14"/>
      <c r="AMI12" s="14"/>
      <c r="AMJ12"/>
    </row>
    <row r="13" spans="1:1024" ht="15.6" x14ac:dyDescent="0.25">
      <c r="A13" s="5" t="str">
        <f>Critères!$A$12</f>
        <v>CADRES</v>
      </c>
      <c r="B13" s="59" t="str">
        <f>Critères!B12</f>
        <v>2.1</v>
      </c>
      <c r="C13" s="31" t="str">
        <f>Critères!C12</f>
        <v>Chaque cadre a-t-il un titre de cadre ?</v>
      </c>
      <c r="D13" s="67" t="s">
        <v>305</v>
      </c>
      <c r="E13" s="68" t="s">
        <v>316</v>
      </c>
      <c r="F13" s="60"/>
      <c r="G13" s="31"/>
    </row>
    <row r="14" spans="1:1024"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1024" ht="30.6" x14ac:dyDescent="0.25">
      <c r="A15" s="5" t="str">
        <f>Critères!$A$14</f>
        <v>COULEURS</v>
      </c>
      <c r="B15" s="57" t="str">
        <f>Critères!B14</f>
        <v>3.1</v>
      </c>
      <c r="C15" s="27" t="str">
        <f>Critères!C14</f>
        <v>Dans chaque page web, l’information ne doit pas être donnée uniquement par la couleur. Cette règle est-elle respectée ?</v>
      </c>
      <c r="D15" s="67" t="s">
        <v>305</v>
      </c>
      <c r="E15" s="68" t="s">
        <v>316</v>
      </c>
      <c r="F15" s="27"/>
      <c r="G15" s="27"/>
    </row>
    <row r="16" spans="1:1024" ht="30.6" x14ac:dyDescent="0.25">
      <c r="A16" s="5"/>
      <c r="B16" s="57" t="str">
        <f>Critères!B15</f>
        <v>3.2</v>
      </c>
      <c r="C16" s="27"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7" t="str">
        <f>Critères!B16</f>
        <v>3.3</v>
      </c>
      <c r="C17" s="27"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7" t="str">
        <f>Critères!B17</f>
        <v>4.1</v>
      </c>
      <c r="C18" s="27"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7" t="str">
        <f>Critères!B18</f>
        <v>4.2</v>
      </c>
      <c r="C19" s="27"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7" t="str">
        <f>Critères!B19</f>
        <v>4.3</v>
      </c>
      <c r="C20" s="27" t="str">
        <f>Critères!C19</f>
        <v>Chaque média temporel synchronisé pré-enregistré a-t-il, si nécessaire, des sous-titres synchronisés (hors cas particuliers) ?</v>
      </c>
      <c r="D20" s="67" t="s">
        <v>305</v>
      </c>
      <c r="E20" s="68" t="s">
        <v>316</v>
      </c>
      <c r="F20" s="31"/>
      <c r="G20" s="31"/>
    </row>
    <row r="21" spans="1:7" ht="30.6" x14ac:dyDescent="0.25">
      <c r="A21" s="5"/>
      <c r="B21" s="57" t="str">
        <f>Critères!B20</f>
        <v>4.4</v>
      </c>
      <c r="C21" s="27"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7" t="str">
        <f>Critères!B21</f>
        <v>4.5</v>
      </c>
      <c r="C22" s="27"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7" t="str">
        <f>Critères!B22</f>
        <v>4.6</v>
      </c>
      <c r="C23" s="27"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7" t="str">
        <f>Critères!B23</f>
        <v>4.7</v>
      </c>
      <c r="C24" s="27" t="str">
        <f>Critères!C23</f>
        <v>Chaque média temporel est-il clairement identifiable (hors cas particuliers) ?</v>
      </c>
      <c r="D24" s="67" t="s">
        <v>305</v>
      </c>
      <c r="E24" s="68" t="s">
        <v>316</v>
      </c>
      <c r="F24" s="31"/>
      <c r="G24" s="31"/>
    </row>
    <row r="25" spans="1:7" ht="20.399999999999999" x14ac:dyDescent="0.25">
      <c r="A25" s="5"/>
      <c r="B25" s="57" t="str">
        <f>Critères!B24</f>
        <v>4.8</v>
      </c>
      <c r="C25" s="27" t="str">
        <f>Critères!C24</f>
        <v>Chaque média non temporel a-t-il, si nécessaire, une alternative (hors cas particuliers) ?</v>
      </c>
      <c r="D25" s="67" t="s">
        <v>305</v>
      </c>
      <c r="E25" s="68" t="s">
        <v>316</v>
      </c>
      <c r="F25" s="31"/>
      <c r="G25" s="31"/>
    </row>
    <row r="26" spans="1:7" ht="20.399999999999999" x14ac:dyDescent="0.25">
      <c r="A26" s="5"/>
      <c r="B26" s="57" t="str">
        <f>Critères!B25</f>
        <v>4.9</v>
      </c>
      <c r="C26" s="27" t="str">
        <f>Critères!C25</f>
        <v>Pour chaque média non temporel ayant une alternative, cette alternative est-elle pertinente ?</v>
      </c>
      <c r="D26" s="67" t="s">
        <v>305</v>
      </c>
      <c r="E26" s="68" t="s">
        <v>316</v>
      </c>
      <c r="F26" s="31"/>
      <c r="G26" s="31"/>
    </row>
    <row r="27" spans="1:7" ht="20.399999999999999" x14ac:dyDescent="0.25">
      <c r="A27" s="5"/>
      <c r="B27" s="57" t="str">
        <f>Critères!B26</f>
        <v>4.10</v>
      </c>
      <c r="C27" s="27" t="str">
        <f>Critères!C26</f>
        <v>Chaque son déclenché automatiquement est-il contrôlable par l’utilisateur ?</v>
      </c>
      <c r="D27" s="67" t="s">
        <v>305</v>
      </c>
      <c r="E27" s="68" t="s">
        <v>316</v>
      </c>
      <c r="F27" s="31"/>
      <c r="G27" s="31"/>
    </row>
    <row r="28" spans="1:7" ht="30.6" x14ac:dyDescent="0.25">
      <c r="A28" s="5"/>
      <c r="B28" s="57" t="str">
        <f>Critères!B27</f>
        <v>4.11</v>
      </c>
      <c r="C28" s="27"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7" t="str">
        <f>Critères!B28</f>
        <v>4.12</v>
      </c>
      <c r="C29" s="27"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7" t="str">
        <f>Critères!B29</f>
        <v>4.13</v>
      </c>
      <c r="C30" s="27"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7" t="str">
        <f>Critères!B30</f>
        <v>5.1</v>
      </c>
      <c r="C31" s="27" t="str">
        <f>Critères!C30</f>
        <v>Chaque tableau de données complexe a-t-il un résumé ?</v>
      </c>
      <c r="D31" s="67" t="s">
        <v>305</v>
      </c>
      <c r="E31" s="68" t="s">
        <v>316</v>
      </c>
      <c r="F31" s="27"/>
      <c r="G31" s="27"/>
    </row>
    <row r="32" spans="1:7" ht="20.399999999999999" x14ac:dyDescent="0.25">
      <c r="A32" s="5"/>
      <c r="B32" s="57" t="str">
        <f>Critères!B31</f>
        <v>5.2</v>
      </c>
      <c r="C32" s="27" t="str">
        <f>Critères!C31</f>
        <v>Pour chaque tableau de données complexe ayant un résumé, celui-ci est-il pertinent ?</v>
      </c>
      <c r="D32" s="67" t="s">
        <v>305</v>
      </c>
      <c r="E32" s="68" t="s">
        <v>316</v>
      </c>
      <c r="F32" s="27"/>
      <c r="G32" s="27"/>
    </row>
    <row r="33" spans="1:7" ht="20.399999999999999" x14ac:dyDescent="0.25">
      <c r="A33" s="5"/>
      <c r="B33" s="57" t="str">
        <f>Critères!B32</f>
        <v>5.3</v>
      </c>
      <c r="C33" s="27" t="str">
        <f>Critères!C32</f>
        <v>Pour chaque tableau de mise en forme, le contenu linéarisé reste-t-il compréhensible ?</v>
      </c>
      <c r="D33" s="67" t="s">
        <v>305</v>
      </c>
      <c r="E33" s="68" t="s">
        <v>316</v>
      </c>
      <c r="F33" s="27"/>
      <c r="G33" s="27"/>
    </row>
    <row r="34" spans="1:7" ht="20.399999999999999" x14ac:dyDescent="0.25">
      <c r="A34" s="5"/>
      <c r="B34" s="57" t="str">
        <f>Critères!B33</f>
        <v>5.4</v>
      </c>
      <c r="C34" s="27" t="str">
        <f>Critères!C33</f>
        <v>Pour chaque tableau de données ayant un titre, le titre est-il correctement associé au tableau de données ?</v>
      </c>
      <c r="D34" s="67" t="s">
        <v>305</v>
      </c>
      <c r="E34" s="68" t="s">
        <v>316</v>
      </c>
      <c r="F34" s="27"/>
      <c r="G34" s="27"/>
    </row>
    <row r="35" spans="1:7" ht="20.399999999999999" x14ac:dyDescent="0.25">
      <c r="A35" s="5"/>
      <c r="B35" s="57" t="str">
        <f>Critères!B34</f>
        <v>5.5</v>
      </c>
      <c r="C35" s="27" t="str">
        <f>Critères!C34</f>
        <v>Pour chaque tableau de données ayant un titre, celui-ci est-il pertinent ?</v>
      </c>
      <c r="D35" s="67" t="s">
        <v>305</v>
      </c>
      <c r="E35" s="68" t="s">
        <v>316</v>
      </c>
      <c r="F35" s="31"/>
      <c r="G35" s="31"/>
    </row>
    <row r="36" spans="1:7" ht="30.6" x14ac:dyDescent="0.25">
      <c r="A36" s="5"/>
      <c r="B36" s="57" t="str">
        <f>Critères!B35</f>
        <v>5.6</v>
      </c>
      <c r="C36" s="27" t="str">
        <f>Critères!C35</f>
        <v>Pour chaque tableau de données, chaque en-tête de colonnes et chaque en-tête de lignes sont-ils correctement déclarés ?</v>
      </c>
      <c r="D36" s="67" t="s">
        <v>305</v>
      </c>
      <c r="E36" s="68" t="s">
        <v>316</v>
      </c>
      <c r="F36" s="31"/>
      <c r="G36" s="31"/>
    </row>
    <row r="37" spans="1:7" ht="30.6" x14ac:dyDescent="0.25">
      <c r="A37" s="5"/>
      <c r="B37" s="57" t="str">
        <f>Critères!B36</f>
        <v>5.7</v>
      </c>
      <c r="C37" s="27"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7" t="str">
        <f>Critères!B37</f>
        <v>5.8</v>
      </c>
      <c r="C38" s="27"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7" t="str">
        <f>Critères!B38</f>
        <v>6.1</v>
      </c>
      <c r="C39" s="27" t="str">
        <f>Critères!C38</f>
        <v>Chaque lien est-il explicite (hors cas particuliers) ?</v>
      </c>
      <c r="D39" s="67" t="s">
        <v>305</v>
      </c>
      <c r="E39" s="68" t="s">
        <v>316</v>
      </c>
      <c r="F39" s="27"/>
      <c r="G39" s="27"/>
    </row>
    <row r="40" spans="1:7" ht="15.6" x14ac:dyDescent="0.25">
      <c r="A40" s="5"/>
      <c r="B40" s="57" t="str">
        <f>Critères!B39</f>
        <v>6.2</v>
      </c>
      <c r="C40" s="27" t="str">
        <f>Critères!C39</f>
        <v>Dans chaque page web, chaque lien a-t-il un intitulé ?</v>
      </c>
      <c r="D40" s="67" t="s">
        <v>305</v>
      </c>
      <c r="E40" s="68" t="s">
        <v>316</v>
      </c>
      <c r="F40" s="27"/>
      <c r="G40" s="27"/>
    </row>
    <row r="41" spans="1:7" ht="20.399999999999999" x14ac:dyDescent="0.25">
      <c r="A41" s="5" t="str">
        <f>Critères!$A$40</f>
        <v>SCRIPTS</v>
      </c>
      <c r="B41" s="57" t="str">
        <f>Critères!B40</f>
        <v>7.1</v>
      </c>
      <c r="C41" s="27" t="str">
        <f>Critères!C40</f>
        <v>Chaque script est-il, si nécessaire, compatible avec les technologies d’assistance ?</v>
      </c>
      <c r="D41" s="67" t="s">
        <v>305</v>
      </c>
      <c r="E41" s="68" t="s">
        <v>316</v>
      </c>
      <c r="F41" s="31"/>
      <c r="G41" s="31"/>
    </row>
    <row r="42" spans="1:7" ht="20.399999999999999" x14ac:dyDescent="0.25">
      <c r="A42" s="5"/>
      <c r="B42" s="57" t="str">
        <f>Critères!B41</f>
        <v>7.2</v>
      </c>
      <c r="C42" s="27" t="str">
        <f>Critères!C41</f>
        <v>Pour chaque script ayant une alternative, cette alternative est-elle pertinente ?</v>
      </c>
      <c r="D42" s="67" t="s">
        <v>305</v>
      </c>
      <c r="E42" s="68" t="s">
        <v>316</v>
      </c>
      <c r="F42" s="31"/>
      <c r="G42" s="31"/>
    </row>
    <row r="43" spans="1:7" ht="20.399999999999999" x14ac:dyDescent="0.25">
      <c r="A43" s="5"/>
      <c r="B43" s="57" t="str">
        <f>Critères!B42</f>
        <v>7.3</v>
      </c>
      <c r="C43" s="27" t="str">
        <f>Critères!C42</f>
        <v>Chaque script est-il contrôlable par le clavier et par tout dispositif de pointage (hors cas particuliers) ?</v>
      </c>
      <c r="D43" s="67" t="s">
        <v>305</v>
      </c>
      <c r="E43" s="68" t="s">
        <v>316</v>
      </c>
      <c r="F43" s="31"/>
      <c r="G43" s="31"/>
    </row>
    <row r="44" spans="1:7" ht="20.399999999999999" x14ac:dyDescent="0.25">
      <c r="A44" s="5"/>
      <c r="B44" s="57" t="str">
        <f>Critères!B43</f>
        <v>7.4</v>
      </c>
      <c r="C44" s="27" t="str">
        <f>Critères!C43</f>
        <v>Pour chaque script qui initie un changement de contexte, l’utilisateur est-il averti ou en a-t-il le contrôle ?</v>
      </c>
      <c r="D44" s="67" t="s">
        <v>305</v>
      </c>
      <c r="E44" s="68" t="s">
        <v>316</v>
      </c>
      <c r="F44" s="31"/>
      <c r="G44" s="31"/>
    </row>
    <row r="45" spans="1:7" ht="20.399999999999999" x14ac:dyDescent="0.25">
      <c r="A45" s="5"/>
      <c r="B45" s="57" t="str">
        <f>Critères!B44</f>
        <v>7.5</v>
      </c>
      <c r="C45" s="27"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7" t="str">
        <f>Critères!B45</f>
        <v>8.1</v>
      </c>
      <c r="C46" s="27" t="str">
        <f>Critères!C45</f>
        <v>Chaque page web est-elle définie par un type de document ?</v>
      </c>
      <c r="D46" s="67" t="s">
        <v>305</v>
      </c>
      <c r="E46" s="68" t="s">
        <v>316</v>
      </c>
      <c r="F46" s="31"/>
      <c r="G46" s="31"/>
    </row>
    <row r="47" spans="1:7" ht="20.399999999999999" x14ac:dyDescent="0.25">
      <c r="A47" s="5"/>
      <c r="B47" s="57" t="str">
        <f>Critères!B46</f>
        <v>8.2</v>
      </c>
      <c r="C47" s="27"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7" t="str">
        <f>Critères!B47</f>
        <v>8.3</v>
      </c>
      <c r="C48" s="27" t="str">
        <f>Critères!C47</f>
        <v>Dans chaque page web, la langue par défaut est-elle présente ?</v>
      </c>
      <c r="D48" s="67" t="s">
        <v>305</v>
      </c>
      <c r="E48" s="68" t="s">
        <v>316</v>
      </c>
      <c r="F48" s="31"/>
      <c r="G48" s="31"/>
    </row>
    <row r="49" spans="1:7" ht="20.399999999999999" x14ac:dyDescent="0.25">
      <c r="A49" s="5"/>
      <c r="B49" s="57" t="str">
        <f>Critères!B48</f>
        <v>8.4</v>
      </c>
      <c r="C49" s="27" t="str">
        <f>Critères!C48</f>
        <v>Pour chaque page web ayant une langue par défaut, le code de langue est-il pertinent ?</v>
      </c>
      <c r="D49" s="67" t="s">
        <v>305</v>
      </c>
      <c r="E49" s="68" t="s">
        <v>316</v>
      </c>
      <c r="F49" s="31"/>
      <c r="G49" s="31"/>
    </row>
    <row r="50" spans="1:7" ht="15.6" x14ac:dyDescent="0.25">
      <c r="A50" s="5"/>
      <c r="B50" s="57" t="str">
        <f>Critères!B49</f>
        <v>8.5</v>
      </c>
      <c r="C50" s="27" t="str">
        <f>Critères!C49</f>
        <v>Chaque page web a-t-elle un titre de page ?</v>
      </c>
      <c r="D50" s="67" t="s">
        <v>305</v>
      </c>
      <c r="E50" s="68" t="s">
        <v>316</v>
      </c>
      <c r="F50" s="31"/>
      <c r="G50" s="31"/>
    </row>
    <row r="51" spans="1:7" ht="20.399999999999999" x14ac:dyDescent="0.25">
      <c r="A51" s="5"/>
      <c r="B51" s="57" t="str">
        <f>Critères!B50</f>
        <v>8.6</v>
      </c>
      <c r="C51" s="27" t="str">
        <f>Critères!C50</f>
        <v>Pour chaque page web ayant un titre de page, ce titre est-il pertinent ?</v>
      </c>
      <c r="D51" s="67" t="s">
        <v>305</v>
      </c>
      <c r="E51" s="68" t="s">
        <v>316</v>
      </c>
      <c r="F51" s="31"/>
      <c r="G51" s="31"/>
    </row>
    <row r="52" spans="1:7" ht="20.399999999999999" x14ac:dyDescent="0.25">
      <c r="A52" s="5"/>
      <c r="B52" s="57" t="str">
        <f>Critères!B51</f>
        <v>8.7</v>
      </c>
      <c r="C52" s="27" t="str">
        <f>Critères!C51</f>
        <v>Dans chaque page web, chaque changement de langue est-il indiqué dans le code source (hors cas particuliers) ?</v>
      </c>
      <c r="D52" s="67" t="s">
        <v>305</v>
      </c>
      <c r="E52" s="68" t="s">
        <v>316</v>
      </c>
      <c r="F52" s="31"/>
      <c r="G52" s="31"/>
    </row>
    <row r="53" spans="1:7" ht="20.399999999999999" x14ac:dyDescent="0.25">
      <c r="A53" s="5"/>
      <c r="B53" s="57" t="str">
        <f>Critères!B52</f>
        <v>8.8</v>
      </c>
      <c r="C53" s="27" t="str">
        <f>Critères!C52</f>
        <v>Dans chaque page web, le code de langue de chaque changement de langue est-il valide et pertinent ?</v>
      </c>
      <c r="D53" s="67" t="s">
        <v>305</v>
      </c>
      <c r="E53" s="68" t="s">
        <v>316</v>
      </c>
      <c r="F53" s="31"/>
      <c r="G53" s="31"/>
    </row>
    <row r="54" spans="1:7" ht="30.6" x14ac:dyDescent="0.25">
      <c r="A54" s="5"/>
      <c r="B54" s="57" t="str">
        <f>Critères!B53</f>
        <v>8.9</v>
      </c>
      <c r="C54" s="27"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7" t="str">
        <f>Critères!B54</f>
        <v>8.10</v>
      </c>
      <c r="C55" s="27"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7" t="str">
        <f>Critères!B55</f>
        <v>9.1</v>
      </c>
      <c r="C56" s="27" t="str">
        <f>Critères!C55</f>
        <v>Dans chaque page web, l’information est-elle structurée par l’utilisation appropriée de titres ?</v>
      </c>
      <c r="D56" s="67" t="s">
        <v>305</v>
      </c>
      <c r="E56" s="68" t="s">
        <v>316</v>
      </c>
      <c r="F56" s="31"/>
      <c r="G56" s="31"/>
    </row>
    <row r="57" spans="1:7" ht="20.399999999999999" x14ac:dyDescent="0.25">
      <c r="A57" s="5"/>
      <c r="B57" s="57" t="str">
        <f>Critères!B56</f>
        <v>9.2</v>
      </c>
      <c r="C57" s="27" t="str">
        <f>Critères!C56</f>
        <v>Dans chaque page web, la structure du document est-elle cohérente (hors cas particuliers) ?</v>
      </c>
      <c r="D57" s="67" t="s">
        <v>305</v>
      </c>
      <c r="E57" s="68" t="s">
        <v>316</v>
      </c>
      <c r="F57" s="31"/>
      <c r="G57" s="31"/>
    </row>
    <row r="58" spans="1:7" ht="20.399999999999999" x14ac:dyDescent="0.25">
      <c r="A58" s="5"/>
      <c r="B58" s="57" t="str">
        <f>Critères!B57</f>
        <v>9.3</v>
      </c>
      <c r="C58" s="27" t="str">
        <f>Critères!C57</f>
        <v>Dans chaque page web, chaque liste est-elle correctement structurée ?</v>
      </c>
      <c r="D58" s="67" t="s">
        <v>305</v>
      </c>
      <c r="E58" s="68" t="s">
        <v>316</v>
      </c>
      <c r="F58" s="31"/>
      <c r="G58" s="31"/>
    </row>
    <row r="59" spans="1:7" ht="20.399999999999999" x14ac:dyDescent="0.25">
      <c r="A59" s="5"/>
      <c r="B59" s="57" t="str">
        <f>Critères!B58</f>
        <v>9.4</v>
      </c>
      <c r="C59" s="27" t="str">
        <f>Critères!C58</f>
        <v>Dans chaque page web, chaque citation est-elle correctement indiquée ?</v>
      </c>
      <c r="D59" s="67" t="s">
        <v>305</v>
      </c>
      <c r="E59" s="68" t="s">
        <v>316</v>
      </c>
      <c r="F59" s="31"/>
      <c r="G59" s="31"/>
    </row>
    <row r="60" spans="1:7" ht="20.399999999999999" x14ac:dyDescent="0.25">
      <c r="A60" s="5" t="str">
        <f>Critères!$A$59</f>
        <v>PRÉSENTATION</v>
      </c>
      <c r="B60" s="57" t="str">
        <f>Critères!B59</f>
        <v>10.1</v>
      </c>
      <c r="C60" s="27" t="str">
        <f>Critères!C59</f>
        <v>Dans le site web, des feuilles de styles sont-elles utilisées pour contrôler la présentation de l’information ?</v>
      </c>
      <c r="D60" s="67" t="s">
        <v>305</v>
      </c>
      <c r="E60" s="68" t="s">
        <v>316</v>
      </c>
      <c r="F60" s="31"/>
      <c r="G60" s="31"/>
    </row>
    <row r="61" spans="1:7" ht="30.6" x14ac:dyDescent="0.25">
      <c r="A61" s="5"/>
      <c r="B61" s="57" t="str">
        <f>Critères!B60</f>
        <v>10.2</v>
      </c>
      <c r="C61" s="27"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7" t="str">
        <f>Critères!B61</f>
        <v>10.3</v>
      </c>
      <c r="C62" s="27" t="str">
        <f>Critères!C61</f>
        <v>Dans chaque page web, l’information reste-t-elle compréhensible lorsque les feuilles de styles sont désactivées ?</v>
      </c>
      <c r="D62" s="67" t="s">
        <v>305</v>
      </c>
      <c r="E62" s="68" t="s">
        <v>316</v>
      </c>
      <c r="F62" s="31"/>
      <c r="G62" s="31"/>
    </row>
    <row r="63" spans="1:7" ht="30.6" x14ac:dyDescent="0.25">
      <c r="A63" s="5"/>
      <c r="B63" s="57" t="str">
        <f>Critères!B62</f>
        <v>10.4</v>
      </c>
      <c r="C63" s="27"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7" t="str">
        <f>Critères!B63</f>
        <v>10.5</v>
      </c>
      <c r="C64" s="27"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7" t="str">
        <f>Critères!B64</f>
        <v>10.6</v>
      </c>
      <c r="C65" s="27"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7" t="str">
        <f>Critères!B65</f>
        <v>10.7</v>
      </c>
      <c r="C66" s="27" t="str">
        <f>Critères!C65</f>
        <v>Dans chaque page web, pour chaque élément recevant le focus, la prise de focus est-elle visible ?</v>
      </c>
      <c r="D66" s="67" t="s">
        <v>305</v>
      </c>
      <c r="E66" s="68" t="s">
        <v>316</v>
      </c>
      <c r="F66" s="27"/>
      <c r="G66" s="27"/>
    </row>
    <row r="67" spans="1:7" ht="20.399999999999999" x14ac:dyDescent="0.25">
      <c r="A67" s="5"/>
      <c r="B67" s="57" t="str">
        <f>Critères!B66</f>
        <v>10.8</v>
      </c>
      <c r="C67" s="27" t="str">
        <f>Critères!C66</f>
        <v>Pour chaque page web, les contenus cachés ont-ils vocation à être ignorés par les technologies d’assistance ?</v>
      </c>
      <c r="D67" s="67" t="s">
        <v>305</v>
      </c>
      <c r="E67" s="68" t="s">
        <v>316</v>
      </c>
      <c r="F67" s="27"/>
      <c r="G67" s="27"/>
    </row>
    <row r="68" spans="1:7" ht="30.6" x14ac:dyDescent="0.25">
      <c r="A68" s="5"/>
      <c r="B68" s="57" t="str">
        <f>Critères!B67</f>
        <v>10.9</v>
      </c>
      <c r="C68" s="27" t="str">
        <f>Critères!C67</f>
        <v>Dans chaque page web, l’information ne doit pas être donnée uniquement par la forme, taille ou position. Cette règle est-elle respectée ?</v>
      </c>
      <c r="D68" s="67" t="s">
        <v>305</v>
      </c>
      <c r="E68" s="68" t="s">
        <v>316</v>
      </c>
      <c r="F68" s="27"/>
      <c r="G68" s="27"/>
    </row>
    <row r="69" spans="1:7" ht="30.6" x14ac:dyDescent="0.25">
      <c r="A69" s="5"/>
      <c r="B69" s="57" t="str">
        <f>Critères!B68</f>
        <v>10.10</v>
      </c>
      <c r="C69" s="27" t="str">
        <f>Critères!C68</f>
        <v>Dans chaque page web, l’information ne doit pas être donnée par la forme, taille ou position uniquement. Cette règle est-elle implémentée de façon pertinente ?</v>
      </c>
      <c r="D69" s="67" t="s">
        <v>305</v>
      </c>
      <c r="E69" s="68" t="s">
        <v>316</v>
      </c>
      <c r="F69" s="27"/>
      <c r="G69" s="27"/>
    </row>
    <row r="70" spans="1:7" ht="51" x14ac:dyDescent="0.25">
      <c r="A70" s="5"/>
      <c r="B70" s="57" t="str">
        <f>Critères!B69</f>
        <v>10.11</v>
      </c>
      <c r="C70" s="27"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27"/>
      <c r="G70" s="27"/>
    </row>
    <row r="71" spans="1:7" ht="30.6" x14ac:dyDescent="0.25">
      <c r="A71" s="5"/>
      <c r="B71" s="57" t="str">
        <f>Critères!B70</f>
        <v>10.12</v>
      </c>
      <c r="C71" s="27" t="str">
        <f>Critères!C70</f>
        <v>Dans chaque page web, les propriétés d’espacement du texte peuvent-elles être redéfinies par l’utilisateur sans perte de contenu ou de fonctionnalité (hors cas particuliers) ?</v>
      </c>
      <c r="D71" s="67" t="s">
        <v>305</v>
      </c>
      <c r="E71" s="68" t="s">
        <v>316</v>
      </c>
      <c r="F71" s="27"/>
      <c r="G71" s="27"/>
    </row>
    <row r="72" spans="1:7" ht="40.799999999999997" x14ac:dyDescent="0.25">
      <c r="A72" s="5"/>
      <c r="B72" s="57" t="str">
        <f>Critères!B71</f>
        <v>10.13</v>
      </c>
      <c r="C72" s="27" t="str">
        <f>Critères!C71</f>
        <v>Dans chaque page web, les contenus additionnels apparaissant à la prise de focus ou au survol d’un composant d’interface sont-ils contrôlables par l’utilisateur (hors cas particuliers) ?</v>
      </c>
      <c r="D72" s="67" t="s">
        <v>305</v>
      </c>
      <c r="E72" s="68" t="s">
        <v>316</v>
      </c>
      <c r="F72" s="27"/>
      <c r="G72" s="27"/>
    </row>
    <row r="73" spans="1:7" ht="30.6" x14ac:dyDescent="0.25">
      <c r="A73" s="5"/>
      <c r="B73" s="57" t="str">
        <f>Critères!B72</f>
        <v>10.14</v>
      </c>
      <c r="C73" s="27" t="str">
        <f>Critères!C72</f>
        <v>Dans chaque page web, les contenus additionnels apparaissant via les styles CSS uniquement peuvent-ils être rendus visibles au clavier et par tout dispositif de pointage ?</v>
      </c>
      <c r="D73" s="67" t="s">
        <v>305</v>
      </c>
      <c r="E73" s="68" t="s">
        <v>316</v>
      </c>
      <c r="F73" s="27"/>
      <c r="G73" s="27"/>
    </row>
    <row r="74" spans="1:7" ht="15.6" x14ac:dyDescent="0.25">
      <c r="A74" s="5" t="str">
        <f>Critères!$A$73</f>
        <v>FORMULAIRES</v>
      </c>
      <c r="B74" s="57" t="str">
        <f>Critères!B73</f>
        <v>11.1</v>
      </c>
      <c r="C74" s="27" t="str">
        <f>Critères!C73</f>
        <v>Chaque champ de formulaire a-t-il une étiquette ?</v>
      </c>
      <c r="D74" s="67" t="s">
        <v>305</v>
      </c>
      <c r="E74" s="68" t="s">
        <v>316</v>
      </c>
      <c r="F74" s="27"/>
      <c r="G74" s="27"/>
    </row>
    <row r="75" spans="1:7" ht="20.399999999999999" x14ac:dyDescent="0.25">
      <c r="A75" s="5"/>
      <c r="B75" s="57" t="str">
        <f>Critères!B74</f>
        <v>11.2</v>
      </c>
      <c r="C75" s="27" t="str">
        <f>Critères!C74</f>
        <v>Chaque étiquette associée à un champ de formulaire est-elle pertinente (hors cas particuliers) ?</v>
      </c>
      <c r="D75" s="67" t="s">
        <v>305</v>
      </c>
      <c r="E75" s="68" t="s">
        <v>316</v>
      </c>
      <c r="F75" s="27"/>
      <c r="G75" s="27"/>
    </row>
    <row r="76" spans="1:7" ht="40.799999999999997" x14ac:dyDescent="0.25">
      <c r="A76" s="5"/>
      <c r="B76" s="57" t="str">
        <f>Critères!B75</f>
        <v>11.3</v>
      </c>
      <c r="C76" s="27" t="str">
        <f>Critères!C75</f>
        <v>Dans chaque formulaire, chaque étiquette associée à un champ de formulaire ayant la même fonction et répété plusieurs fois dans une même page ou dans un ensemble de pages est-elle cohérente ?</v>
      </c>
      <c r="D76" s="67" t="s">
        <v>305</v>
      </c>
      <c r="E76" s="68" t="s">
        <v>316</v>
      </c>
      <c r="F76" s="27"/>
      <c r="G76" s="27"/>
    </row>
    <row r="77" spans="1:7" ht="20.399999999999999" x14ac:dyDescent="0.25">
      <c r="A77" s="5"/>
      <c r="B77" s="57" t="str">
        <f>Critères!B76</f>
        <v>11.4</v>
      </c>
      <c r="C77" s="27" t="str">
        <f>Critères!C76</f>
        <v>Dans chaque formulaire, chaque étiquette de champ et son champ associé sont-ils accolés (hors cas particuliers) ?</v>
      </c>
      <c r="D77" s="67" t="s">
        <v>305</v>
      </c>
      <c r="E77" s="68" t="s">
        <v>316</v>
      </c>
      <c r="F77" s="27"/>
      <c r="G77" s="27"/>
    </row>
    <row r="78" spans="1:7" ht="20.399999999999999" x14ac:dyDescent="0.25">
      <c r="A78" s="5"/>
      <c r="B78" s="57" t="str">
        <f>Critères!B77</f>
        <v>11.5</v>
      </c>
      <c r="C78" s="27" t="str">
        <f>Critères!C77</f>
        <v>Dans chaque formulaire, les champs de même nature sont-ils regroupés, si nécessaire ?</v>
      </c>
      <c r="D78" s="67" t="s">
        <v>305</v>
      </c>
      <c r="E78" s="68" t="s">
        <v>316</v>
      </c>
      <c r="F78" s="27"/>
      <c r="G78" s="27"/>
    </row>
    <row r="79" spans="1:7" ht="20.399999999999999" x14ac:dyDescent="0.25">
      <c r="A79" s="5"/>
      <c r="B79" s="57" t="str">
        <f>Critères!B78</f>
        <v>11.6</v>
      </c>
      <c r="C79" s="27" t="str">
        <f>Critères!C78</f>
        <v>Dans chaque formulaire, chaque regroupement de champs de même nature a-t-il une légende ?</v>
      </c>
      <c r="D79" s="67" t="s">
        <v>305</v>
      </c>
      <c r="E79" s="68" t="s">
        <v>316</v>
      </c>
      <c r="F79" s="31"/>
      <c r="G79" s="31"/>
    </row>
    <row r="80" spans="1:7" ht="30.6" x14ac:dyDescent="0.25">
      <c r="A80" s="5"/>
      <c r="B80" s="57" t="str">
        <f>Critères!B79</f>
        <v>11.7</v>
      </c>
      <c r="C80" s="27"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7" t="str">
        <f>Critères!B80</f>
        <v>11.8</v>
      </c>
      <c r="C81" s="27"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7" t="str">
        <f>Critères!B81</f>
        <v>11.9</v>
      </c>
      <c r="C82" s="27" t="str">
        <f>Critères!C81</f>
        <v>Dans chaque formulaire, l’intitulé de chaque bouton est-il pertinent (hors cas particuliers) ?</v>
      </c>
      <c r="D82" s="67" t="s">
        <v>305</v>
      </c>
      <c r="E82" s="68" t="s">
        <v>316</v>
      </c>
      <c r="F82" s="31"/>
      <c r="G82" s="31"/>
    </row>
    <row r="83" spans="1:7" ht="20.399999999999999" x14ac:dyDescent="0.25">
      <c r="A83" s="5"/>
      <c r="B83" s="57" t="str">
        <f>Critères!B82</f>
        <v>11.10</v>
      </c>
      <c r="C83" s="27" t="str">
        <f>Critères!C82</f>
        <v>Dans chaque formulaire, le contrôle de saisie est-il utilisé de manière pertinente (hors cas particuliers) ?</v>
      </c>
      <c r="D83" s="67" t="s">
        <v>305</v>
      </c>
      <c r="E83" s="68" t="s">
        <v>316</v>
      </c>
      <c r="F83" s="31"/>
      <c r="G83" s="31"/>
    </row>
    <row r="84" spans="1:7" ht="30.6" x14ac:dyDescent="0.25">
      <c r="A84" s="5"/>
      <c r="B84" s="57" t="str">
        <f>Critères!B83</f>
        <v>11.11</v>
      </c>
      <c r="C84" s="27"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7" t="str">
        <f>Critères!B84</f>
        <v>11.12</v>
      </c>
      <c r="C85" s="27"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7" t="str">
        <f>Critères!B85</f>
        <v>11.13</v>
      </c>
      <c r="C86" s="27"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7" t="str">
        <f>Critères!B86</f>
        <v>12.1</v>
      </c>
      <c r="C87" s="27" t="str">
        <f>Critères!C86</f>
        <v>Chaque ensemble de pages dispose-t-il de deux systèmes de navigation différents, au moins (hors cas particuliers) ?</v>
      </c>
      <c r="D87" s="67" t="s">
        <v>305</v>
      </c>
      <c r="E87" s="68" t="s">
        <v>316</v>
      </c>
      <c r="F87" s="31"/>
      <c r="G87" s="31"/>
    </row>
    <row r="88" spans="1:7" ht="30.6" x14ac:dyDescent="0.25">
      <c r="A88" s="5"/>
      <c r="B88" s="57" t="str">
        <f>Critères!B87</f>
        <v>12.2</v>
      </c>
      <c r="C88" s="27" t="str">
        <f>Critères!C87</f>
        <v>Dans chaque ensemble de pages, le menu et les barres de navigation sont-ils toujours à la même place (hors cas particuliers) ?</v>
      </c>
      <c r="D88" s="67" t="s">
        <v>305</v>
      </c>
      <c r="E88" s="68" t="s">
        <v>316</v>
      </c>
      <c r="F88" s="31"/>
      <c r="G88" s="31"/>
    </row>
    <row r="89" spans="1:7" ht="15.6" x14ac:dyDescent="0.25">
      <c r="A89" s="5"/>
      <c r="B89" s="57" t="str">
        <f>Critères!B88</f>
        <v>12.3</v>
      </c>
      <c r="C89" s="27" t="str">
        <f>Critères!C88</f>
        <v>La page « plan du site » est-elle pertinente ?</v>
      </c>
      <c r="D89" s="67" t="s">
        <v>305</v>
      </c>
      <c r="E89" s="68" t="s">
        <v>316</v>
      </c>
      <c r="F89" s="31"/>
      <c r="G89" s="31"/>
    </row>
    <row r="90" spans="1:7" ht="20.399999999999999" x14ac:dyDescent="0.25">
      <c r="A90" s="5"/>
      <c r="B90" s="57" t="str">
        <f>Critères!B89</f>
        <v>12.4</v>
      </c>
      <c r="C90" s="27" t="str">
        <f>Critères!C89</f>
        <v>Dans chaque ensemble de pages, la page « plan du site » est-elle atteignable de manière identique ?</v>
      </c>
      <c r="D90" s="67" t="s">
        <v>305</v>
      </c>
      <c r="E90" s="68" t="s">
        <v>316</v>
      </c>
      <c r="F90" s="27"/>
      <c r="G90" s="27"/>
    </row>
    <row r="91" spans="1:7" ht="20.399999999999999" x14ac:dyDescent="0.25">
      <c r="A91" s="5"/>
      <c r="B91" s="57" t="str">
        <f>Critères!B90</f>
        <v>12.5</v>
      </c>
      <c r="C91" s="27" t="str">
        <f>Critères!C90</f>
        <v>Dans chaque ensemble de pages, le moteur de recherche est-il atteignable de manière identique ?</v>
      </c>
      <c r="D91" s="67" t="s">
        <v>305</v>
      </c>
      <c r="E91" s="68" t="s">
        <v>316</v>
      </c>
      <c r="F91" s="27"/>
      <c r="G91" s="27"/>
    </row>
    <row r="92" spans="1:7" ht="51" x14ac:dyDescent="0.25">
      <c r="A92" s="5"/>
      <c r="B92" s="57" t="str">
        <f>Critères!B91</f>
        <v>12.6</v>
      </c>
      <c r="C92" s="27"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27"/>
      <c r="G92" s="27"/>
    </row>
    <row r="93" spans="1:7" ht="30.6" x14ac:dyDescent="0.25">
      <c r="A93" s="5"/>
      <c r="B93" s="57" t="str">
        <f>Critères!B92</f>
        <v>12.7</v>
      </c>
      <c r="C93" s="27" t="str">
        <f>Critères!C92</f>
        <v>Dans chaque page web, un lien d’évitement ou d’accès rapide à la zone de contenu principal est-il présent (hors cas particuliers) ?</v>
      </c>
      <c r="D93" s="67" t="s">
        <v>305</v>
      </c>
      <c r="E93" s="68" t="s">
        <v>316</v>
      </c>
      <c r="F93" s="27"/>
      <c r="G93" s="27"/>
    </row>
    <row r="94" spans="1:7" ht="20.399999999999999" x14ac:dyDescent="0.25">
      <c r="A94" s="5"/>
      <c r="B94" s="57" t="str">
        <f>Critères!B93</f>
        <v>12.8</v>
      </c>
      <c r="C94" s="27" t="str">
        <f>Critères!C93</f>
        <v>Dans chaque page web, l’ordre de tabulation est-il cohérent ?</v>
      </c>
      <c r="D94" s="67" t="s">
        <v>305</v>
      </c>
      <c r="E94" s="68" t="s">
        <v>316</v>
      </c>
      <c r="F94" s="27"/>
      <c r="G94" s="27"/>
    </row>
    <row r="95" spans="1:7" ht="20.399999999999999" x14ac:dyDescent="0.25">
      <c r="A95" s="5"/>
      <c r="B95" s="57" t="str">
        <f>Critères!B94</f>
        <v>12.9</v>
      </c>
      <c r="C95" s="27" t="str">
        <f>Critères!C94</f>
        <v>Dans chaque page web, la navigation ne doit pas contenir de piège au clavier. Cette règle est-elle respectée ?</v>
      </c>
      <c r="D95" s="67" t="s">
        <v>305</v>
      </c>
      <c r="E95" s="68" t="s">
        <v>316</v>
      </c>
      <c r="F95" s="27"/>
      <c r="G95" s="27"/>
    </row>
    <row r="96" spans="1:7" ht="40.799999999999997" x14ac:dyDescent="0.25">
      <c r="A96" s="5"/>
      <c r="B96" s="57" t="str">
        <f>Critères!B95</f>
        <v>12.10</v>
      </c>
      <c r="C96" s="27" t="str">
        <f>Critères!C95</f>
        <v>Dans chaque page web, les raccourcis clavier n’utilisant qu’une seule touche (lettre minuscule ou majuscule, ponctuation, chiffre ou symbole) sont-ils contrôlables par l’utilisateur ?</v>
      </c>
      <c r="D96" s="67" t="s">
        <v>305</v>
      </c>
      <c r="E96" s="68" t="s">
        <v>316</v>
      </c>
      <c r="F96" s="27"/>
      <c r="G96" s="27"/>
    </row>
    <row r="97" spans="1:7" ht="40.799999999999997" x14ac:dyDescent="0.25">
      <c r="A97" s="5"/>
      <c r="B97" s="57" t="str">
        <f>Critères!B96</f>
        <v>12.11</v>
      </c>
      <c r="C97" s="27" t="str">
        <f>Critères!C96</f>
        <v>Dans chaque page web, les contenus additionnels apparaissant au survol, à la prise de focus ou à l’activation d’un composant d’interface sont-ils si nécessaire atteignables au clavier ?</v>
      </c>
      <c r="D97" s="67" t="s">
        <v>305</v>
      </c>
      <c r="E97" s="68" t="s">
        <v>316</v>
      </c>
      <c r="F97" s="27"/>
      <c r="G97" s="27"/>
    </row>
    <row r="98" spans="1:7" ht="30.6" x14ac:dyDescent="0.25">
      <c r="A98" s="5" t="str">
        <f>Critères!$A$97</f>
        <v>CONSULTATION</v>
      </c>
      <c r="B98" s="57" t="str">
        <f>Critères!B97</f>
        <v>13.1</v>
      </c>
      <c r="C98" s="27" t="str">
        <f>Critères!C97</f>
        <v>Pour chaque page web, l’utilisateur a-t-il le contrôle de chaque limite de temps modifiant le contenu (hors cas particuliers) ?</v>
      </c>
      <c r="D98" s="67" t="s">
        <v>305</v>
      </c>
      <c r="E98" s="68" t="s">
        <v>316</v>
      </c>
      <c r="F98" s="27"/>
      <c r="G98" s="27"/>
    </row>
    <row r="99" spans="1:7" ht="30.6" x14ac:dyDescent="0.25">
      <c r="A99" s="5"/>
      <c r="B99" s="57" t="str">
        <f>Critères!B98</f>
        <v>13.2</v>
      </c>
      <c r="C99" s="27" t="str">
        <f>Critères!C98</f>
        <v>Dans chaque page web, l’ouverture d’une nouvelle fenêtre ne doit pas être déclenchée sans action de l’utilisateur. Cette règle est-elle respectée ?</v>
      </c>
      <c r="D99" s="67" t="s">
        <v>305</v>
      </c>
      <c r="E99" s="68" t="s">
        <v>316</v>
      </c>
      <c r="F99" s="27"/>
      <c r="G99" s="27"/>
    </row>
    <row r="100" spans="1:7" ht="30.6" x14ac:dyDescent="0.25">
      <c r="A100" s="5"/>
      <c r="B100" s="57" t="str">
        <f>Critères!B99</f>
        <v>13.3</v>
      </c>
      <c r="C100" s="27" t="str">
        <f>Critères!C99</f>
        <v>Dans chaque page web, chaque document bureautique en téléchargement possède-t-il, si nécessaire, une version accessible (hors cas particuliers) ?</v>
      </c>
      <c r="D100" s="67" t="s">
        <v>305</v>
      </c>
      <c r="E100" s="68" t="s">
        <v>316</v>
      </c>
      <c r="F100" s="27"/>
      <c r="G100" s="27"/>
    </row>
    <row r="101" spans="1:7" ht="20.399999999999999" x14ac:dyDescent="0.25">
      <c r="A101" s="5"/>
      <c r="B101" s="57" t="str">
        <f>Critères!B100</f>
        <v>13.4</v>
      </c>
      <c r="C101" s="27" t="str">
        <f>Critères!C100</f>
        <v>Pour chaque document bureautique ayant une version accessible, cette version offre-t-elle la même information ?</v>
      </c>
      <c r="D101" s="67" t="s">
        <v>305</v>
      </c>
      <c r="E101" s="68" t="s">
        <v>316</v>
      </c>
      <c r="F101" s="27"/>
      <c r="G101" s="27"/>
    </row>
    <row r="102" spans="1:7" ht="20.399999999999999" x14ac:dyDescent="0.25">
      <c r="A102" s="5"/>
      <c r="B102" s="57" t="str">
        <f>Critères!B101</f>
        <v>13.5</v>
      </c>
      <c r="C102" s="27" t="str">
        <f>Critères!C101</f>
        <v>Dans chaque page web, chaque contenu cryptique (art ASCII, émoticon, syntaxe cryptique) a-t-il une alternative ?</v>
      </c>
      <c r="D102" s="67" t="s">
        <v>305</v>
      </c>
      <c r="E102" s="68" t="s">
        <v>316</v>
      </c>
      <c r="F102" s="27"/>
      <c r="G102" s="27"/>
    </row>
    <row r="103" spans="1:7" ht="30.6" x14ac:dyDescent="0.25">
      <c r="A103" s="5"/>
      <c r="B103" s="57" t="str">
        <f>Critères!B102</f>
        <v>13.6</v>
      </c>
      <c r="C103" s="27" t="str">
        <f>Critères!C102</f>
        <v>Dans chaque page web, pour chaque contenu cryptique (art ASCII, émoticon, syntaxe cryptique) ayant une alternative, cette alternative est-elle pertinente ?</v>
      </c>
      <c r="D103" s="67" t="s">
        <v>305</v>
      </c>
      <c r="E103" s="68" t="s">
        <v>316</v>
      </c>
      <c r="F103" s="27"/>
      <c r="G103" s="27"/>
    </row>
    <row r="104" spans="1:7" ht="30.6" x14ac:dyDescent="0.25">
      <c r="A104" s="5"/>
      <c r="B104" s="57" t="str">
        <f>Critères!B103</f>
        <v>13.7</v>
      </c>
      <c r="C104" s="27" t="str">
        <f>Critères!C103</f>
        <v>Dans chaque page web, les changements brusques de luminosité ou les effets de flash sont-ils correctement utilisés ?</v>
      </c>
      <c r="D104" s="67" t="s">
        <v>305</v>
      </c>
      <c r="E104" s="68" t="s">
        <v>316</v>
      </c>
      <c r="F104" s="27"/>
      <c r="G104" s="27"/>
    </row>
    <row r="105" spans="1:7" ht="20.399999999999999" x14ac:dyDescent="0.25">
      <c r="A105" s="5"/>
      <c r="B105" s="57" t="str">
        <f>Critères!B104</f>
        <v>13.8</v>
      </c>
      <c r="C105" s="27" t="str">
        <f>Critères!C104</f>
        <v>Dans chaque page web, chaque contenu en mouvement ou clignotant est-il contrôlable par l’utilisateur ?</v>
      </c>
      <c r="D105" s="67" t="s">
        <v>305</v>
      </c>
      <c r="E105" s="68" t="s">
        <v>316</v>
      </c>
      <c r="F105" s="27"/>
      <c r="G105" s="27"/>
    </row>
    <row r="106" spans="1:7" ht="30.6" x14ac:dyDescent="0.25">
      <c r="A106" s="5"/>
      <c r="B106" s="57" t="str">
        <f>Critères!B105</f>
        <v>13.9</v>
      </c>
      <c r="C106" s="27" t="str">
        <f>Critères!C105</f>
        <v>Dans chaque page web, le contenu proposé est-il consultable quelle que soit l’orientation de l’écran (portait ou paysage) (hors cas particuliers) ?</v>
      </c>
      <c r="D106" s="67" t="s">
        <v>305</v>
      </c>
      <c r="E106" s="68" t="s">
        <v>316</v>
      </c>
      <c r="F106" s="27"/>
      <c r="G106" s="27"/>
    </row>
    <row r="107" spans="1:7" ht="40.799999999999997" x14ac:dyDescent="0.25">
      <c r="A107" s="5"/>
      <c r="B107" s="57" t="str">
        <f>Critères!B106</f>
        <v>13.10</v>
      </c>
      <c r="C107" s="27" t="str">
        <f>Critères!C106</f>
        <v>Dans chaque page web, les fonctionnalités utilisables ou disponibles au moyen d’un geste complexe peuvent-elles être également disponibles au moyen d’un geste simple (hors cas particuliers) ?</v>
      </c>
      <c r="D107" s="67" t="s">
        <v>305</v>
      </c>
      <c r="E107" s="68" t="s">
        <v>316</v>
      </c>
      <c r="F107" s="27"/>
      <c r="G107" s="27"/>
    </row>
    <row r="108" spans="1:7" ht="40.799999999999997" x14ac:dyDescent="0.25">
      <c r="A108" s="5"/>
      <c r="B108" s="57" t="str">
        <f>Critères!B107</f>
        <v>13.11</v>
      </c>
      <c r="C108" s="27" t="str">
        <f>Critères!C107</f>
        <v>Dans chaque page web, les actions déclenchées au moyen d’un dispositif de pointage sur un point unique de l’écran peuvent-elles faire l’objet d’une annulation (hors cas particuliers) ?</v>
      </c>
      <c r="D108" s="67" t="s">
        <v>305</v>
      </c>
      <c r="E108" s="68" t="s">
        <v>316</v>
      </c>
      <c r="F108" s="27"/>
      <c r="G108" s="27"/>
    </row>
    <row r="109" spans="1:7" ht="30.6" x14ac:dyDescent="0.25">
      <c r="A109" s="5"/>
      <c r="B109" s="57" t="str">
        <f>Critères!B108</f>
        <v>13.12</v>
      </c>
      <c r="C109" s="27" t="str">
        <f>Critères!C108</f>
        <v>Dans chaque page web, les fonctionnalités qui impliquent un mouvement de l’appareil ou vers l’appareil peuvent-elles être satisfaites de manière alternative (hors cas particuliers) ?</v>
      </c>
      <c r="D109" s="67" t="s">
        <v>305</v>
      </c>
      <c r="E109" s="68" t="s">
        <v>316</v>
      </c>
      <c r="F109" s="27"/>
      <c r="G109" s="27"/>
    </row>
  </sheetData>
  <mergeCells count="15">
    <mergeCell ref="A56:A59"/>
    <mergeCell ref="A60:A73"/>
    <mergeCell ref="A74:A86"/>
    <mergeCell ref="A87:A97"/>
    <mergeCell ref="A98:A109"/>
    <mergeCell ref="A18:A30"/>
    <mergeCell ref="A31:A38"/>
    <mergeCell ref="A39:A40"/>
    <mergeCell ref="A41:A45"/>
    <mergeCell ref="A46:A55"/>
    <mergeCell ref="A1:G1"/>
    <mergeCell ref="A2:G2"/>
    <mergeCell ref="A4:A12"/>
    <mergeCell ref="A13:A14"/>
    <mergeCell ref="A15:A17"/>
  </mergeCells>
  <conditionalFormatting sqref="D4">
    <cfRule type="cellIs" dxfId="503" priority="7" operator="equal">
      <formula>"C"</formula>
    </cfRule>
    <cfRule type="cellIs" dxfId="502" priority="8" operator="equal">
      <formula>"NC"</formula>
    </cfRule>
    <cfRule type="cellIs" dxfId="501" priority="9" operator="equal">
      <formula>"NA"</formula>
    </cfRule>
    <cfRule type="cellIs" dxfId="500" priority="10" operator="equal">
      <formula>"NT"</formula>
    </cfRule>
  </conditionalFormatting>
  <conditionalFormatting sqref="E4">
    <cfRule type="cellIs" dxfId="499" priority="11" operator="equal">
      <formula>"D"</formula>
    </cfRule>
    <cfRule type="cellIs" dxfId="498" priority="12" operator="equal">
      <formula>"N"</formula>
    </cfRule>
  </conditionalFormatting>
  <conditionalFormatting sqref="D5:D109">
    <cfRule type="cellIs" dxfId="497" priority="1" operator="equal">
      <formula>"C"</formula>
    </cfRule>
    <cfRule type="cellIs" dxfId="496" priority="2" operator="equal">
      <formula>"NC"</formula>
    </cfRule>
    <cfRule type="cellIs" dxfId="495" priority="3" operator="equal">
      <formula>"NA"</formula>
    </cfRule>
    <cfRule type="cellIs" dxfId="494" priority="4" operator="equal">
      <formula>"NT"</formula>
    </cfRule>
  </conditionalFormatting>
  <conditionalFormatting sqref="E5:E109">
    <cfRule type="cellIs" dxfId="493" priority="5" operator="equal">
      <formula>"D"</formula>
    </cfRule>
    <cfRule type="cellIs" dxfId="492" priority="6" operator="equal">
      <formula>"N"</formula>
    </cfRule>
  </conditionalFormatting>
  <dataValidations count="2">
    <dataValidation type="list" operator="equal" showErrorMessage="1" sqref="D4:D109">
      <formula1>"C,NC,NA,NT"</formula1>
      <formula2>0</formula2>
    </dataValidation>
    <dataValidation type="list" operator="equal" showErrorMessage="1" sqref="E4:E109">
      <formula1>"D,N"</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9"/>
  <sheetViews>
    <sheetView zoomScale="75" zoomScaleNormal="75" workbookViewId="0">
      <selection activeCell="D4" sqref="D4"/>
    </sheetView>
  </sheetViews>
  <sheetFormatPr baseColWidth="10" defaultColWidth="9.54296875" defaultRowHeight="15" x14ac:dyDescent="0.25"/>
  <cols>
    <col min="1" max="1" width="3.7265625" style="12"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1017" width="9.54296875" style="23"/>
  </cols>
  <sheetData>
    <row r="1" spans="1:1024" ht="15.6" x14ac:dyDescent="0.25">
      <c r="A1" s="11" t="str">
        <f>Échantillon!A1</f>
        <v>RGAA 4.1 – GRILLE D'ÉVALUATION</v>
      </c>
      <c r="B1" s="11"/>
      <c r="C1" s="11"/>
      <c r="D1" s="11"/>
      <c r="E1" s="11"/>
      <c r="F1" s="11"/>
      <c r="G1" s="11"/>
    </row>
    <row r="2" spans="1:1024" x14ac:dyDescent="0.25">
      <c r="A2" s="1" t="str">
        <f>CONCATENATE(Échantillon!B17," : ",Échantillon!C17)</f>
        <v>Actualités : http://www.site.fr/actualites.html</v>
      </c>
      <c r="B2" s="1"/>
      <c r="C2" s="1"/>
      <c r="D2" s="1"/>
      <c r="E2" s="1"/>
      <c r="F2" s="1"/>
      <c r="G2" s="1"/>
    </row>
    <row r="3" spans="1:1024" s="13" customFormat="1" ht="46.2" x14ac:dyDescent="0.25">
      <c r="A3" s="24" t="s">
        <v>71</v>
      </c>
      <c r="B3" s="24" t="s">
        <v>72</v>
      </c>
      <c r="C3" s="25" t="s">
        <v>73</v>
      </c>
      <c r="D3" s="24" t="s">
        <v>300</v>
      </c>
      <c r="E3" s="24" t="s">
        <v>313</v>
      </c>
      <c r="F3" s="25" t="s">
        <v>314</v>
      </c>
      <c r="G3" s="25" t="s">
        <v>315</v>
      </c>
      <c r="AMD3"/>
      <c r="AME3"/>
      <c r="AMF3"/>
      <c r="AMG3"/>
      <c r="AMH3"/>
      <c r="AMI3"/>
      <c r="AMJ3"/>
    </row>
    <row r="4" spans="1:1024" s="13" customFormat="1" ht="20.399999999999999" x14ac:dyDescent="0.25">
      <c r="A4" s="5" t="str">
        <f>Critères!$A$3</f>
        <v>IMAGES</v>
      </c>
      <c r="B4" s="57" t="str">
        <f>Critères!B3</f>
        <v>1.1</v>
      </c>
      <c r="C4" s="27" t="str">
        <f>Critères!C3</f>
        <v>Chaque image porteuse d’information a-t-elle une alternative textuelle ?</v>
      </c>
      <c r="D4" s="67" t="s">
        <v>305</v>
      </c>
      <c r="E4" s="68" t="s">
        <v>316</v>
      </c>
      <c r="F4" s="27"/>
      <c r="G4" s="27"/>
      <c r="H4" s="12"/>
      <c r="AMD4"/>
      <c r="AME4"/>
      <c r="AMF4"/>
      <c r="AMG4"/>
      <c r="AMH4"/>
      <c r="AMI4"/>
      <c r="AMJ4"/>
    </row>
    <row r="5" spans="1:1024" s="13" customFormat="1" ht="20.399999999999999" x14ac:dyDescent="0.25">
      <c r="A5" s="5"/>
      <c r="B5" s="57" t="str">
        <f>Critères!B4</f>
        <v>1.2</v>
      </c>
      <c r="C5" s="27" t="str">
        <f>Critères!C4</f>
        <v>Chaque image de décoration est-elle correctement ignorée par les technologies d’assistance ?</v>
      </c>
      <c r="D5" s="67" t="s">
        <v>305</v>
      </c>
      <c r="E5" s="68" t="s">
        <v>316</v>
      </c>
      <c r="F5" s="27"/>
      <c r="G5" s="27"/>
      <c r="AMD5"/>
      <c r="AME5"/>
      <c r="AMF5"/>
      <c r="AMG5"/>
      <c r="AMH5"/>
      <c r="AMI5"/>
      <c r="AMJ5"/>
    </row>
    <row r="6" spans="1:1024" s="13" customFormat="1" ht="30.6" x14ac:dyDescent="0.25">
      <c r="A6" s="5"/>
      <c r="B6" s="57" t="str">
        <f>Critères!B5</f>
        <v>1.3</v>
      </c>
      <c r="C6" s="27" t="str">
        <f>Critères!C5</f>
        <v>Pour chaque image porteuse d'information ayant une alternative textuelle, cette alternative est-elle pertinente (hors cas particuliers) ?</v>
      </c>
      <c r="D6" s="67" t="s">
        <v>305</v>
      </c>
      <c r="E6" s="68" t="s">
        <v>316</v>
      </c>
      <c r="F6" s="27"/>
      <c r="G6" s="27"/>
      <c r="AMD6"/>
      <c r="AME6"/>
      <c r="AMF6"/>
      <c r="AMG6"/>
      <c r="AMH6"/>
      <c r="AMI6"/>
      <c r="AMJ6"/>
    </row>
    <row r="7" spans="1:1024" ht="30.6" x14ac:dyDescent="0.25">
      <c r="A7" s="5"/>
      <c r="B7" s="57" t="str">
        <f>Critères!B6</f>
        <v>1.4</v>
      </c>
      <c r="C7" s="27" t="str">
        <f>Critères!C6</f>
        <v>Pour chaque image utilisée comme CAPTCHA ou comme image-test, ayant une alternative textuelle, cette alternative permet-elle d’identifier la nature et la fonction de l’image ?</v>
      </c>
      <c r="D7" s="67" t="s">
        <v>305</v>
      </c>
      <c r="E7" s="68" t="s">
        <v>316</v>
      </c>
      <c r="F7" s="27"/>
      <c r="G7" s="27"/>
    </row>
    <row r="8" spans="1:1024" ht="30.6" x14ac:dyDescent="0.25">
      <c r="A8" s="5"/>
      <c r="B8" s="57" t="str">
        <f>Critères!B7</f>
        <v>1.5</v>
      </c>
      <c r="C8" s="27" t="str">
        <f>Critères!C7</f>
        <v>Pour chaque image utilisée comme CAPTCHA, une solution d’accès alternatif au contenu ou à la fonction du CAPTCHA est-elle présente ?</v>
      </c>
      <c r="D8" s="67" t="s">
        <v>305</v>
      </c>
      <c r="E8" s="68" t="s">
        <v>316</v>
      </c>
      <c r="F8" s="29"/>
      <c r="G8" s="27"/>
    </row>
    <row r="9" spans="1:1024" ht="20.399999999999999" x14ac:dyDescent="0.25">
      <c r="A9" s="5"/>
      <c r="B9" s="57" t="str">
        <f>Critères!B8</f>
        <v>1.6</v>
      </c>
      <c r="C9" s="27" t="str">
        <f>Critères!C8</f>
        <v>Chaque image porteuse d’information a-t-elle, si nécessaire, une description détaillée ?</v>
      </c>
      <c r="D9" s="67" t="s">
        <v>305</v>
      </c>
      <c r="E9" s="68" t="s">
        <v>316</v>
      </c>
      <c r="F9" s="27"/>
      <c r="G9" s="27"/>
    </row>
    <row r="10" spans="1:1024" ht="20.399999999999999" x14ac:dyDescent="0.25">
      <c r="A10" s="5"/>
      <c r="B10" s="57" t="str">
        <f>Critères!B9</f>
        <v>1.7</v>
      </c>
      <c r="C10" s="27" t="str">
        <f>Critères!C9</f>
        <v>Pour chaque image porteuse d’information ayant une description détaillée, cette description est-elle pertinente ?</v>
      </c>
      <c r="D10" s="67" t="s">
        <v>305</v>
      </c>
      <c r="E10" s="68" t="s">
        <v>316</v>
      </c>
      <c r="F10" s="27"/>
      <c r="G10" s="27"/>
    </row>
    <row r="11" spans="1:1024" ht="40.799999999999997" x14ac:dyDescent="0.25">
      <c r="A11" s="5"/>
      <c r="B11" s="57" t="str">
        <f>Critères!B10</f>
        <v>1.8</v>
      </c>
      <c r="C11" s="27" t="str">
        <f>Critères!C10</f>
        <v>Chaque image texte porteuse d’information, en l’absence d’un mécanisme de remplacement, doit si possible être remplacée par du texte stylé. Cette règle est-elle respectée (hors cas particuliers) ?</v>
      </c>
      <c r="D11" s="67" t="s">
        <v>305</v>
      </c>
      <c r="E11" s="68" t="s">
        <v>316</v>
      </c>
      <c r="F11" s="27"/>
      <c r="G11" s="27"/>
    </row>
    <row r="12" spans="1:1024" s="13" customFormat="1" ht="20.399999999999999" x14ac:dyDescent="0.25">
      <c r="A12" s="5"/>
      <c r="B12" s="57" t="str">
        <f>Critères!B11</f>
        <v>1.9</v>
      </c>
      <c r="C12" s="27" t="str">
        <f>Critères!C11</f>
        <v>Chaque légende d’image est-elle, si nécessaire, correctement reliée à l’image correspondante ?</v>
      </c>
      <c r="D12" s="67" t="s">
        <v>305</v>
      </c>
      <c r="E12" s="68" t="s">
        <v>316</v>
      </c>
      <c r="F12" s="27"/>
      <c r="G12" s="27"/>
      <c r="AMD12" s="14"/>
      <c r="AME12" s="14"/>
      <c r="AMF12" s="14"/>
      <c r="AMG12" s="14"/>
      <c r="AMH12" s="14"/>
      <c r="AMI12" s="14"/>
      <c r="AMJ12"/>
    </row>
    <row r="13" spans="1:1024" ht="15.6" x14ac:dyDescent="0.25">
      <c r="A13" s="5" t="str">
        <f>Critères!$A$12</f>
        <v>CADRES</v>
      </c>
      <c r="B13" s="59" t="str">
        <f>Critères!B12</f>
        <v>2.1</v>
      </c>
      <c r="C13" s="31" t="str">
        <f>Critères!C12</f>
        <v>Chaque cadre a-t-il un titre de cadre ?</v>
      </c>
      <c r="D13" s="67" t="s">
        <v>305</v>
      </c>
      <c r="E13" s="68" t="s">
        <v>316</v>
      </c>
      <c r="F13" s="60"/>
      <c r="G13" s="31"/>
    </row>
    <row r="14" spans="1:1024"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1024" ht="30.6" x14ac:dyDescent="0.25">
      <c r="A15" s="5" t="str">
        <f>Critères!$A$14</f>
        <v>COULEURS</v>
      </c>
      <c r="B15" s="57" t="str">
        <f>Critères!B14</f>
        <v>3.1</v>
      </c>
      <c r="C15" s="27" t="str">
        <f>Critères!C14</f>
        <v>Dans chaque page web, l’information ne doit pas être donnée uniquement par la couleur. Cette règle est-elle respectée ?</v>
      </c>
      <c r="D15" s="67" t="s">
        <v>305</v>
      </c>
      <c r="E15" s="68" t="s">
        <v>316</v>
      </c>
      <c r="F15" s="27"/>
      <c r="G15" s="27"/>
    </row>
    <row r="16" spans="1:1024" ht="30.6" x14ac:dyDescent="0.25">
      <c r="A16" s="5"/>
      <c r="B16" s="57" t="str">
        <f>Critères!B15</f>
        <v>3.2</v>
      </c>
      <c r="C16" s="27"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7" t="str">
        <f>Critères!B16</f>
        <v>3.3</v>
      </c>
      <c r="C17" s="27"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7" t="str">
        <f>Critères!B17</f>
        <v>4.1</v>
      </c>
      <c r="C18" s="27"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7" t="str">
        <f>Critères!B18</f>
        <v>4.2</v>
      </c>
      <c r="C19" s="27"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7" t="str">
        <f>Critères!B19</f>
        <v>4.3</v>
      </c>
      <c r="C20" s="27" t="str">
        <f>Critères!C19</f>
        <v>Chaque média temporel synchronisé pré-enregistré a-t-il, si nécessaire, des sous-titres synchronisés (hors cas particuliers) ?</v>
      </c>
      <c r="D20" s="67" t="s">
        <v>305</v>
      </c>
      <c r="E20" s="68" t="s">
        <v>316</v>
      </c>
      <c r="F20" s="31"/>
      <c r="G20" s="31"/>
    </row>
    <row r="21" spans="1:7" ht="30.6" x14ac:dyDescent="0.25">
      <c r="A21" s="5"/>
      <c r="B21" s="57" t="str">
        <f>Critères!B20</f>
        <v>4.4</v>
      </c>
      <c r="C21" s="27"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7" t="str">
        <f>Critères!B21</f>
        <v>4.5</v>
      </c>
      <c r="C22" s="27"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7" t="str">
        <f>Critères!B22</f>
        <v>4.6</v>
      </c>
      <c r="C23" s="27"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7" t="str">
        <f>Critères!B23</f>
        <v>4.7</v>
      </c>
      <c r="C24" s="27" t="str">
        <f>Critères!C23</f>
        <v>Chaque média temporel est-il clairement identifiable (hors cas particuliers) ?</v>
      </c>
      <c r="D24" s="67" t="s">
        <v>305</v>
      </c>
      <c r="E24" s="68" t="s">
        <v>316</v>
      </c>
      <c r="F24" s="31"/>
      <c r="G24" s="31"/>
    </row>
    <row r="25" spans="1:7" ht="20.399999999999999" x14ac:dyDescent="0.25">
      <c r="A25" s="5"/>
      <c r="B25" s="57" t="str">
        <f>Critères!B24</f>
        <v>4.8</v>
      </c>
      <c r="C25" s="27" t="str">
        <f>Critères!C24</f>
        <v>Chaque média non temporel a-t-il, si nécessaire, une alternative (hors cas particuliers) ?</v>
      </c>
      <c r="D25" s="67" t="s">
        <v>305</v>
      </c>
      <c r="E25" s="68" t="s">
        <v>316</v>
      </c>
      <c r="F25" s="31"/>
      <c r="G25" s="31"/>
    </row>
    <row r="26" spans="1:7" ht="20.399999999999999" x14ac:dyDescent="0.25">
      <c r="A26" s="5"/>
      <c r="B26" s="57" t="str">
        <f>Critères!B25</f>
        <v>4.9</v>
      </c>
      <c r="C26" s="27" t="str">
        <f>Critères!C25</f>
        <v>Pour chaque média non temporel ayant une alternative, cette alternative est-elle pertinente ?</v>
      </c>
      <c r="D26" s="67" t="s">
        <v>305</v>
      </c>
      <c r="E26" s="68" t="s">
        <v>316</v>
      </c>
      <c r="F26" s="31"/>
      <c r="G26" s="31"/>
    </row>
    <row r="27" spans="1:7" ht="20.399999999999999" x14ac:dyDescent="0.25">
      <c r="A27" s="5"/>
      <c r="B27" s="57" t="str">
        <f>Critères!B26</f>
        <v>4.10</v>
      </c>
      <c r="C27" s="27" t="str">
        <f>Critères!C26</f>
        <v>Chaque son déclenché automatiquement est-il contrôlable par l’utilisateur ?</v>
      </c>
      <c r="D27" s="67" t="s">
        <v>305</v>
      </c>
      <c r="E27" s="68" t="s">
        <v>316</v>
      </c>
      <c r="F27" s="31"/>
      <c r="G27" s="31"/>
    </row>
    <row r="28" spans="1:7" ht="30.6" x14ac:dyDescent="0.25">
      <c r="A28" s="5"/>
      <c r="B28" s="57" t="str">
        <f>Critères!B27</f>
        <v>4.11</v>
      </c>
      <c r="C28" s="27"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7" t="str">
        <f>Critères!B28</f>
        <v>4.12</v>
      </c>
      <c r="C29" s="27"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7" t="str">
        <f>Critères!B29</f>
        <v>4.13</v>
      </c>
      <c r="C30" s="27"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7" t="str">
        <f>Critères!B30</f>
        <v>5.1</v>
      </c>
      <c r="C31" s="27" t="str">
        <f>Critères!C30</f>
        <v>Chaque tableau de données complexe a-t-il un résumé ?</v>
      </c>
      <c r="D31" s="67" t="s">
        <v>305</v>
      </c>
      <c r="E31" s="68" t="s">
        <v>316</v>
      </c>
      <c r="F31" s="27"/>
      <c r="G31" s="27"/>
    </row>
    <row r="32" spans="1:7" ht="20.399999999999999" x14ac:dyDescent="0.25">
      <c r="A32" s="5"/>
      <c r="B32" s="57" t="str">
        <f>Critères!B31</f>
        <v>5.2</v>
      </c>
      <c r="C32" s="27" t="str">
        <f>Critères!C31</f>
        <v>Pour chaque tableau de données complexe ayant un résumé, celui-ci est-il pertinent ?</v>
      </c>
      <c r="D32" s="67" t="s">
        <v>305</v>
      </c>
      <c r="E32" s="68" t="s">
        <v>316</v>
      </c>
      <c r="F32" s="27"/>
      <c r="G32" s="27"/>
    </row>
    <row r="33" spans="1:7" ht="20.399999999999999" x14ac:dyDescent="0.25">
      <c r="A33" s="5"/>
      <c r="B33" s="57" t="str">
        <f>Critères!B32</f>
        <v>5.3</v>
      </c>
      <c r="C33" s="27" t="str">
        <f>Critères!C32</f>
        <v>Pour chaque tableau de mise en forme, le contenu linéarisé reste-t-il compréhensible ?</v>
      </c>
      <c r="D33" s="67" t="s">
        <v>305</v>
      </c>
      <c r="E33" s="68" t="s">
        <v>316</v>
      </c>
      <c r="F33" s="27"/>
      <c r="G33" s="27"/>
    </row>
    <row r="34" spans="1:7" ht="20.399999999999999" x14ac:dyDescent="0.25">
      <c r="A34" s="5"/>
      <c r="B34" s="57" t="str">
        <f>Critères!B33</f>
        <v>5.4</v>
      </c>
      <c r="C34" s="27" t="str">
        <f>Critères!C33</f>
        <v>Pour chaque tableau de données ayant un titre, le titre est-il correctement associé au tableau de données ?</v>
      </c>
      <c r="D34" s="67" t="s">
        <v>305</v>
      </c>
      <c r="E34" s="68" t="s">
        <v>316</v>
      </c>
      <c r="F34" s="27"/>
      <c r="G34" s="27"/>
    </row>
    <row r="35" spans="1:7" ht="20.399999999999999" x14ac:dyDescent="0.25">
      <c r="A35" s="5"/>
      <c r="B35" s="57" t="str">
        <f>Critères!B34</f>
        <v>5.5</v>
      </c>
      <c r="C35" s="27" t="str">
        <f>Critères!C34</f>
        <v>Pour chaque tableau de données ayant un titre, celui-ci est-il pertinent ?</v>
      </c>
      <c r="D35" s="67" t="s">
        <v>305</v>
      </c>
      <c r="E35" s="68" t="s">
        <v>316</v>
      </c>
      <c r="F35" s="31"/>
      <c r="G35" s="31"/>
    </row>
    <row r="36" spans="1:7" ht="30.6" x14ac:dyDescent="0.25">
      <c r="A36" s="5"/>
      <c r="B36" s="57" t="str">
        <f>Critères!B35</f>
        <v>5.6</v>
      </c>
      <c r="C36" s="27" t="str">
        <f>Critères!C35</f>
        <v>Pour chaque tableau de données, chaque en-tête de colonnes et chaque en-tête de lignes sont-ils correctement déclarés ?</v>
      </c>
      <c r="D36" s="67" t="s">
        <v>305</v>
      </c>
      <c r="E36" s="68" t="s">
        <v>316</v>
      </c>
      <c r="F36" s="31"/>
      <c r="G36" s="31"/>
    </row>
    <row r="37" spans="1:7" ht="30.6" x14ac:dyDescent="0.25">
      <c r="A37" s="5"/>
      <c r="B37" s="57" t="str">
        <f>Critères!B36</f>
        <v>5.7</v>
      </c>
      <c r="C37" s="27"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7" t="str">
        <f>Critères!B37</f>
        <v>5.8</v>
      </c>
      <c r="C38" s="27"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7" t="str">
        <f>Critères!B38</f>
        <v>6.1</v>
      </c>
      <c r="C39" s="27" t="str">
        <f>Critères!C38</f>
        <v>Chaque lien est-il explicite (hors cas particuliers) ?</v>
      </c>
      <c r="D39" s="67" t="s">
        <v>305</v>
      </c>
      <c r="E39" s="68" t="s">
        <v>316</v>
      </c>
      <c r="F39" s="27"/>
      <c r="G39" s="27"/>
    </row>
    <row r="40" spans="1:7" ht="15.6" x14ac:dyDescent="0.25">
      <c r="A40" s="5"/>
      <c r="B40" s="57" t="str">
        <f>Critères!B39</f>
        <v>6.2</v>
      </c>
      <c r="C40" s="27" t="str">
        <f>Critères!C39</f>
        <v>Dans chaque page web, chaque lien a-t-il un intitulé ?</v>
      </c>
      <c r="D40" s="67" t="s">
        <v>305</v>
      </c>
      <c r="E40" s="68" t="s">
        <v>316</v>
      </c>
      <c r="F40" s="27"/>
      <c r="G40" s="27"/>
    </row>
    <row r="41" spans="1:7" ht="20.399999999999999" x14ac:dyDescent="0.25">
      <c r="A41" s="5" t="str">
        <f>Critères!$A$40</f>
        <v>SCRIPTS</v>
      </c>
      <c r="B41" s="57" t="str">
        <f>Critères!B40</f>
        <v>7.1</v>
      </c>
      <c r="C41" s="27" t="str">
        <f>Critères!C40</f>
        <v>Chaque script est-il, si nécessaire, compatible avec les technologies d’assistance ?</v>
      </c>
      <c r="D41" s="67" t="s">
        <v>305</v>
      </c>
      <c r="E41" s="68" t="s">
        <v>316</v>
      </c>
      <c r="F41" s="31"/>
      <c r="G41" s="31"/>
    </row>
    <row r="42" spans="1:7" ht="20.399999999999999" x14ac:dyDescent="0.25">
      <c r="A42" s="5"/>
      <c r="B42" s="57" t="str">
        <f>Critères!B41</f>
        <v>7.2</v>
      </c>
      <c r="C42" s="27" t="str">
        <f>Critères!C41</f>
        <v>Pour chaque script ayant une alternative, cette alternative est-elle pertinente ?</v>
      </c>
      <c r="D42" s="67" t="s">
        <v>305</v>
      </c>
      <c r="E42" s="68" t="s">
        <v>316</v>
      </c>
      <c r="F42" s="31"/>
      <c r="G42" s="31"/>
    </row>
    <row r="43" spans="1:7" ht="20.399999999999999" x14ac:dyDescent="0.25">
      <c r="A43" s="5"/>
      <c r="B43" s="57" t="str">
        <f>Critères!B42</f>
        <v>7.3</v>
      </c>
      <c r="C43" s="27" t="str">
        <f>Critères!C42</f>
        <v>Chaque script est-il contrôlable par le clavier et par tout dispositif de pointage (hors cas particuliers) ?</v>
      </c>
      <c r="D43" s="67" t="s">
        <v>305</v>
      </c>
      <c r="E43" s="68" t="s">
        <v>316</v>
      </c>
      <c r="F43" s="31"/>
      <c r="G43" s="31"/>
    </row>
    <row r="44" spans="1:7" ht="20.399999999999999" x14ac:dyDescent="0.25">
      <c r="A44" s="5"/>
      <c r="B44" s="57" t="str">
        <f>Critères!B43</f>
        <v>7.4</v>
      </c>
      <c r="C44" s="27" t="str">
        <f>Critères!C43</f>
        <v>Pour chaque script qui initie un changement de contexte, l’utilisateur est-il averti ou en a-t-il le contrôle ?</v>
      </c>
      <c r="D44" s="67" t="s">
        <v>305</v>
      </c>
      <c r="E44" s="68" t="s">
        <v>316</v>
      </c>
      <c r="F44" s="31"/>
      <c r="G44" s="31"/>
    </row>
    <row r="45" spans="1:7" ht="20.399999999999999" x14ac:dyDescent="0.25">
      <c r="A45" s="5"/>
      <c r="B45" s="57" t="str">
        <f>Critères!B44</f>
        <v>7.5</v>
      </c>
      <c r="C45" s="27"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7" t="str">
        <f>Critères!B45</f>
        <v>8.1</v>
      </c>
      <c r="C46" s="27" t="str">
        <f>Critères!C45</f>
        <v>Chaque page web est-elle définie par un type de document ?</v>
      </c>
      <c r="D46" s="67" t="s">
        <v>305</v>
      </c>
      <c r="E46" s="68" t="s">
        <v>316</v>
      </c>
      <c r="F46" s="31"/>
      <c r="G46" s="31"/>
    </row>
    <row r="47" spans="1:7" ht="20.399999999999999" x14ac:dyDescent="0.25">
      <c r="A47" s="5"/>
      <c r="B47" s="57" t="str">
        <f>Critères!B46</f>
        <v>8.2</v>
      </c>
      <c r="C47" s="27"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7" t="str">
        <f>Critères!B47</f>
        <v>8.3</v>
      </c>
      <c r="C48" s="27" t="str">
        <f>Critères!C47</f>
        <v>Dans chaque page web, la langue par défaut est-elle présente ?</v>
      </c>
      <c r="D48" s="67" t="s">
        <v>305</v>
      </c>
      <c r="E48" s="68" t="s">
        <v>316</v>
      </c>
      <c r="F48" s="31"/>
      <c r="G48" s="31"/>
    </row>
    <row r="49" spans="1:7" ht="20.399999999999999" x14ac:dyDescent="0.25">
      <c r="A49" s="5"/>
      <c r="B49" s="57" t="str">
        <f>Critères!B48</f>
        <v>8.4</v>
      </c>
      <c r="C49" s="27" t="str">
        <f>Critères!C48</f>
        <v>Pour chaque page web ayant une langue par défaut, le code de langue est-il pertinent ?</v>
      </c>
      <c r="D49" s="67" t="s">
        <v>305</v>
      </c>
      <c r="E49" s="68" t="s">
        <v>316</v>
      </c>
      <c r="F49" s="31"/>
      <c r="G49" s="31"/>
    </row>
    <row r="50" spans="1:7" ht="15.6" x14ac:dyDescent="0.25">
      <c r="A50" s="5"/>
      <c r="B50" s="57" t="str">
        <f>Critères!B49</f>
        <v>8.5</v>
      </c>
      <c r="C50" s="27" t="str">
        <f>Critères!C49</f>
        <v>Chaque page web a-t-elle un titre de page ?</v>
      </c>
      <c r="D50" s="67" t="s">
        <v>305</v>
      </c>
      <c r="E50" s="68" t="s">
        <v>316</v>
      </c>
      <c r="F50" s="31"/>
      <c r="G50" s="31"/>
    </row>
    <row r="51" spans="1:7" ht="20.399999999999999" x14ac:dyDescent="0.25">
      <c r="A51" s="5"/>
      <c r="B51" s="57" t="str">
        <f>Critères!B50</f>
        <v>8.6</v>
      </c>
      <c r="C51" s="27" t="str">
        <f>Critères!C50</f>
        <v>Pour chaque page web ayant un titre de page, ce titre est-il pertinent ?</v>
      </c>
      <c r="D51" s="67" t="s">
        <v>305</v>
      </c>
      <c r="E51" s="68" t="s">
        <v>316</v>
      </c>
      <c r="F51" s="31"/>
      <c r="G51" s="31"/>
    </row>
    <row r="52" spans="1:7" ht="20.399999999999999" x14ac:dyDescent="0.25">
      <c r="A52" s="5"/>
      <c r="B52" s="57" t="str">
        <f>Critères!B51</f>
        <v>8.7</v>
      </c>
      <c r="C52" s="27" t="str">
        <f>Critères!C51</f>
        <v>Dans chaque page web, chaque changement de langue est-il indiqué dans le code source (hors cas particuliers) ?</v>
      </c>
      <c r="D52" s="67" t="s">
        <v>305</v>
      </c>
      <c r="E52" s="68" t="s">
        <v>316</v>
      </c>
      <c r="F52" s="31"/>
      <c r="G52" s="31"/>
    </row>
    <row r="53" spans="1:7" ht="20.399999999999999" x14ac:dyDescent="0.25">
      <c r="A53" s="5"/>
      <c r="B53" s="57" t="str">
        <f>Critères!B52</f>
        <v>8.8</v>
      </c>
      <c r="C53" s="27" t="str">
        <f>Critères!C52</f>
        <v>Dans chaque page web, le code de langue de chaque changement de langue est-il valide et pertinent ?</v>
      </c>
      <c r="D53" s="67" t="s">
        <v>305</v>
      </c>
      <c r="E53" s="68" t="s">
        <v>316</v>
      </c>
      <c r="F53" s="31"/>
      <c r="G53" s="31"/>
    </row>
    <row r="54" spans="1:7" ht="30.6" x14ac:dyDescent="0.25">
      <c r="A54" s="5"/>
      <c r="B54" s="57" t="str">
        <f>Critères!B53</f>
        <v>8.9</v>
      </c>
      <c r="C54" s="27"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7" t="str">
        <f>Critères!B54</f>
        <v>8.10</v>
      </c>
      <c r="C55" s="27"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7" t="str">
        <f>Critères!B55</f>
        <v>9.1</v>
      </c>
      <c r="C56" s="27" t="str">
        <f>Critères!C55</f>
        <v>Dans chaque page web, l’information est-elle structurée par l’utilisation appropriée de titres ?</v>
      </c>
      <c r="D56" s="67" t="s">
        <v>305</v>
      </c>
      <c r="E56" s="68" t="s">
        <v>316</v>
      </c>
      <c r="F56" s="31"/>
      <c r="G56" s="31"/>
    </row>
    <row r="57" spans="1:7" ht="20.399999999999999" x14ac:dyDescent="0.25">
      <c r="A57" s="5"/>
      <c r="B57" s="57" t="str">
        <f>Critères!B56</f>
        <v>9.2</v>
      </c>
      <c r="C57" s="27" t="str">
        <f>Critères!C56</f>
        <v>Dans chaque page web, la structure du document est-elle cohérente (hors cas particuliers) ?</v>
      </c>
      <c r="D57" s="67" t="s">
        <v>305</v>
      </c>
      <c r="E57" s="68" t="s">
        <v>316</v>
      </c>
      <c r="F57" s="31"/>
      <c r="G57" s="31"/>
    </row>
    <row r="58" spans="1:7" ht="20.399999999999999" x14ac:dyDescent="0.25">
      <c r="A58" s="5"/>
      <c r="B58" s="57" t="str">
        <f>Critères!B57</f>
        <v>9.3</v>
      </c>
      <c r="C58" s="27" t="str">
        <f>Critères!C57</f>
        <v>Dans chaque page web, chaque liste est-elle correctement structurée ?</v>
      </c>
      <c r="D58" s="67" t="s">
        <v>305</v>
      </c>
      <c r="E58" s="68" t="s">
        <v>316</v>
      </c>
      <c r="F58" s="31"/>
      <c r="G58" s="31"/>
    </row>
    <row r="59" spans="1:7" ht="20.399999999999999" x14ac:dyDescent="0.25">
      <c r="A59" s="5"/>
      <c r="B59" s="57" t="str">
        <f>Critères!B58</f>
        <v>9.4</v>
      </c>
      <c r="C59" s="27" t="str">
        <f>Critères!C58</f>
        <v>Dans chaque page web, chaque citation est-elle correctement indiquée ?</v>
      </c>
      <c r="D59" s="67" t="s">
        <v>305</v>
      </c>
      <c r="E59" s="68" t="s">
        <v>316</v>
      </c>
      <c r="F59" s="31"/>
      <c r="G59" s="31"/>
    </row>
    <row r="60" spans="1:7" ht="20.399999999999999" x14ac:dyDescent="0.25">
      <c r="A60" s="5" t="str">
        <f>Critères!$A$59</f>
        <v>PRÉSENTATION</v>
      </c>
      <c r="B60" s="57" t="str">
        <f>Critères!B59</f>
        <v>10.1</v>
      </c>
      <c r="C60" s="27" t="str">
        <f>Critères!C59</f>
        <v>Dans le site web, des feuilles de styles sont-elles utilisées pour contrôler la présentation de l’information ?</v>
      </c>
      <c r="D60" s="67" t="s">
        <v>305</v>
      </c>
      <c r="E60" s="68" t="s">
        <v>316</v>
      </c>
      <c r="F60" s="31"/>
      <c r="G60" s="31"/>
    </row>
    <row r="61" spans="1:7" ht="30.6" x14ac:dyDescent="0.25">
      <c r="A61" s="5"/>
      <c r="B61" s="57" t="str">
        <f>Critères!B60</f>
        <v>10.2</v>
      </c>
      <c r="C61" s="27"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7" t="str">
        <f>Critères!B61</f>
        <v>10.3</v>
      </c>
      <c r="C62" s="27" t="str">
        <f>Critères!C61</f>
        <v>Dans chaque page web, l’information reste-t-elle compréhensible lorsque les feuilles de styles sont désactivées ?</v>
      </c>
      <c r="D62" s="67" t="s">
        <v>305</v>
      </c>
      <c r="E62" s="68" t="s">
        <v>316</v>
      </c>
      <c r="F62" s="31"/>
      <c r="G62" s="31"/>
    </row>
    <row r="63" spans="1:7" ht="30.6" x14ac:dyDescent="0.25">
      <c r="A63" s="5"/>
      <c r="B63" s="57" t="str">
        <f>Critères!B62</f>
        <v>10.4</v>
      </c>
      <c r="C63" s="27"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7" t="str">
        <f>Critères!B63</f>
        <v>10.5</v>
      </c>
      <c r="C64" s="27"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7" t="str">
        <f>Critères!B64</f>
        <v>10.6</v>
      </c>
      <c r="C65" s="27"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7" t="str">
        <f>Critères!B65</f>
        <v>10.7</v>
      </c>
      <c r="C66" s="27" t="str">
        <f>Critères!C65</f>
        <v>Dans chaque page web, pour chaque élément recevant le focus, la prise de focus est-elle visible ?</v>
      </c>
      <c r="D66" s="67" t="s">
        <v>305</v>
      </c>
      <c r="E66" s="68" t="s">
        <v>316</v>
      </c>
      <c r="F66" s="27"/>
      <c r="G66" s="27"/>
    </row>
    <row r="67" spans="1:7" ht="20.399999999999999" x14ac:dyDescent="0.25">
      <c r="A67" s="5"/>
      <c r="B67" s="57" t="str">
        <f>Critères!B66</f>
        <v>10.8</v>
      </c>
      <c r="C67" s="27" t="str">
        <f>Critères!C66</f>
        <v>Pour chaque page web, les contenus cachés ont-ils vocation à être ignorés par les technologies d’assistance ?</v>
      </c>
      <c r="D67" s="67" t="s">
        <v>305</v>
      </c>
      <c r="E67" s="68" t="s">
        <v>316</v>
      </c>
      <c r="F67" s="27"/>
      <c r="G67" s="27"/>
    </row>
    <row r="68" spans="1:7" ht="30.6" x14ac:dyDescent="0.25">
      <c r="A68" s="5"/>
      <c r="B68" s="57" t="str">
        <f>Critères!B67</f>
        <v>10.9</v>
      </c>
      <c r="C68" s="27" t="str">
        <f>Critères!C67</f>
        <v>Dans chaque page web, l’information ne doit pas être donnée uniquement par la forme, taille ou position. Cette règle est-elle respectée ?</v>
      </c>
      <c r="D68" s="67" t="s">
        <v>305</v>
      </c>
      <c r="E68" s="68" t="s">
        <v>316</v>
      </c>
      <c r="F68" s="27"/>
      <c r="G68" s="27"/>
    </row>
    <row r="69" spans="1:7" ht="30.6" x14ac:dyDescent="0.25">
      <c r="A69" s="5"/>
      <c r="B69" s="57" t="str">
        <f>Critères!B68</f>
        <v>10.10</v>
      </c>
      <c r="C69" s="27" t="str">
        <f>Critères!C68</f>
        <v>Dans chaque page web, l’information ne doit pas être donnée par la forme, taille ou position uniquement. Cette règle est-elle implémentée de façon pertinente ?</v>
      </c>
      <c r="D69" s="67" t="s">
        <v>305</v>
      </c>
      <c r="E69" s="68" t="s">
        <v>316</v>
      </c>
      <c r="F69" s="27"/>
      <c r="G69" s="27"/>
    </row>
    <row r="70" spans="1:7" ht="51" x14ac:dyDescent="0.25">
      <c r="A70" s="5"/>
      <c r="B70" s="57" t="str">
        <f>Critères!B69</f>
        <v>10.11</v>
      </c>
      <c r="C70" s="27"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27"/>
      <c r="G70" s="27"/>
    </row>
    <row r="71" spans="1:7" ht="30.6" x14ac:dyDescent="0.25">
      <c r="A71" s="5"/>
      <c r="B71" s="57" t="str">
        <f>Critères!B70</f>
        <v>10.12</v>
      </c>
      <c r="C71" s="27" t="str">
        <f>Critères!C70</f>
        <v>Dans chaque page web, les propriétés d’espacement du texte peuvent-elles être redéfinies par l’utilisateur sans perte de contenu ou de fonctionnalité (hors cas particuliers) ?</v>
      </c>
      <c r="D71" s="67" t="s">
        <v>305</v>
      </c>
      <c r="E71" s="68" t="s">
        <v>316</v>
      </c>
      <c r="F71" s="27"/>
      <c r="G71" s="27"/>
    </row>
    <row r="72" spans="1:7" ht="40.799999999999997" x14ac:dyDescent="0.25">
      <c r="A72" s="5"/>
      <c r="B72" s="57" t="str">
        <f>Critères!B71</f>
        <v>10.13</v>
      </c>
      <c r="C72" s="27" t="str">
        <f>Critères!C71</f>
        <v>Dans chaque page web, les contenus additionnels apparaissant à la prise de focus ou au survol d’un composant d’interface sont-ils contrôlables par l’utilisateur (hors cas particuliers) ?</v>
      </c>
      <c r="D72" s="67" t="s">
        <v>305</v>
      </c>
      <c r="E72" s="68" t="s">
        <v>316</v>
      </c>
      <c r="F72" s="27"/>
      <c r="G72" s="27"/>
    </row>
    <row r="73" spans="1:7" ht="30.6" x14ac:dyDescent="0.25">
      <c r="A73" s="5"/>
      <c r="B73" s="57" t="str">
        <f>Critères!B72</f>
        <v>10.14</v>
      </c>
      <c r="C73" s="27" t="str">
        <f>Critères!C72</f>
        <v>Dans chaque page web, les contenus additionnels apparaissant via les styles CSS uniquement peuvent-ils être rendus visibles au clavier et par tout dispositif de pointage ?</v>
      </c>
      <c r="D73" s="67" t="s">
        <v>305</v>
      </c>
      <c r="E73" s="68" t="s">
        <v>316</v>
      </c>
      <c r="F73" s="27"/>
      <c r="G73" s="27"/>
    </row>
    <row r="74" spans="1:7" ht="15.6" x14ac:dyDescent="0.25">
      <c r="A74" s="5" t="str">
        <f>Critères!$A$73</f>
        <v>FORMULAIRES</v>
      </c>
      <c r="B74" s="57" t="str">
        <f>Critères!B73</f>
        <v>11.1</v>
      </c>
      <c r="C74" s="27" t="str">
        <f>Critères!C73</f>
        <v>Chaque champ de formulaire a-t-il une étiquette ?</v>
      </c>
      <c r="D74" s="67" t="s">
        <v>305</v>
      </c>
      <c r="E74" s="68" t="s">
        <v>316</v>
      </c>
      <c r="F74" s="27"/>
      <c r="G74" s="27"/>
    </row>
    <row r="75" spans="1:7" ht="20.399999999999999" x14ac:dyDescent="0.25">
      <c r="A75" s="5"/>
      <c r="B75" s="57" t="str">
        <f>Critères!B74</f>
        <v>11.2</v>
      </c>
      <c r="C75" s="27" t="str">
        <f>Critères!C74</f>
        <v>Chaque étiquette associée à un champ de formulaire est-elle pertinente (hors cas particuliers) ?</v>
      </c>
      <c r="D75" s="67" t="s">
        <v>305</v>
      </c>
      <c r="E75" s="68" t="s">
        <v>316</v>
      </c>
      <c r="F75" s="27"/>
      <c r="G75" s="27"/>
    </row>
    <row r="76" spans="1:7" ht="40.799999999999997" x14ac:dyDescent="0.25">
      <c r="A76" s="5"/>
      <c r="B76" s="57" t="str">
        <f>Critères!B75</f>
        <v>11.3</v>
      </c>
      <c r="C76" s="27" t="str">
        <f>Critères!C75</f>
        <v>Dans chaque formulaire, chaque étiquette associée à un champ de formulaire ayant la même fonction et répété plusieurs fois dans une même page ou dans un ensemble de pages est-elle cohérente ?</v>
      </c>
      <c r="D76" s="67" t="s">
        <v>305</v>
      </c>
      <c r="E76" s="68" t="s">
        <v>316</v>
      </c>
      <c r="F76" s="27"/>
      <c r="G76" s="27"/>
    </row>
    <row r="77" spans="1:7" ht="20.399999999999999" x14ac:dyDescent="0.25">
      <c r="A77" s="5"/>
      <c r="B77" s="57" t="str">
        <f>Critères!B76</f>
        <v>11.4</v>
      </c>
      <c r="C77" s="27" t="str">
        <f>Critères!C76</f>
        <v>Dans chaque formulaire, chaque étiquette de champ et son champ associé sont-ils accolés (hors cas particuliers) ?</v>
      </c>
      <c r="D77" s="67" t="s">
        <v>305</v>
      </c>
      <c r="E77" s="68" t="s">
        <v>316</v>
      </c>
      <c r="F77" s="27"/>
      <c r="G77" s="27"/>
    </row>
    <row r="78" spans="1:7" ht="20.399999999999999" x14ac:dyDescent="0.25">
      <c r="A78" s="5"/>
      <c r="B78" s="57" t="str">
        <f>Critères!B77</f>
        <v>11.5</v>
      </c>
      <c r="C78" s="27" t="str">
        <f>Critères!C77</f>
        <v>Dans chaque formulaire, les champs de même nature sont-ils regroupés, si nécessaire ?</v>
      </c>
      <c r="D78" s="67" t="s">
        <v>305</v>
      </c>
      <c r="E78" s="68" t="s">
        <v>316</v>
      </c>
      <c r="F78" s="27"/>
      <c r="G78" s="27"/>
    </row>
    <row r="79" spans="1:7" ht="20.399999999999999" x14ac:dyDescent="0.25">
      <c r="A79" s="5"/>
      <c r="B79" s="57" t="str">
        <f>Critères!B78</f>
        <v>11.6</v>
      </c>
      <c r="C79" s="27" t="str">
        <f>Critères!C78</f>
        <v>Dans chaque formulaire, chaque regroupement de champs de même nature a-t-il une légende ?</v>
      </c>
      <c r="D79" s="67" t="s">
        <v>305</v>
      </c>
      <c r="E79" s="68" t="s">
        <v>316</v>
      </c>
      <c r="F79" s="31"/>
      <c r="G79" s="31"/>
    </row>
    <row r="80" spans="1:7" ht="30.6" x14ac:dyDescent="0.25">
      <c r="A80" s="5"/>
      <c r="B80" s="57" t="str">
        <f>Critères!B79</f>
        <v>11.7</v>
      </c>
      <c r="C80" s="27"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7" t="str">
        <f>Critères!B80</f>
        <v>11.8</v>
      </c>
      <c r="C81" s="27"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7" t="str">
        <f>Critères!B81</f>
        <v>11.9</v>
      </c>
      <c r="C82" s="27" t="str">
        <f>Critères!C81</f>
        <v>Dans chaque formulaire, l’intitulé de chaque bouton est-il pertinent (hors cas particuliers) ?</v>
      </c>
      <c r="D82" s="67" t="s">
        <v>305</v>
      </c>
      <c r="E82" s="68" t="s">
        <v>316</v>
      </c>
      <c r="F82" s="31"/>
      <c r="G82" s="31"/>
    </row>
    <row r="83" spans="1:7" ht="20.399999999999999" x14ac:dyDescent="0.25">
      <c r="A83" s="5"/>
      <c r="B83" s="57" t="str">
        <f>Critères!B82</f>
        <v>11.10</v>
      </c>
      <c r="C83" s="27" t="str">
        <f>Critères!C82</f>
        <v>Dans chaque formulaire, le contrôle de saisie est-il utilisé de manière pertinente (hors cas particuliers) ?</v>
      </c>
      <c r="D83" s="67" t="s">
        <v>305</v>
      </c>
      <c r="E83" s="68" t="s">
        <v>316</v>
      </c>
      <c r="F83" s="31"/>
      <c r="G83" s="31"/>
    </row>
    <row r="84" spans="1:7" ht="30.6" x14ac:dyDescent="0.25">
      <c r="A84" s="5"/>
      <c r="B84" s="57" t="str">
        <f>Critères!B83</f>
        <v>11.11</v>
      </c>
      <c r="C84" s="27"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7" t="str">
        <f>Critères!B84</f>
        <v>11.12</v>
      </c>
      <c r="C85" s="27"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7" t="str">
        <f>Critères!B85</f>
        <v>11.13</v>
      </c>
      <c r="C86" s="27"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7" t="str">
        <f>Critères!B86</f>
        <v>12.1</v>
      </c>
      <c r="C87" s="27" t="str">
        <f>Critères!C86</f>
        <v>Chaque ensemble de pages dispose-t-il de deux systèmes de navigation différents, au moins (hors cas particuliers) ?</v>
      </c>
      <c r="D87" s="67" t="s">
        <v>305</v>
      </c>
      <c r="E87" s="68" t="s">
        <v>316</v>
      </c>
      <c r="F87" s="31"/>
      <c r="G87" s="31"/>
    </row>
    <row r="88" spans="1:7" ht="30.6" x14ac:dyDescent="0.25">
      <c r="A88" s="5"/>
      <c r="B88" s="57" t="str">
        <f>Critères!B87</f>
        <v>12.2</v>
      </c>
      <c r="C88" s="27" t="str">
        <f>Critères!C87</f>
        <v>Dans chaque ensemble de pages, le menu et les barres de navigation sont-ils toujours à la même place (hors cas particuliers) ?</v>
      </c>
      <c r="D88" s="67" t="s">
        <v>305</v>
      </c>
      <c r="E88" s="68" t="s">
        <v>316</v>
      </c>
      <c r="F88" s="31"/>
      <c r="G88" s="31"/>
    </row>
    <row r="89" spans="1:7" ht="15.6" x14ac:dyDescent="0.25">
      <c r="A89" s="5"/>
      <c r="B89" s="57" t="str">
        <f>Critères!B88</f>
        <v>12.3</v>
      </c>
      <c r="C89" s="27" t="str">
        <f>Critères!C88</f>
        <v>La page « plan du site » est-elle pertinente ?</v>
      </c>
      <c r="D89" s="67" t="s">
        <v>305</v>
      </c>
      <c r="E89" s="68" t="s">
        <v>316</v>
      </c>
      <c r="F89" s="31"/>
      <c r="G89" s="31"/>
    </row>
    <row r="90" spans="1:7" ht="20.399999999999999" x14ac:dyDescent="0.25">
      <c r="A90" s="5"/>
      <c r="B90" s="57" t="str">
        <f>Critères!B89</f>
        <v>12.4</v>
      </c>
      <c r="C90" s="27" t="str">
        <f>Critères!C89</f>
        <v>Dans chaque ensemble de pages, la page « plan du site » est-elle atteignable de manière identique ?</v>
      </c>
      <c r="D90" s="67" t="s">
        <v>305</v>
      </c>
      <c r="E90" s="68" t="s">
        <v>316</v>
      </c>
      <c r="F90" s="27"/>
      <c r="G90" s="27"/>
    </row>
    <row r="91" spans="1:7" ht="20.399999999999999" x14ac:dyDescent="0.25">
      <c r="A91" s="5"/>
      <c r="B91" s="57" t="str">
        <f>Critères!B90</f>
        <v>12.5</v>
      </c>
      <c r="C91" s="27" t="str">
        <f>Critères!C90</f>
        <v>Dans chaque ensemble de pages, le moteur de recherche est-il atteignable de manière identique ?</v>
      </c>
      <c r="D91" s="67" t="s">
        <v>305</v>
      </c>
      <c r="E91" s="68" t="s">
        <v>316</v>
      </c>
      <c r="F91" s="27"/>
      <c r="G91" s="27"/>
    </row>
    <row r="92" spans="1:7" ht="51" x14ac:dyDescent="0.25">
      <c r="A92" s="5"/>
      <c r="B92" s="57" t="str">
        <f>Critères!B91</f>
        <v>12.6</v>
      </c>
      <c r="C92" s="27"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27"/>
      <c r="G92" s="27"/>
    </row>
    <row r="93" spans="1:7" ht="30.6" x14ac:dyDescent="0.25">
      <c r="A93" s="5"/>
      <c r="B93" s="57" t="str">
        <f>Critères!B92</f>
        <v>12.7</v>
      </c>
      <c r="C93" s="27" t="str">
        <f>Critères!C92</f>
        <v>Dans chaque page web, un lien d’évitement ou d’accès rapide à la zone de contenu principal est-il présent (hors cas particuliers) ?</v>
      </c>
      <c r="D93" s="67" t="s">
        <v>305</v>
      </c>
      <c r="E93" s="68" t="s">
        <v>316</v>
      </c>
      <c r="F93" s="27"/>
      <c r="G93" s="27"/>
    </row>
    <row r="94" spans="1:7" ht="20.399999999999999" x14ac:dyDescent="0.25">
      <c r="A94" s="5"/>
      <c r="B94" s="57" t="str">
        <f>Critères!B93</f>
        <v>12.8</v>
      </c>
      <c r="C94" s="27" t="str">
        <f>Critères!C93</f>
        <v>Dans chaque page web, l’ordre de tabulation est-il cohérent ?</v>
      </c>
      <c r="D94" s="67" t="s">
        <v>305</v>
      </c>
      <c r="E94" s="68" t="s">
        <v>316</v>
      </c>
      <c r="F94" s="27"/>
      <c r="G94" s="27"/>
    </row>
    <row r="95" spans="1:7" ht="20.399999999999999" x14ac:dyDescent="0.25">
      <c r="A95" s="5"/>
      <c r="B95" s="57" t="str">
        <f>Critères!B94</f>
        <v>12.9</v>
      </c>
      <c r="C95" s="27" t="str">
        <f>Critères!C94</f>
        <v>Dans chaque page web, la navigation ne doit pas contenir de piège au clavier. Cette règle est-elle respectée ?</v>
      </c>
      <c r="D95" s="67" t="s">
        <v>305</v>
      </c>
      <c r="E95" s="68" t="s">
        <v>316</v>
      </c>
      <c r="F95" s="27"/>
      <c r="G95" s="27"/>
    </row>
    <row r="96" spans="1:7" ht="40.799999999999997" x14ac:dyDescent="0.25">
      <c r="A96" s="5"/>
      <c r="B96" s="57" t="str">
        <f>Critères!B95</f>
        <v>12.10</v>
      </c>
      <c r="C96" s="27" t="str">
        <f>Critères!C95</f>
        <v>Dans chaque page web, les raccourcis clavier n’utilisant qu’une seule touche (lettre minuscule ou majuscule, ponctuation, chiffre ou symbole) sont-ils contrôlables par l’utilisateur ?</v>
      </c>
      <c r="D96" s="67" t="s">
        <v>305</v>
      </c>
      <c r="E96" s="68" t="s">
        <v>316</v>
      </c>
      <c r="F96" s="27"/>
      <c r="G96" s="27"/>
    </row>
    <row r="97" spans="1:7" ht="40.799999999999997" x14ac:dyDescent="0.25">
      <c r="A97" s="5"/>
      <c r="B97" s="57" t="str">
        <f>Critères!B96</f>
        <v>12.11</v>
      </c>
      <c r="C97" s="27" t="str">
        <f>Critères!C96</f>
        <v>Dans chaque page web, les contenus additionnels apparaissant au survol, à la prise de focus ou à l’activation d’un composant d’interface sont-ils si nécessaire atteignables au clavier ?</v>
      </c>
      <c r="D97" s="67" t="s">
        <v>305</v>
      </c>
      <c r="E97" s="68" t="s">
        <v>316</v>
      </c>
      <c r="F97" s="27"/>
      <c r="G97" s="27"/>
    </row>
    <row r="98" spans="1:7" ht="30.6" x14ac:dyDescent="0.25">
      <c r="A98" s="5" t="str">
        <f>Critères!$A$97</f>
        <v>CONSULTATION</v>
      </c>
      <c r="B98" s="57" t="str">
        <f>Critères!B97</f>
        <v>13.1</v>
      </c>
      <c r="C98" s="27" t="str">
        <f>Critères!C97</f>
        <v>Pour chaque page web, l’utilisateur a-t-il le contrôle de chaque limite de temps modifiant le contenu (hors cas particuliers) ?</v>
      </c>
      <c r="D98" s="67" t="s">
        <v>305</v>
      </c>
      <c r="E98" s="68" t="s">
        <v>316</v>
      </c>
      <c r="F98" s="27"/>
      <c r="G98" s="27"/>
    </row>
    <row r="99" spans="1:7" ht="30.6" x14ac:dyDescent="0.25">
      <c r="A99" s="5"/>
      <c r="B99" s="57" t="str">
        <f>Critères!B98</f>
        <v>13.2</v>
      </c>
      <c r="C99" s="27" t="str">
        <f>Critères!C98</f>
        <v>Dans chaque page web, l’ouverture d’une nouvelle fenêtre ne doit pas être déclenchée sans action de l’utilisateur. Cette règle est-elle respectée ?</v>
      </c>
      <c r="D99" s="67" t="s">
        <v>305</v>
      </c>
      <c r="E99" s="68" t="s">
        <v>316</v>
      </c>
      <c r="F99" s="27"/>
      <c r="G99" s="27"/>
    </row>
    <row r="100" spans="1:7" ht="30.6" x14ac:dyDescent="0.25">
      <c r="A100" s="5"/>
      <c r="B100" s="57" t="str">
        <f>Critères!B99</f>
        <v>13.3</v>
      </c>
      <c r="C100" s="27" t="str">
        <f>Critères!C99</f>
        <v>Dans chaque page web, chaque document bureautique en téléchargement possède-t-il, si nécessaire, une version accessible (hors cas particuliers) ?</v>
      </c>
      <c r="D100" s="67" t="s">
        <v>305</v>
      </c>
      <c r="E100" s="68" t="s">
        <v>316</v>
      </c>
      <c r="F100" s="27"/>
      <c r="G100" s="27"/>
    </row>
    <row r="101" spans="1:7" ht="20.399999999999999" x14ac:dyDescent="0.25">
      <c r="A101" s="5"/>
      <c r="B101" s="57" t="str">
        <f>Critères!B100</f>
        <v>13.4</v>
      </c>
      <c r="C101" s="27" t="str">
        <f>Critères!C100</f>
        <v>Pour chaque document bureautique ayant une version accessible, cette version offre-t-elle la même information ?</v>
      </c>
      <c r="D101" s="67" t="s">
        <v>305</v>
      </c>
      <c r="E101" s="68" t="s">
        <v>316</v>
      </c>
      <c r="F101" s="27"/>
      <c r="G101" s="27"/>
    </row>
    <row r="102" spans="1:7" ht="20.399999999999999" x14ac:dyDescent="0.25">
      <c r="A102" s="5"/>
      <c r="B102" s="57" t="str">
        <f>Critères!B101</f>
        <v>13.5</v>
      </c>
      <c r="C102" s="27" t="str">
        <f>Critères!C101</f>
        <v>Dans chaque page web, chaque contenu cryptique (art ASCII, émoticon, syntaxe cryptique) a-t-il une alternative ?</v>
      </c>
      <c r="D102" s="67" t="s">
        <v>305</v>
      </c>
      <c r="E102" s="68" t="s">
        <v>316</v>
      </c>
      <c r="F102" s="27"/>
      <c r="G102" s="27"/>
    </row>
    <row r="103" spans="1:7" ht="30.6" x14ac:dyDescent="0.25">
      <c r="A103" s="5"/>
      <c r="B103" s="57" t="str">
        <f>Critères!B102</f>
        <v>13.6</v>
      </c>
      <c r="C103" s="27" t="str">
        <f>Critères!C102</f>
        <v>Dans chaque page web, pour chaque contenu cryptique (art ASCII, émoticon, syntaxe cryptique) ayant une alternative, cette alternative est-elle pertinente ?</v>
      </c>
      <c r="D103" s="67" t="s">
        <v>305</v>
      </c>
      <c r="E103" s="68" t="s">
        <v>316</v>
      </c>
      <c r="F103" s="27"/>
      <c r="G103" s="27"/>
    </row>
    <row r="104" spans="1:7" ht="30.6" x14ac:dyDescent="0.25">
      <c r="A104" s="5"/>
      <c r="B104" s="57" t="str">
        <f>Critères!B103</f>
        <v>13.7</v>
      </c>
      <c r="C104" s="27" t="str">
        <f>Critères!C103</f>
        <v>Dans chaque page web, les changements brusques de luminosité ou les effets de flash sont-ils correctement utilisés ?</v>
      </c>
      <c r="D104" s="67" t="s">
        <v>305</v>
      </c>
      <c r="E104" s="68" t="s">
        <v>316</v>
      </c>
      <c r="F104" s="27"/>
      <c r="G104" s="27"/>
    </row>
    <row r="105" spans="1:7" ht="20.399999999999999" x14ac:dyDescent="0.25">
      <c r="A105" s="5"/>
      <c r="B105" s="57" t="str">
        <f>Critères!B104</f>
        <v>13.8</v>
      </c>
      <c r="C105" s="27" t="str">
        <f>Critères!C104</f>
        <v>Dans chaque page web, chaque contenu en mouvement ou clignotant est-il contrôlable par l’utilisateur ?</v>
      </c>
      <c r="D105" s="67" t="s">
        <v>305</v>
      </c>
      <c r="E105" s="68" t="s">
        <v>316</v>
      </c>
      <c r="F105" s="27"/>
      <c r="G105" s="27"/>
    </row>
    <row r="106" spans="1:7" ht="30.6" x14ac:dyDescent="0.25">
      <c r="A106" s="5"/>
      <c r="B106" s="57" t="str">
        <f>Critères!B105</f>
        <v>13.9</v>
      </c>
      <c r="C106" s="27" t="str">
        <f>Critères!C105</f>
        <v>Dans chaque page web, le contenu proposé est-il consultable quelle que soit l’orientation de l’écran (portait ou paysage) (hors cas particuliers) ?</v>
      </c>
      <c r="D106" s="67" t="s">
        <v>305</v>
      </c>
      <c r="E106" s="68" t="s">
        <v>316</v>
      </c>
      <c r="F106" s="27"/>
      <c r="G106" s="27"/>
    </row>
    <row r="107" spans="1:7" ht="40.799999999999997" x14ac:dyDescent="0.25">
      <c r="A107" s="5"/>
      <c r="B107" s="57" t="str">
        <f>Critères!B106</f>
        <v>13.10</v>
      </c>
      <c r="C107" s="27" t="str">
        <f>Critères!C106</f>
        <v>Dans chaque page web, les fonctionnalités utilisables ou disponibles au moyen d’un geste complexe peuvent-elles être également disponibles au moyen d’un geste simple (hors cas particuliers) ?</v>
      </c>
      <c r="D107" s="67" t="s">
        <v>305</v>
      </c>
      <c r="E107" s="68" t="s">
        <v>316</v>
      </c>
      <c r="F107" s="27"/>
      <c r="G107" s="27"/>
    </row>
    <row r="108" spans="1:7" ht="40.799999999999997" x14ac:dyDescent="0.25">
      <c r="A108" s="5"/>
      <c r="B108" s="57" t="str">
        <f>Critères!B107</f>
        <v>13.11</v>
      </c>
      <c r="C108" s="27" t="str">
        <f>Critères!C107</f>
        <v>Dans chaque page web, les actions déclenchées au moyen d’un dispositif de pointage sur un point unique de l’écran peuvent-elles faire l’objet d’une annulation (hors cas particuliers) ?</v>
      </c>
      <c r="D108" s="67" t="s">
        <v>305</v>
      </c>
      <c r="E108" s="68" t="s">
        <v>316</v>
      </c>
      <c r="F108" s="27"/>
      <c r="G108" s="27"/>
    </row>
    <row r="109" spans="1:7" ht="30.6" x14ac:dyDescent="0.25">
      <c r="A109" s="5"/>
      <c r="B109" s="57" t="str">
        <f>Critères!B108</f>
        <v>13.12</v>
      </c>
      <c r="C109" s="27" t="str">
        <f>Critères!C108</f>
        <v>Dans chaque page web, les fonctionnalités qui impliquent un mouvement de l’appareil ou vers l’appareil peuvent-elles être satisfaites de manière alternative (hors cas particuliers) ?</v>
      </c>
      <c r="D109" s="67" t="s">
        <v>305</v>
      </c>
      <c r="E109" s="68" t="s">
        <v>316</v>
      </c>
      <c r="F109" s="27"/>
      <c r="G109" s="27"/>
    </row>
  </sheetData>
  <mergeCells count="15">
    <mergeCell ref="A56:A59"/>
    <mergeCell ref="A60:A73"/>
    <mergeCell ref="A74:A86"/>
    <mergeCell ref="A87:A97"/>
    <mergeCell ref="A98:A109"/>
    <mergeCell ref="A18:A30"/>
    <mergeCell ref="A31:A38"/>
    <mergeCell ref="A39:A40"/>
    <mergeCell ref="A41:A45"/>
    <mergeCell ref="A46:A55"/>
    <mergeCell ref="A1:G1"/>
    <mergeCell ref="A2:G2"/>
    <mergeCell ref="A4:A12"/>
    <mergeCell ref="A13:A14"/>
    <mergeCell ref="A15:A17"/>
  </mergeCells>
  <conditionalFormatting sqref="D4">
    <cfRule type="cellIs" dxfId="485" priority="7" operator="equal">
      <formula>"C"</formula>
    </cfRule>
    <cfRule type="cellIs" dxfId="484" priority="8" operator="equal">
      <formula>"NC"</formula>
    </cfRule>
    <cfRule type="cellIs" dxfId="483" priority="9" operator="equal">
      <formula>"NA"</formula>
    </cfRule>
    <cfRule type="cellIs" dxfId="482" priority="10" operator="equal">
      <formula>"NT"</formula>
    </cfRule>
  </conditionalFormatting>
  <conditionalFormatting sqref="E4">
    <cfRule type="cellIs" dxfId="481" priority="11" operator="equal">
      <formula>"D"</formula>
    </cfRule>
    <cfRule type="cellIs" dxfId="480" priority="12" operator="equal">
      <formula>"N"</formula>
    </cfRule>
  </conditionalFormatting>
  <conditionalFormatting sqref="D5:D109">
    <cfRule type="cellIs" dxfId="479" priority="1" operator="equal">
      <formula>"C"</formula>
    </cfRule>
    <cfRule type="cellIs" dxfId="478" priority="2" operator="equal">
      <formula>"NC"</formula>
    </cfRule>
    <cfRule type="cellIs" dxfId="477" priority="3" operator="equal">
      <formula>"NA"</formula>
    </cfRule>
    <cfRule type="cellIs" dxfId="476" priority="4" operator="equal">
      <formula>"NT"</formula>
    </cfRule>
  </conditionalFormatting>
  <conditionalFormatting sqref="E5:E109">
    <cfRule type="cellIs" dxfId="475" priority="5" operator="equal">
      <formula>"D"</formula>
    </cfRule>
    <cfRule type="cellIs" dxfId="474" priority="6" operator="equal">
      <formula>"N"</formula>
    </cfRule>
  </conditionalFormatting>
  <dataValidations count="2">
    <dataValidation type="list" operator="equal" showErrorMessage="1" sqref="D4:D109">
      <formula1>"C,NC,NA,NT"</formula1>
      <formula2>0</formula2>
    </dataValidation>
    <dataValidation type="list" operator="equal" showErrorMessage="1" sqref="E4:E109">
      <formula1>"D,N"</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48"/>
  <sheetViews>
    <sheetView zoomScale="75" zoomScaleNormal="75" workbookViewId="0">
      <selection activeCell="A3" sqref="A3:C3"/>
    </sheetView>
  </sheetViews>
  <sheetFormatPr baseColWidth="10" defaultColWidth="9.6328125" defaultRowHeight="15" x14ac:dyDescent="0.25"/>
  <cols>
    <col min="1" max="1" width="5.54296875" style="12" customWidth="1"/>
    <col min="2" max="2" width="39.26953125" style="12" customWidth="1"/>
    <col min="3" max="3" width="45.36328125" style="12" customWidth="1"/>
    <col min="4" max="64" width="7.26953125" style="12" customWidth="1"/>
  </cols>
  <sheetData>
    <row r="1" spans="1:3" ht="15" customHeight="1" x14ac:dyDescent="0.25">
      <c r="A1" s="11" t="s">
        <v>0</v>
      </c>
      <c r="B1" s="11"/>
      <c r="C1" s="11"/>
    </row>
    <row r="2" spans="1:3" ht="15" customHeight="1" x14ac:dyDescent="0.25">
      <c r="A2" s="11" t="s">
        <v>4</v>
      </c>
      <c r="B2" s="11"/>
      <c r="C2" s="11"/>
    </row>
    <row r="3" spans="1:3" ht="15" customHeight="1" x14ac:dyDescent="0.25">
      <c r="A3" s="8" t="s">
        <v>5</v>
      </c>
      <c r="B3" s="8"/>
      <c r="C3" s="8"/>
    </row>
    <row r="4" spans="1:3" ht="15" customHeight="1" x14ac:dyDescent="0.25">
      <c r="A4" s="8" t="s">
        <v>6</v>
      </c>
      <c r="B4" s="8"/>
      <c r="C4" s="8"/>
    </row>
    <row r="5" spans="1:3" ht="15" customHeight="1" x14ac:dyDescent="0.25">
      <c r="A5" s="8" t="s">
        <v>7</v>
      </c>
      <c r="B5" s="8"/>
      <c r="C5" s="8"/>
    </row>
    <row r="6" spans="1:3" x14ac:dyDescent="0.25">
      <c r="A6" s="15" t="s">
        <v>8</v>
      </c>
      <c r="B6" s="7" t="s">
        <v>9</v>
      </c>
      <c r="C6" s="7"/>
    </row>
    <row r="8" spans="1:3" x14ac:dyDescent="0.25">
      <c r="A8" s="16" t="s">
        <v>10</v>
      </c>
      <c r="B8" s="16" t="s">
        <v>11</v>
      </c>
      <c r="C8" s="16" t="s">
        <v>12</v>
      </c>
    </row>
    <row r="9" spans="1:3" ht="27.75" customHeight="1" x14ac:dyDescent="0.25">
      <c r="A9" s="17" t="s">
        <v>13</v>
      </c>
      <c r="B9" s="18" t="s">
        <v>14</v>
      </c>
      <c r="C9" s="19" t="s">
        <v>15</v>
      </c>
    </row>
    <row r="10" spans="1:3" ht="27.75" customHeight="1" x14ac:dyDescent="0.25">
      <c r="A10" s="17" t="s">
        <v>16</v>
      </c>
      <c r="B10" s="18" t="s">
        <v>17</v>
      </c>
      <c r="C10" s="19" t="s">
        <v>18</v>
      </c>
    </row>
    <row r="11" spans="1:3" ht="27.75" customHeight="1" x14ac:dyDescent="0.25">
      <c r="A11" s="17" t="s">
        <v>19</v>
      </c>
      <c r="B11" s="18" t="s">
        <v>20</v>
      </c>
      <c r="C11" s="19" t="s">
        <v>21</v>
      </c>
    </row>
    <row r="12" spans="1:3" ht="27.75" customHeight="1" x14ac:dyDescent="0.25">
      <c r="A12" s="17" t="s">
        <v>22</v>
      </c>
      <c r="B12" s="18" t="s">
        <v>23</v>
      </c>
      <c r="C12" s="19" t="s">
        <v>24</v>
      </c>
    </row>
    <row r="13" spans="1:3" ht="27.75" customHeight="1" x14ac:dyDescent="0.25">
      <c r="A13" s="17" t="s">
        <v>25</v>
      </c>
      <c r="B13" s="18" t="s">
        <v>26</v>
      </c>
      <c r="C13" s="20" t="s">
        <v>27</v>
      </c>
    </row>
    <row r="14" spans="1:3" ht="27.75" customHeight="1" x14ac:dyDescent="0.25">
      <c r="A14" s="17" t="s">
        <v>28</v>
      </c>
      <c r="B14" s="18" t="s">
        <v>29</v>
      </c>
      <c r="C14" s="20" t="s">
        <v>30</v>
      </c>
    </row>
    <row r="15" spans="1:3" ht="27.75" customHeight="1" x14ac:dyDescent="0.25">
      <c r="A15" s="17" t="s">
        <v>31</v>
      </c>
      <c r="B15" s="18" t="s">
        <v>32</v>
      </c>
      <c r="C15" s="20" t="s">
        <v>33</v>
      </c>
    </row>
    <row r="16" spans="1:3" ht="27.75" customHeight="1" x14ac:dyDescent="0.25">
      <c r="A16" s="17" t="s">
        <v>34</v>
      </c>
      <c r="B16" s="18" t="s">
        <v>35</v>
      </c>
      <c r="C16" s="21" t="s">
        <v>36</v>
      </c>
    </row>
    <row r="17" spans="1:3" ht="27.75" customHeight="1" x14ac:dyDescent="0.25">
      <c r="A17" s="17" t="s">
        <v>37</v>
      </c>
      <c r="B17" s="18" t="s">
        <v>38</v>
      </c>
      <c r="C17" s="21" t="s">
        <v>39</v>
      </c>
    </row>
    <row r="18" spans="1:3" ht="27.75" customHeight="1" x14ac:dyDescent="0.25">
      <c r="A18" s="17" t="s">
        <v>40</v>
      </c>
      <c r="B18" s="18" t="s">
        <v>38</v>
      </c>
      <c r="C18" s="21" t="s">
        <v>39</v>
      </c>
    </row>
    <row r="19" spans="1:3" ht="27.75" customHeight="1" x14ac:dyDescent="0.25">
      <c r="A19" s="17" t="s">
        <v>41</v>
      </c>
      <c r="B19" s="18" t="s">
        <v>38</v>
      </c>
      <c r="C19" s="21" t="s">
        <v>39</v>
      </c>
    </row>
    <row r="20" spans="1:3" ht="27.75" customHeight="1" x14ac:dyDescent="0.25">
      <c r="A20" s="17" t="s">
        <v>42</v>
      </c>
      <c r="B20" s="18" t="s">
        <v>38</v>
      </c>
      <c r="C20" s="21" t="s">
        <v>39</v>
      </c>
    </row>
    <row r="21" spans="1:3" ht="27.75" customHeight="1" x14ac:dyDescent="0.25">
      <c r="A21" s="17" t="s">
        <v>43</v>
      </c>
      <c r="B21" s="18" t="s">
        <v>38</v>
      </c>
      <c r="C21" s="21" t="s">
        <v>39</v>
      </c>
    </row>
    <row r="22" spans="1:3" ht="27.75" customHeight="1" x14ac:dyDescent="0.25">
      <c r="A22" s="17" t="s">
        <v>44</v>
      </c>
      <c r="B22" s="18" t="s">
        <v>38</v>
      </c>
      <c r="C22" s="21" t="s">
        <v>39</v>
      </c>
    </row>
    <row r="23" spans="1:3" ht="27.75" customHeight="1" x14ac:dyDescent="0.25">
      <c r="A23" s="17" t="s">
        <v>45</v>
      </c>
      <c r="B23" s="18" t="s">
        <v>38</v>
      </c>
      <c r="C23" s="21" t="s">
        <v>39</v>
      </c>
    </row>
    <row r="24" spans="1:3" ht="27.75" customHeight="1" x14ac:dyDescent="0.25">
      <c r="A24" s="17" t="s">
        <v>46</v>
      </c>
      <c r="B24" s="18" t="s">
        <v>38</v>
      </c>
      <c r="C24" s="21" t="s">
        <v>39</v>
      </c>
    </row>
    <row r="25" spans="1:3" ht="27.75" customHeight="1" x14ac:dyDescent="0.25">
      <c r="A25" s="17" t="s">
        <v>47</v>
      </c>
      <c r="B25" s="18" t="s">
        <v>38</v>
      </c>
      <c r="C25" s="21" t="s">
        <v>39</v>
      </c>
    </row>
    <row r="26" spans="1:3" ht="27.75" customHeight="1" x14ac:dyDescent="0.25">
      <c r="A26" s="17" t="s">
        <v>48</v>
      </c>
      <c r="B26" s="18" t="s">
        <v>38</v>
      </c>
      <c r="C26" s="21" t="s">
        <v>39</v>
      </c>
    </row>
    <row r="27" spans="1:3" ht="27.75" customHeight="1" x14ac:dyDescent="0.25">
      <c r="A27" s="17" t="s">
        <v>49</v>
      </c>
      <c r="B27" s="18" t="s">
        <v>38</v>
      </c>
      <c r="C27" s="21" t="s">
        <v>39</v>
      </c>
    </row>
    <row r="28" spans="1:3" ht="27.75" customHeight="1" x14ac:dyDescent="0.25">
      <c r="A28" s="17" t="s">
        <v>50</v>
      </c>
      <c r="B28" s="18" t="s">
        <v>38</v>
      </c>
      <c r="C28" s="21" t="s">
        <v>39</v>
      </c>
    </row>
    <row r="29" spans="1:3" ht="27.75" customHeight="1" x14ac:dyDescent="0.25">
      <c r="A29" s="17" t="s">
        <v>51</v>
      </c>
      <c r="B29" s="18" t="s">
        <v>38</v>
      </c>
      <c r="C29" s="21" t="s">
        <v>39</v>
      </c>
    </row>
    <row r="30" spans="1:3" ht="27.75" customHeight="1" x14ac:dyDescent="0.25">
      <c r="A30" s="17" t="s">
        <v>52</v>
      </c>
      <c r="B30" s="18" t="s">
        <v>38</v>
      </c>
      <c r="C30" s="21" t="s">
        <v>39</v>
      </c>
    </row>
    <row r="31" spans="1:3" ht="27.75" customHeight="1" x14ac:dyDescent="0.25">
      <c r="A31" s="17" t="s">
        <v>53</v>
      </c>
      <c r="B31" s="18" t="s">
        <v>38</v>
      </c>
      <c r="C31" s="21" t="s">
        <v>39</v>
      </c>
    </row>
    <row r="32" spans="1:3" ht="27.75" customHeight="1" x14ac:dyDescent="0.25">
      <c r="A32" s="17" t="s">
        <v>54</v>
      </c>
      <c r="B32" s="18" t="s">
        <v>38</v>
      </c>
      <c r="C32" s="21" t="s">
        <v>39</v>
      </c>
    </row>
    <row r="33" spans="1:3" ht="27.75" customHeight="1" x14ac:dyDescent="0.25">
      <c r="A33" s="17" t="s">
        <v>55</v>
      </c>
      <c r="B33" s="18" t="s">
        <v>38</v>
      </c>
      <c r="C33" s="21" t="s">
        <v>39</v>
      </c>
    </row>
    <row r="34" spans="1:3" ht="27.75" customHeight="1" x14ac:dyDescent="0.25">
      <c r="A34" s="17" t="s">
        <v>56</v>
      </c>
      <c r="B34" s="18" t="s">
        <v>38</v>
      </c>
      <c r="C34" s="21" t="s">
        <v>39</v>
      </c>
    </row>
    <row r="35" spans="1:3" ht="27.75" customHeight="1" x14ac:dyDescent="0.25">
      <c r="A35" s="17" t="s">
        <v>57</v>
      </c>
      <c r="B35" s="18" t="s">
        <v>38</v>
      </c>
      <c r="C35" s="21" t="s">
        <v>39</v>
      </c>
    </row>
    <row r="36" spans="1:3" ht="27.75" customHeight="1" x14ac:dyDescent="0.25">
      <c r="A36" s="17" t="s">
        <v>58</v>
      </c>
      <c r="B36" s="18" t="s">
        <v>38</v>
      </c>
      <c r="C36" s="21" t="s">
        <v>39</v>
      </c>
    </row>
    <row r="37" spans="1:3" ht="27.75" customHeight="1" x14ac:dyDescent="0.25">
      <c r="A37" s="17" t="s">
        <v>59</v>
      </c>
      <c r="B37" s="18" t="s">
        <v>38</v>
      </c>
      <c r="C37" s="21" t="s">
        <v>39</v>
      </c>
    </row>
    <row r="38" spans="1:3" ht="27.75" customHeight="1" x14ac:dyDescent="0.25">
      <c r="A38" s="17" t="s">
        <v>60</v>
      </c>
      <c r="B38" s="18" t="s">
        <v>38</v>
      </c>
      <c r="C38" s="21" t="s">
        <v>39</v>
      </c>
    </row>
    <row r="39" spans="1:3" ht="27.75" customHeight="1" x14ac:dyDescent="0.25">
      <c r="A39" s="17" t="s">
        <v>61</v>
      </c>
      <c r="B39" s="18" t="s">
        <v>38</v>
      </c>
      <c r="C39" s="21" t="s">
        <v>39</v>
      </c>
    </row>
    <row r="40" spans="1:3" ht="27.75" customHeight="1" x14ac:dyDescent="0.25">
      <c r="A40" s="17" t="s">
        <v>62</v>
      </c>
      <c r="B40" s="18" t="s">
        <v>38</v>
      </c>
      <c r="C40" s="21" t="s">
        <v>39</v>
      </c>
    </row>
    <row r="41" spans="1:3" ht="27.75" customHeight="1" x14ac:dyDescent="0.25">
      <c r="A41" s="17" t="s">
        <v>63</v>
      </c>
      <c r="B41" s="18" t="s">
        <v>38</v>
      </c>
      <c r="C41" s="21" t="s">
        <v>39</v>
      </c>
    </row>
    <row r="42" spans="1:3" ht="27.75" customHeight="1" x14ac:dyDescent="0.25">
      <c r="A42" s="17" t="s">
        <v>64</v>
      </c>
      <c r="B42" s="18" t="s">
        <v>38</v>
      </c>
      <c r="C42" s="21" t="s">
        <v>39</v>
      </c>
    </row>
    <row r="43" spans="1:3" ht="27.75" customHeight="1" x14ac:dyDescent="0.25">
      <c r="A43" s="17" t="s">
        <v>65</v>
      </c>
      <c r="B43" s="18" t="s">
        <v>38</v>
      </c>
      <c r="C43" s="21" t="s">
        <v>39</v>
      </c>
    </row>
    <row r="44" spans="1:3" ht="27.75" customHeight="1" x14ac:dyDescent="0.25">
      <c r="A44" s="17" t="s">
        <v>66</v>
      </c>
      <c r="B44" s="18" t="s">
        <v>38</v>
      </c>
      <c r="C44" s="21" t="s">
        <v>39</v>
      </c>
    </row>
    <row r="45" spans="1:3" ht="27.75" customHeight="1" x14ac:dyDescent="0.25">
      <c r="A45" s="17" t="s">
        <v>67</v>
      </c>
      <c r="B45" s="18" t="s">
        <v>38</v>
      </c>
      <c r="C45" s="21" t="s">
        <v>39</v>
      </c>
    </row>
    <row r="46" spans="1:3" ht="27.75" customHeight="1" x14ac:dyDescent="0.25">
      <c r="A46" s="17" t="s">
        <v>68</v>
      </c>
      <c r="B46" s="18" t="s">
        <v>38</v>
      </c>
      <c r="C46" s="21" t="s">
        <v>39</v>
      </c>
    </row>
    <row r="47" spans="1:3" ht="27.75" customHeight="1" x14ac:dyDescent="0.25">
      <c r="A47" s="17" t="s">
        <v>69</v>
      </c>
      <c r="B47" s="18" t="s">
        <v>38</v>
      </c>
      <c r="C47" s="21" t="s">
        <v>39</v>
      </c>
    </row>
    <row r="48" spans="1:3" ht="27.75" customHeight="1" x14ac:dyDescent="0.25">
      <c r="A48" s="17" t="s">
        <v>70</v>
      </c>
      <c r="B48" s="18" t="s">
        <v>38</v>
      </c>
      <c r="C48" s="21" t="s">
        <v>39</v>
      </c>
    </row>
  </sheetData>
  <mergeCells count="6">
    <mergeCell ref="B6:C6"/>
    <mergeCell ref="A1:C1"/>
    <mergeCell ref="A2:C2"/>
    <mergeCell ref="A3:C3"/>
    <mergeCell ref="A4:C4"/>
    <mergeCell ref="A5:C5"/>
  </mergeCell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9"/>
  <sheetViews>
    <sheetView zoomScale="75" zoomScaleNormal="75" workbookViewId="0">
      <selection activeCell="D4" sqref="D4"/>
    </sheetView>
  </sheetViews>
  <sheetFormatPr baseColWidth="10" defaultColWidth="9.54296875" defaultRowHeight="15" x14ac:dyDescent="0.25"/>
  <cols>
    <col min="1" max="1" width="3.7265625" style="12"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1017" width="9.54296875" style="23"/>
  </cols>
  <sheetData>
    <row r="1" spans="1:1024" ht="15.6" x14ac:dyDescent="0.25">
      <c r="A1" s="11" t="str">
        <f>Échantillon!A1</f>
        <v>RGAA 4.1 – GRILLE D'ÉVALUATION</v>
      </c>
      <c r="B1" s="11"/>
      <c r="C1" s="11"/>
      <c r="D1" s="11"/>
      <c r="E1" s="11"/>
      <c r="F1" s="11"/>
      <c r="G1" s="11"/>
    </row>
    <row r="2" spans="1:1024" x14ac:dyDescent="0.25">
      <c r="A2" s="1" t="str">
        <f>CONCATENATE(Échantillon!B17," : ",Échantillon!C17)</f>
        <v>Actualités : http://www.site.fr/actualites.html</v>
      </c>
      <c r="B2" s="1"/>
      <c r="C2" s="1"/>
      <c r="D2" s="1"/>
      <c r="E2" s="1"/>
      <c r="F2" s="1"/>
      <c r="G2" s="1"/>
    </row>
    <row r="3" spans="1:1024" s="13" customFormat="1" ht="46.2" x14ac:dyDescent="0.25">
      <c r="A3" s="24" t="s">
        <v>71</v>
      </c>
      <c r="B3" s="24" t="s">
        <v>72</v>
      </c>
      <c r="C3" s="25" t="s">
        <v>73</v>
      </c>
      <c r="D3" s="24" t="s">
        <v>300</v>
      </c>
      <c r="E3" s="24" t="s">
        <v>313</v>
      </c>
      <c r="F3" s="25" t="s">
        <v>314</v>
      </c>
      <c r="G3" s="25" t="s">
        <v>315</v>
      </c>
      <c r="AMD3"/>
      <c r="AME3"/>
      <c r="AMF3"/>
      <c r="AMG3"/>
      <c r="AMH3"/>
      <c r="AMI3"/>
      <c r="AMJ3"/>
    </row>
    <row r="4" spans="1:1024" s="13" customFormat="1" ht="20.399999999999999" x14ac:dyDescent="0.25">
      <c r="A4" s="5" t="str">
        <f>Critères!$A$3</f>
        <v>IMAGES</v>
      </c>
      <c r="B4" s="57" t="str">
        <f>Critères!B3</f>
        <v>1.1</v>
      </c>
      <c r="C4" s="27" t="str">
        <f>Critères!C3</f>
        <v>Chaque image porteuse d’information a-t-elle une alternative textuelle ?</v>
      </c>
      <c r="D4" s="67" t="s">
        <v>305</v>
      </c>
      <c r="E4" s="68" t="s">
        <v>316</v>
      </c>
      <c r="F4" s="27"/>
      <c r="G4" s="27"/>
      <c r="H4" s="12"/>
      <c r="AMD4"/>
      <c r="AME4"/>
      <c r="AMF4"/>
      <c r="AMG4"/>
      <c r="AMH4"/>
      <c r="AMI4"/>
      <c r="AMJ4"/>
    </row>
    <row r="5" spans="1:1024" s="13" customFormat="1" ht="20.399999999999999" x14ac:dyDescent="0.25">
      <c r="A5" s="5"/>
      <c r="B5" s="57" t="str">
        <f>Critères!B4</f>
        <v>1.2</v>
      </c>
      <c r="C5" s="27" t="str">
        <f>Critères!C4</f>
        <v>Chaque image de décoration est-elle correctement ignorée par les technologies d’assistance ?</v>
      </c>
      <c r="D5" s="67" t="s">
        <v>305</v>
      </c>
      <c r="E5" s="68" t="s">
        <v>316</v>
      </c>
      <c r="F5" s="27"/>
      <c r="G5" s="27"/>
      <c r="AMD5"/>
      <c r="AME5"/>
      <c r="AMF5"/>
      <c r="AMG5"/>
      <c r="AMH5"/>
      <c r="AMI5"/>
      <c r="AMJ5"/>
    </row>
    <row r="6" spans="1:1024" s="13" customFormat="1" ht="30.6" x14ac:dyDescent="0.25">
      <c r="A6" s="5"/>
      <c r="B6" s="57" t="str">
        <f>Critères!B5</f>
        <v>1.3</v>
      </c>
      <c r="C6" s="27" t="str">
        <f>Critères!C5</f>
        <v>Pour chaque image porteuse d'information ayant une alternative textuelle, cette alternative est-elle pertinente (hors cas particuliers) ?</v>
      </c>
      <c r="D6" s="67" t="s">
        <v>305</v>
      </c>
      <c r="E6" s="68" t="s">
        <v>316</v>
      </c>
      <c r="F6" s="27"/>
      <c r="G6" s="27"/>
      <c r="AMD6"/>
      <c r="AME6"/>
      <c r="AMF6"/>
      <c r="AMG6"/>
      <c r="AMH6"/>
      <c r="AMI6"/>
      <c r="AMJ6"/>
    </row>
    <row r="7" spans="1:1024" ht="30.6" x14ac:dyDescent="0.25">
      <c r="A7" s="5"/>
      <c r="B7" s="57" t="str">
        <f>Critères!B6</f>
        <v>1.4</v>
      </c>
      <c r="C7" s="27" t="str">
        <f>Critères!C6</f>
        <v>Pour chaque image utilisée comme CAPTCHA ou comme image-test, ayant une alternative textuelle, cette alternative permet-elle d’identifier la nature et la fonction de l’image ?</v>
      </c>
      <c r="D7" s="67" t="s">
        <v>305</v>
      </c>
      <c r="E7" s="68" t="s">
        <v>316</v>
      </c>
      <c r="F7" s="27"/>
      <c r="G7" s="27"/>
    </row>
    <row r="8" spans="1:1024" ht="30.6" x14ac:dyDescent="0.25">
      <c r="A8" s="5"/>
      <c r="B8" s="57" t="str">
        <f>Critères!B7</f>
        <v>1.5</v>
      </c>
      <c r="C8" s="27" t="str">
        <f>Critères!C7</f>
        <v>Pour chaque image utilisée comme CAPTCHA, une solution d’accès alternatif au contenu ou à la fonction du CAPTCHA est-elle présente ?</v>
      </c>
      <c r="D8" s="67" t="s">
        <v>305</v>
      </c>
      <c r="E8" s="68" t="s">
        <v>316</v>
      </c>
      <c r="F8" s="29"/>
      <c r="G8" s="27"/>
    </row>
    <row r="9" spans="1:1024" ht="20.399999999999999" x14ac:dyDescent="0.25">
      <c r="A9" s="5"/>
      <c r="B9" s="57" t="str">
        <f>Critères!B8</f>
        <v>1.6</v>
      </c>
      <c r="C9" s="27" t="str">
        <f>Critères!C8</f>
        <v>Chaque image porteuse d’information a-t-elle, si nécessaire, une description détaillée ?</v>
      </c>
      <c r="D9" s="67" t="s">
        <v>305</v>
      </c>
      <c r="E9" s="68" t="s">
        <v>316</v>
      </c>
      <c r="F9" s="27"/>
      <c r="G9" s="27"/>
    </row>
    <row r="10" spans="1:1024" ht="20.399999999999999" x14ac:dyDescent="0.25">
      <c r="A10" s="5"/>
      <c r="B10" s="57" t="str">
        <f>Critères!B9</f>
        <v>1.7</v>
      </c>
      <c r="C10" s="27" t="str">
        <f>Critères!C9</f>
        <v>Pour chaque image porteuse d’information ayant une description détaillée, cette description est-elle pertinente ?</v>
      </c>
      <c r="D10" s="67" t="s">
        <v>305</v>
      </c>
      <c r="E10" s="68" t="s">
        <v>316</v>
      </c>
      <c r="F10" s="27"/>
      <c r="G10" s="27"/>
    </row>
    <row r="11" spans="1:1024" ht="40.799999999999997" x14ac:dyDescent="0.25">
      <c r="A11" s="5"/>
      <c r="B11" s="57" t="str">
        <f>Critères!B10</f>
        <v>1.8</v>
      </c>
      <c r="C11" s="27" t="str">
        <f>Critères!C10</f>
        <v>Chaque image texte porteuse d’information, en l’absence d’un mécanisme de remplacement, doit si possible être remplacée par du texte stylé. Cette règle est-elle respectée (hors cas particuliers) ?</v>
      </c>
      <c r="D11" s="67" t="s">
        <v>305</v>
      </c>
      <c r="E11" s="68" t="s">
        <v>316</v>
      </c>
      <c r="F11" s="27"/>
      <c r="G11" s="27"/>
    </row>
    <row r="12" spans="1:1024" s="13" customFormat="1" ht="20.399999999999999" x14ac:dyDescent="0.25">
      <c r="A12" s="5"/>
      <c r="B12" s="57" t="str">
        <f>Critères!B11</f>
        <v>1.9</v>
      </c>
      <c r="C12" s="27" t="str">
        <f>Critères!C11</f>
        <v>Chaque légende d’image est-elle, si nécessaire, correctement reliée à l’image correspondante ?</v>
      </c>
      <c r="D12" s="67" t="s">
        <v>305</v>
      </c>
      <c r="E12" s="68" t="s">
        <v>316</v>
      </c>
      <c r="F12" s="27"/>
      <c r="G12" s="27"/>
      <c r="AMD12" s="14"/>
      <c r="AME12" s="14"/>
      <c r="AMF12" s="14"/>
      <c r="AMG12" s="14"/>
      <c r="AMH12" s="14"/>
      <c r="AMI12" s="14"/>
      <c r="AMJ12"/>
    </row>
    <row r="13" spans="1:1024" ht="15.6" x14ac:dyDescent="0.25">
      <c r="A13" s="5" t="str">
        <f>Critères!$A$12</f>
        <v>CADRES</v>
      </c>
      <c r="B13" s="59" t="str">
        <f>Critères!B12</f>
        <v>2.1</v>
      </c>
      <c r="C13" s="31" t="str">
        <f>Critères!C12</f>
        <v>Chaque cadre a-t-il un titre de cadre ?</v>
      </c>
      <c r="D13" s="67" t="s">
        <v>305</v>
      </c>
      <c r="E13" s="68" t="s">
        <v>316</v>
      </c>
      <c r="F13" s="60"/>
      <c r="G13" s="31"/>
    </row>
    <row r="14" spans="1:1024"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1024" ht="30.6" x14ac:dyDescent="0.25">
      <c r="A15" s="5" t="str">
        <f>Critères!$A$14</f>
        <v>COULEURS</v>
      </c>
      <c r="B15" s="57" t="str">
        <f>Critères!B14</f>
        <v>3.1</v>
      </c>
      <c r="C15" s="27" t="str">
        <f>Critères!C14</f>
        <v>Dans chaque page web, l’information ne doit pas être donnée uniquement par la couleur. Cette règle est-elle respectée ?</v>
      </c>
      <c r="D15" s="67" t="s">
        <v>305</v>
      </c>
      <c r="E15" s="68" t="s">
        <v>316</v>
      </c>
      <c r="F15" s="27"/>
      <c r="G15" s="27"/>
    </row>
    <row r="16" spans="1:1024" ht="30.6" x14ac:dyDescent="0.25">
      <c r="A16" s="5"/>
      <c r="B16" s="57" t="str">
        <f>Critères!B15</f>
        <v>3.2</v>
      </c>
      <c r="C16" s="27"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7" t="str">
        <f>Critères!B16</f>
        <v>3.3</v>
      </c>
      <c r="C17" s="27"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7" t="str">
        <f>Critères!B17</f>
        <v>4.1</v>
      </c>
      <c r="C18" s="27"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7" t="str">
        <f>Critères!B18</f>
        <v>4.2</v>
      </c>
      <c r="C19" s="27"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7" t="str">
        <f>Critères!B19</f>
        <v>4.3</v>
      </c>
      <c r="C20" s="27" t="str">
        <f>Critères!C19</f>
        <v>Chaque média temporel synchronisé pré-enregistré a-t-il, si nécessaire, des sous-titres synchronisés (hors cas particuliers) ?</v>
      </c>
      <c r="D20" s="67" t="s">
        <v>305</v>
      </c>
      <c r="E20" s="68" t="s">
        <v>316</v>
      </c>
      <c r="F20" s="31"/>
      <c r="G20" s="31"/>
    </row>
    <row r="21" spans="1:7" ht="30.6" x14ac:dyDescent="0.25">
      <c r="A21" s="5"/>
      <c r="B21" s="57" t="str">
        <f>Critères!B20</f>
        <v>4.4</v>
      </c>
      <c r="C21" s="27"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7" t="str">
        <f>Critères!B21</f>
        <v>4.5</v>
      </c>
      <c r="C22" s="27"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7" t="str">
        <f>Critères!B22</f>
        <v>4.6</v>
      </c>
      <c r="C23" s="27"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7" t="str">
        <f>Critères!B23</f>
        <v>4.7</v>
      </c>
      <c r="C24" s="27" t="str">
        <f>Critères!C23</f>
        <v>Chaque média temporel est-il clairement identifiable (hors cas particuliers) ?</v>
      </c>
      <c r="D24" s="67" t="s">
        <v>305</v>
      </c>
      <c r="E24" s="68" t="s">
        <v>316</v>
      </c>
      <c r="F24" s="31"/>
      <c r="G24" s="31"/>
    </row>
    <row r="25" spans="1:7" ht="20.399999999999999" x14ac:dyDescent="0.25">
      <c r="A25" s="5"/>
      <c r="B25" s="57" t="str">
        <f>Critères!B24</f>
        <v>4.8</v>
      </c>
      <c r="C25" s="27" t="str">
        <f>Critères!C24</f>
        <v>Chaque média non temporel a-t-il, si nécessaire, une alternative (hors cas particuliers) ?</v>
      </c>
      <c r="D25" s="67" t="s">
        <v>305</v>
      </c>
      <c r="E25" s="68" t="s">
        <v>316</v>
      </c>
      <c r="F25" s="31"/>
      <c r="G25" s="31"/>
    </row>
    <row r="26" spans="1:7" ht="20.399999999999999" x14ac:dyDescent="0.25">
      <c r="A26" s="5"/>
      <c r="B26" s="57" t="str">
        <f>Critères!B25</f>
        <v>4.9</v>
      </c>
      <c r="C26" s="27" t="str">
        <f>Critères!C25</f>
        <v>Pour chaque média non temporel ayant une alternative, cette alternative est-elle pertinente ?</v>
      </c>
      <c r="D26" s="67" t="s">
        <v>305</v>
      </c>
      <c r="E26" s="68" t="s">
        <v>316</v>
      </c>
      <c r="F26" s="31"/>
      <c r="G26" s="31"/>
    </row>
    <row r="27" spans="1:7" ht="20.399999999999999" x14ac:dyDescent="0.25">
      <c r="A27" s="5"/>
      <c r="B27" s="57" t="str">
        <f>Critères!B26</f>
        <v>4.10</v>
      </c>
      <c r="C27" s="27" t="str">
        <f>Critères!C26</f>
        <v>Chaque son déclenché automatiquement est-il contrôlable par l’utilisateur ?</v>
      </c>
      <c r="D27" s="67" t="s">
        <v>305</v>
      </c>
      <c r="E27" s="68" t="s">
        <v>316</v>
      </c>
      <c r="F27" s="31"/>
      <c r="G27" s="31"/>
    </row>
    <row r="28" spans="1:7" ht="30.6" x14ac:dyDescent="0.25">
      <c r="A28" s="5"/>
      <c r="B28" s="57" t="str">
        <f>Critères!B27</f>
        <v>4.11</v>
      </c>
      <c r="C28" s="27"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7" t="str">
        <f>Critères!B28</f>
        <v>4.12</v>
      </c>
      <c r="C29" s="27"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7" t="str">
        <f>Critères!B29</f>
        <v>4.13</v>
      </c>
      <c r="C30" s="27"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7" t="str">
        <f>Critères!B30</f>
        <v>5.1</v>
      </c>
      <c r="C31" s="27" t="str">
        <f>Critères!C30</f>
        <v>Chaque tableau de données complexe a-t-il un résumé ?</v>
      </c>
      <c r="D31" s="67" t="s">
        <v>305</v>
      </c>
      <c r="E31" s="68" t="s">
        <v>316</v>
      </c>
      <c r="F31" s="27"/>
      <c r="G31" s="27"/>
    </row>
    <row r="32" spans="1:7" ht="20.399999999999999" x14ac:dyDescent="0.25">
      <c r="A32" s="5"/>
      <c r="B32" s="57" t="str">
        <f>Critères!B31</f>
        <v>5.2</v>
      </c>
      <c r="C32" s="27" t="str">
        <f>Critères!C31</f>
        <v>Pour chaque tableau de données complexe ayant un résumé, celui-ci est-il pertinent ?</v>
      </c>
      <c r="D32" s="67" t="s">
        <v>305</v>
      </c>
      <c r="E32" s="68" t="s">
        <v>316</v>
      </c>
      <c r="F32" s="27"/>
      <c r="G32" s="27"/>
    </row>
    <row r="33" spans="1:7" ht="20.399999999999999" x14ac:dyDescent="0.25">
      <c r="A33" s="5"/>
      <c r="B33" s="57" t="str">
        <f>Critères!B32</f>
        <v>5.3</v>
      </c>
      <c r="C33" s="27" t="str">
        <f>Critères!C32</f>
        <v>Pour chaque tableau de mise en forme, le contenu linéarisé reste-t-il compréhensible ?</v>
      </c>
      <c r="D33" s="67" t="s">
        <v>305</v>
      </c>
      <c r="E33" s="68" t="s">
        <v>316</v>
      </c>
      <c r="F33" s="27"/>
      <c r="G33" s="27"/>
    </row>
    <row r="34" spans="1:7" ht="20.399999999999999" x14ac:dyDescent="0.25">
      <c r="A34" s="5"/>
      <c r="B34" s="57" t="str">
        <f>Critères!B33</f>
        <v>5.4</v>
      </c>
      <c r="C34" s="27" t="str">
        <f>Critères!C33</f>
        <v>Pour chaque tableau de données ayant un titre, le titre est-il correctement associé au tableau de données ?</v>
      </c>
      <c r="D34" s="67" t="s">
        <v>305</v>
      </c>
      <c r="E34" s="68" t="s">
        <v>316</v>
      </c>
      <c r="F34" s="27"/>
      <c r="G34" s="27"/>
    </row>
    <row r="35" spans="1:7" ht="20.399999999999999" x14ac:dyDescent="0.25">
      <c r="A35" s="5"/>
      <c r="B35" s="57" t="str">
        <f>Critères!B34</f>
        <v>5.5</v>
      </c>
      <c r="C35" s="27" t="str">
        <f>Critères!C34</f>
        <v>Pour chaque tableau de données ayant un titre, celui-ci est-il pertinent ?</v>
      </c>
      <c r="D35" s="67" t="s">
        <v>305</v>
      </c>
      <c r="E35" s="68" t="s">
        <v>316</v>
      </c>
      <c r="F35" s="31"/>
      <c r="G35" s="31"/>
    </row>
    <row r="36" spans="1:7" ht="30.6" x14ac:dyDescent="0.25">
      <c r="A36" s="5"/>
      <c r="B36" s="57" t="str">
        <f>Critères!B35</f>
        <v>5.6</v>
      </c>
      <c r="C36" s="27" t="str">
        <f>Critères!C35</f>
        <v>Pour chaque tableau de données, chaque en-tête de colonnes et chaque en-tête de lignes sont-ils correctement déclarés ?</v>
      </c>
      <c r="D36" s="67" t="s">
        <v>305</v>
      </c>
      <c r="E36" s="68" t="s">
        <v>316</v>
      </c>
      <c r="F36" s="31"/>
      <c r="G36" s="31"/>
    </row>
    <row r="37" spans="1:7" ht="30.6" x14ac:dyDescent="0.25">
      <c r="A37" s="5"/>
      <c r="B37" s="57" t="str">
        <f>Critères!B36</f>
        <v>5.7</v>
      </c>
      <c r="C37" s="27"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7" t="str">
        <f>Critères!B37</f>
        <v>5.8</v>
      </c>
      <c r="C38" s="27"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7" t="str">
        <f>Critères!B38</f>
        <v>6.1</v>
      </c>
      <c r="C39" s="27" t="str">
        <f>Critères!C38</f>
        <v>Chaque lien est-il explicite (hors cas particuliers) ?</v>
      </c>
      <c r="D39" s="67" t="s">
        <v>305</v>
      </c>
      <c r="E39" s="68" t="s">
        <v>316</v>
      </c>
      <c r="F39" s="27"/>
      <c r="G39" s="27"/>
    </row>
    <row r="40" spans="1:7" ht="15.6" x14ac:dyDescent="0.25">
      <c r="A40" s="5"/>
      <c r="B40" s="57" t="str">
        <f>Critères!B39</f>
        <v>6.2</v>
      </c>
      <c r="C40" s="27" t="str">
        <f>Critères!C39</f>
        <v>Dans chaque page web, chaque lien a-t-il un intitulé ?</v>
      </c>
      <c r="D40" s="67" t="s">
        <v>305</v>
      </c>
      <c r="E40" s="68" t="s">
        <v>316</v>
      </c>
      <c r="F40" s="27"/>
      <c r="G40" s="27"/>
    </row>
    <row r="41" spans="1:7" ht="20.399999999999999" x14ac:dyDescent="0.25">
      <c r="A41" s="5" t="str">
        <f>Critères!$A$40</f>
        <v>SCRIPTS</v>
      </c>
      <c r="B41" s="57" t="str">
        <f>Critères!B40</f>
        <v>7.1</v>
      </c>
      <c r="C41" s="27" t="str">
        <f>Critères!C40</f>
        <v>Chaque script est-il, si nécessaire, compatible avec les technologies d’assistance ?</v>
      </c>
      <c r="D41" s="67" t="s">
        <v>305</v>
      </c>
      <c r="E41" s="68" t="s">
        <v>316</v>
      </c>
      <c r="F41" s="31"/>
      <c r="G41" s="31"/>
    </row>
    <row r="42" spans="1:7" ht="20.399999999999999" x14ac:dyDescent="0.25">
      <c r="A42" s="5"/>
      <c r="B42" s="57" t="str">
        <f>Critères!B41</f>
        <v>7.2</v>
      </c>
      <c r="C42" s="27" t="str">
        <f>Critères!C41</f>
        <v>Pour chaque script ayant une alternative, cette alternative est-elle pertinente ?</v>
      </c>
      <c r="D42" s="67" t="s">
        <v>305</v>
      </c>
      <c r="E42" s="68" t="s">
        <v>316</v>
      </c>
      <c r="F42" s="31"/>
      <c r="G42" s="31"/>
    </row>
    <row r="43" spans="1:7" ht="20.399999999999999" x14ac:dyDescent="0.25">
      <c r="A43" s="5"/>
      <c r="B43" s="57" t="str">
        <f>Critères!B42</f>
        <v>7.3</v>
      </c>
      <c r="C43" s="27" t="str">
        <f>Critères!C42</f>
        <v>Chaque script est-il contrôlable par le clavier et par tout dispositif de pointage (hors cas particuliers) ?</v>
      </c>
      <c r="D43" s="67" t="s">
        <v>305</v>
      </c>
      <c r="E43" s="68" t="s">
        <v>316</v>
      </c>
      <c r="F43" s="31"/>
      <c r="G43" s="31"/>
    </row>
    <row r="44" spans="1:7" ht="20.399999999999999" x14ac:dyDescent="0.25">
      <c r="A44" s="5"/>
      <c r="B44" s="57" t="str">
        <f>Critères!B43</f>
        <v>7.4</v>
      </c>
      <c r="C44" s="27" t="str">
        <f>Critères!C43</f>
        <v>Pour chaque script qui initie un changement de contexte, l’utilisateur est-il averti ou en a-t-il le contrôle ?</v>
      </c>
      <c r="D44" s="67" t="s">
        <v>305</v>
      </c>
      <c r="E44" s="68" t="s">
        <v>316</v>
      </c>
      <c r="F44" s="31"/>
      <c r="G44" s="31"/>
    </row>
    <row r="45" spans="1:7" ht="20.399999999999999" x14ac:dyDescent="0.25">
      <c r="A45" s="5"/>
      <c r="B45" s="57" t="str">
        <f>Critères!B44</f>
        <v>7.5</v>
      </c>
      <c r="C45" s="27"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7" t="str">
        <f>Critères!B45</f>
        <v>8.1</v>
      </c>
      <c r="C46" s="27" t="str">
        <f>Critères!C45</f>
        <v>Chaque page web est-elle définie par un type de document ?</v>
      </c>
      <c r="D46" s="67" t="s">
        <v>305</v>
      </c>
      <c r="E46" s="68" t="s">
        <v>316</v>
      </c>
      <c r="F46" s="31"/>
      <c r="G46" s="31"/>
    </row>
    <row r="47" spans="1:7" ht="20.399999999999999" x14ac:dyDescent="0.25">
      <c r="A47" s="5"/>
      <c r="B47" s="57" t="str">
        <f>Critères!B46</f>
        <v>8.2</v>
      </c>
      <c r="C47" s="27"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7" t="str">
        <f>Critères!B47</f>
        <v>8.3</v>
      </c>
      <c r="C48" s="27" t="str">
        <f>Critères!C47</f>
        <v>Dans chaque page web, la langue par défaut est-elle présente ?</v>
      </c>
      <c r="D48" s="67" t="s">
        <v>305</v>
      </c>
      <c r="E48" s="68" t="s">
        <v>316</v>
      </c>
      <c r="F48" s="31"/>
      <c r="G48" s="31"/>
    </row>
    <row r="49" spans="1:7" ht="20.399999999999999" x14ac:dyDescent="0.25">
      <c r="A49" s="5"/>
      <c r="B49" s="57" t="str">
        <f>Critères!B48</f>
        <v>8.4</v>
      </c>
      <c r="C49" s="27" t="str">
        <f>Critères!C48</f>
        <v>Pour chaque page web ayant une langue par défaut, le code de langue est-il pertinent ?</v>
      </c>
      <c r="D49" s="67" t="s">
        <v>305</v>
      </c>
      <c r="E49" s="68" t="s">
        <v>316</v>
      </c>
      <c r="F49" s="31"/>
      <c r="G49" s="31"/>
    </row>
    <row r="50" spans="1:7" ht="15.6" x14ac:dyDescent="0.25">
      <c r="A50" s="5"/>
      <c r="B50" s="57" t="str">
        <f>Critères!B49</f>
        <v>8.5</v>
      </c>
      <c r="C50" s="27" t="str">
        <f>Critères!C49</f>
        <v>Chaque page web a-t-elle un titre de page ?</v>
      </c>
      <c r="D50" s="67" t="s">
        <v>305</v>
      </c>
      <c r="E50" s="68" t="s">
        <v>316</v>
      </c>
      <c r="F50" s="31"/>
      <c r="G50" s="31"/>
    </row>
    <row r="51" spans="1:7" ht="20.399999999999999" x14ac:dyDescent="0.25">
      <c r="A51" s="5"/>
      <c r="B51" s="57" t="str">
        <f>Critères!B50</f>
        <v>8.6</v>
      </c>
      <c r="C51" s="27" t="str">
        <f>Critères!C50</f>
        <v>Pour chaque page web ayant un titre de page, ce titre est-il pertinent ?</v>
      </c>
      <c r="D51" s="67" t="s">
        <v>305</v>
      </c>
      <c r="E51" s="68" t="s">
        <v>316</v>
      </c>
      <c r="F51" s="31"/>
      <c r="G51" s="31"/>
    </row>
    <row r="52" spans="1:7" ht="20.399999999999999" x14ac:dyDescent="0.25">
      <c r="A52" s="5"/>
      <c r="B52" s="57" t="str">
        <f>Critères!B51</f>
        <v>8.7</v>
      </c>
      <c r="C52" s="27" t="str">
        <f>Critères!C51</f>
        <v>Dans chaque page web, chaque changement de langue est-il indiqué dans le code source (hors cas particuliers) ?</v>
      </c>
      <c r="D52" s="67" t="s">
        <v>305</v>
      </c>
      <c r="E52" s="68" t="s">
        <v>316</v>
      </c>
      <c r="F52" s="31"/>
      <c r="G52" s="31"/>
    </row>
    <row r="53" spans="1:7" ht="20.399999999999999" x14ac:dyDescent="0.25">
      <c r="A53" s="5"/>
      <c r="B53" s="57" t="str">
        <f>Critères!B52</f>
        <v>8.8</v>
      </c>
      <c r="C53" s="27" t="str">
        <f>Critères!C52</f>
        <v>Dans chaque page web, le code de langue de chaque changement de langue est-il valide et pertinent ?</v>
      </c>
      <c r="D53" s="67" t="s">
        <v>305</v>
      </c>
      <c r="E53" s="68" t="s">
        <v>316</v>
      </c>
      <c r="F53" s="31"/>
      <c r="G53" s="31"/>
    </row>
    <row r="54" spans="1:7" ht="30.6" x14ac:dyDescent="0.25">
      <c r="A54" s="5"/>
      <c r="B54" s="57" t="str">
        <f>Critères!B53</f>
        <v>8.9</v>
      </c>
      <c r="C54" s="27"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7" t="str">
        <f>Critères!B54</f>
        <v>8.10</v>
      </c>
      <c r="C55" s="27"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7" t="str">
        <f>Critères!B55</f>
        <v>9.1</v>
      </c>
      <c r="C56" s="27" t="str">
        <f>Critères!C55</f>
        <v>Dans chaque page web, l’information est-elle structurée par l’utilisation appropriée de titres ?</v>
      </c>
      <c r="D56" s="67" t="s">
        <v>305</v>
      </c>
      <c r="E56" s="68" t="s">
        <v>316</v>
      </c>
      <c r="F56" s="31"/>
      <c r="G56" s="31"/>
    </row>
    <row r="57" spans="1:7" ht="20.399999999999999" x14ac:dyDescent="0.25">
      <c r="A57" s="5"/>
      <c r="B57" s="57" t="str">
        <f>Critères!B56</f>
        <v>9.2</v>
      </c>
      <c r="C57" s="27" t="str">
        <f>Critères!C56</f>
        <v>Dans chaque page web, la structure du document est-elle cohérente (hors cas particuliers) ?</v>
      </c>
      <c r="D57" s="67" t="s">
        <v>305</v>
      </c>
      <c r="E57" s="68" t="s">
        <v>316</v>
      </c>
      <c r="F57" s="31"/>
      <c r="G57" s="31"/>
    </row>
    <row r="58" spans="1:7" ht="20.399999999999999" x14ac:dyDescent="0.25">
      <c r="A58" s="5"/>
      <c r="B58" s="57" t="str">
        <f>Critères!B57</f>
        <v>9.3</v>
      </c>
      <c r="C58" s="27" t="str">
        <f>Critères!C57</f>
        <v>Dans chaque page web, chaque liste est-elle correctement structurée ?</v>
      </c>
      <c r="D58" s="67" t="s">
        <v>305</v>
      </c>
      <c r="E58" s="68" t="s">
        <v>316</v>
      </c>
      <c r="F58" s="31"/>
      <c r="G58" s="31"/>
    </row>
    <row r="59" spans="1:7" ht="20.399999999999999" x14ac:dyDescent="0.25">
      <c r="A59" s="5"/>
      <c r="B59" s="57" t="str">
        <f>Critères!B58</f>
        <v>9.4</v>
      </c>
      <c r="C59" s="27" t="str">
        <f>Critères!C58</f>
        <v>Dans chaque page web, chaque citation est-elle correctement indiquée ?</v>
      </c>
      <c r="D59" s="67" t="s">
        <v>305</v>
      </c>
      <c r="E59" s="68" t="s">
        <v>316</v>
      </c>
      <c r="F59" s="31"/>
      <c r="G59" s="31"/>
    </row>
    <row r="60" spans="1:7" ht="20.399999999999999" x14ac:dyDescent="0.25">
      <c r="A60" s="5" t="str">
        <f>Critères!$A$59</f>
        <v>PRÉSENTATION</v>
      </c>
      <c r="B60" s="57" t="str">
        <f>Critères!B59</f>
        <v>10.1</v>
      </c>
      <c r="C60" s="27" t="str">
        <f>Critères!C59</f>
        <v>Dans le site web, des feuilles de styles sont-elles utilisées pour contrôler la présentation de l’information ?</v>
      </c>
      <c r="D60" s="67" t="s">
        <v>305</v>
      </c>
      <c r="E60" s="68" t="s">
        <v>316</v>
      </c>
      <c r="F60" s="31"/>
      <c r="G60" s="31"/>
    </row>
    <row r="61" spans="1:7" ht="30.6" x14ac:dyDescent="0.25">
      <c r="A61" s="5"/>
      <c r="B61" s="57" t="str">
        <f>Critères!B60</f>
        <v>10.2</v>
      </c>
      <c r="C61" s="27"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7" t="str">
        <f>Critères!B61</f>
        <v>10.3</v>
      </c>
      <c r="C62" s="27" t="str">
        <f>Critères!C61</f>
        <v>Dans chaque page web, l’information reste-t-elle compréhensible lorsque les feuilles de styles sont désactivées ?</v>
      </c>
      <c r="D62" s="67" t="s">
        <v>305</v>
      </c>
      <c r="E62" s="68" t="s">
        <v>316</v>
      </c>
      <c r="F62" s="31"/>
      <c r="G62" s="31"/>
    </row>
    <row r="63" spans="1:7" ht="30.6" x14ac:dyDescent="0.25">
      <c r="A63" s="5"/>
      <c r="B63" s="57" t="str">
        <f>Critères!B62</f>
        <v>10.4</v>
      </c>
      <c r="C63" s="27"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7" t="str">
        <f>Critères!B63</f>
        <v>10.5</v>
      </c>
      <c r="C64" s="27"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7" t="str">
        <f>Critères!B64</f>
        <v>10.6</v>
      </c>
      <c r="C65" s="27"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7" t="str">
        <f>Critères!B65</f>
        <v>10.7</v>
      </c>
      <c r="C66" s="27" t="str">
        <f>Critères!C65</f>
        <v>Dans chaque page web, pour chaque élément recevant le focus, la prise de focus est-elle visible ?</v>
      </c>
      <c r="D66" s="67" t="s">
        <v>305</v>
      </c>
      <c r="E66" s="68" t="s">
        <v>316</v>
      </c>
      <c r="F66" s="27"/>
      <c r="G66" s="27"/>
    </row>
    <row r="67" spans="1:7" ht="20.399999999999999" x14ac:dyDescent="0.25">
      <c r="A67" s="5"/>
      <c r="B67" s="57" t="str">
        <f>Critères!B66</f>
        <v>10.8</v>
      </c>
      <c r="C67" s="27" t="str">
        <f>Critères!C66</f>
        <v>Pour chaque page web, les contenus cachés ont-ils vocation à être ignorés par les technologies d’assistance ?</v>
      </c>
      <c r="D67" s="67" t="s">
        <v>305</v>
      </c>
      <c r="E67" s="68" t="s">
        <v>316</v>
      </c>
      <c r="F67" s="27"/>
      <c r="G67" s="27"/>
    </row>
    <row r="68" spans="1:7" ht="30.6" x14ac:dyDescent="0.25">
      <c r="A68" s="5"/>
      <c r="B68" s="57" t="str">
        <f>Critères!B67</f>
        <v>10.9</v>
      </c>
      <c r="C68" s="27" t="str">
        <f>Critères!C67</f>
        <v>Dans chaque page web, l’information ne doit pas être donnée uniquement par la forme, taille ou position. Cette règle est-elle respectée ?</v>
      </c>
      <c r="D68" s="67" t="s">
        <v>305</v>
      </c>
      <c r="E68" s="68" t="s">
        <v>316</v>
      </c>
      <c r="F68" s="27"/>
      <c r="G68" s="27"/>
    </row>
    <row r="69" spans="1:7" ht="30.6" x14ac:dyDescent="0.25">
      <c r="A69" s="5"/>
      <c r="B69" s="57" t="str">
        <f>Critères!B68</f>
        <v>10.10</v>
      </c>
      <c r="C69" s="27" t="str">
        <f>Critères!C68</f>
        <v>Dans chaque page web, l’information ne doit pas être donnée par la forme, taille ou position uniquement. Cette règle est-elle implémentée de façon pertinente ?</v>
      </c>
      <c r="D69" s="67" t="s">
        <v>305</v>
      </c>
      <c r="E69" s="68" t="s">
        <v>316</v>
      </c>
      <c r="F69" s="27"/>
      <c r="G69" s="27"/>
    </row>
    <row r="70" spans="1:7" ht="51" x14ac:dyDescent="0.25">
      <c r="A70" s="5"/>
      <c r="B70" s="57" t="str">
        <f>Critères!B69</f>
        <v>10.11</v>
      </c>
      <c r="C70" s="27"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27"/>
      <c r="G70" s="27"/>
    </row>
    <row r="71" spans="1:7" ht="30.6" x14ac:dyDescent="0.25">
      <c r="A71" s="5"/>
      <c r="B71" s="57" t="str">
        <f>Critères!B70</f>
        <v>10.12</v>
      </c>
      <c r="C71" s="27" t="str">
        <f>Critères!C70</f>
        <v>Dans chaque page web, les propriétés d’espacement du texte peuvent-elles être redéfinies par l’utilisateur sans perte de contenu ou de fonctionnalité (hors cas particuliers) ?</v>
      </c>
      <c r="D71" s="67" t="s">
        <v>305</v>
      </c>
      <c r="E71" s="68" t="s">
        <v>316</v>
      </c>
      <c r="F71" s="27"/>
      <c r="G71" s="27"/>
    </row>
    <row r="72" spans="1:7" ht="40.799999999999997" x14ac:dyDescent="0.25">
      <c r="A72" s="5"/>
      <c r="B72" s="57" t="str">
        <f>Critères!B71</f>
        <v>10.13</v>
      </c>
      <c r="C72" s="27" t="str">
        <f>Critères!C71</f>
        <v>Dans chaque page web, les contenus additionnels apparaissant à la prise de focus ou au survol d’un composant d’interface sont-ils contrôlables par l’utilisateur (hors cas particuliers) ?</v>
      </c>
      <c r="D72" s="67" t="s">
        <v>305</v>
      </c>
      <c r="E72" s="68" t="s">
        <v>316</v>
      </c>
      <c r="F72" s="27"/>
      <c r="G72" s="27"/>
    </row>
    <row r="73" spans="1:7" ht="30.6" x14ac:dyDescent="0.25">
      <c r="A73" s="5"/>
      <c r="B73" s="57" t="str">
        <f>Critères!B72</f>
        <v>10.14</v>
      </c>
      <c r="C73" s="27" t="str">
        <f>Critères!C72</f>
        <v>Dans chaque page web, les contenus additionnels apparaissant via les styles CSS uniquement peuvent-ils être rendus visibles au clavier et par tout dispositif de pointage ?</v>
      </c>
      <c r="D73" s="67" t="s">
        <v>305</v>
      </c>
      <c r="E73" s="68" t="s">
        <v>316</v>
      </c>
      <c r="F73" s="27"/>
      <c r="G73" s="27"/>
    </row>
    <row r="74" spans="1:7" ht="15.6" x14ac:dyDescent="0.25">
      <c r="A74" s="5" t="str">
        <f>Critères!$A$73</f>
        <v>FORMULAIRES</v>
      </c>
      <c r="B74" s="57" t="str">
        <f>Critères!B73</f>
        <v>11.1</v>
      </c>
      <c r="C74" s="27" t="str">
        <f>Critères!C73</f>
        <v>Chaque champ de formulaire a-t-il une étiquette ?</v>
      </c>
      <c r="D74" s="67" t="s">
        <v>305</v>
      </c>
      <c r="E74" s="68" t="s">
        <v>316</v>
      </c>
      <c r="F74" s="27"/>
      <c r="G74" s="27"/>
    </row>
    <row r="75" spans="1:7" ht="20.399999999999999" x14ac:dyDescent="0.25">
      <c r="A75" s="5"/>
      <c r="B75" s="57" t="str">
        <f>Critères!B74</f>
        <v>11.2</v>
      </c>
      <c r="C75" s="27" t="str">
        <f>Critères!C74</f>
        <v>Chaque étiquette associée à un champ de formulaire est-elle pertinente (hors cas particuliers) ?</v>
      </c>
      <c r="D75" s="67" t="s">
        <v>305</v>
      </c>
      <c r="E75" s="68" t="s">
        <v>316</v>
      </c>
      <c r="F75" s="27"/>
      <c r="G75" s="27"/>
    </row>
    <row r="76" spans="1:7" ht="40.799999999999997" x14ac:dyDescent="0.25">
      <c r="A76" s="5"/>
      <c r="B76" s="57" t="str">
        <f>Critères!B75</f>
        <v>11.3</v>
      </c>
      <c r="C76" s="27" t="str">
        <f>Critères!C75</f>
        <v>Dans chaque formulaire, chaque étiquette associée à un champ de formulaire ayant la même fonction et répété plusieurs fois dans une même page ou dans un ensemble de pages est-elle cohérente ?</v>
      </c>
      <c r="D76" s="67" t="s">
        <v>305</v>
      </c>
      <c r="E76" s="68" t="s">
        <v>316</v>
      </c>
      <c r="F76" s="27"/>
      <c r="G76" s="27"/>
    </row>
    <row r="77" spans="1:7" ht="20.399999999999999" x14ac:dyDescent="0.25">
      <c r="A77" s="5"/>
      <c r="B77" s="57" t="str">
        <f>Critères!B76</f>
        <v>11.4</v>
      </c>
      <c r="C77" s="27" t="str">
        <f>Critères!C76</f>
        <v>Dans chaque formulaire, chaque étiquette de champ et son champ associé sont-ils accolés (hors cas particuliers) ?</v>
      </c>
      <c r="D77" s="67" t="s">
        <v>305</v>
      </c>
      <c r="E77" s="68" t="s">
        <v>316</v>
      </c>
      <c r="F77" s="27"/>
      <c r="G77" s="27"/>
    </row>
    <row r="78" spans="1:7" ht="20.399999999999999" x14ac:dyDescent="0.25">
      <c r="A78" s="5"/>
      <c r="B78" s="57" t="str">
        <f>Critères!B77</f>
        <v>11.5</v>
      </c>
      <c r="C78" s="27" t="str">
        <f>Critères!C77</f>
        <v>Dans chaque formulaire, les champs de même nature sont-ils regroupés, si nécessaire ?</v>
      </c>
      <c r="D78" s="67" t="s">
        <v>305</v>
      </c>
      <c r="E78" s="68" t="s">
        <v>316</v>
      </c>
      <c r="F78" s="27"/>
      <c r="G78" s="27"/>
    </row>
    <row r="79" spans="1:7" ht="20.399999999999999" x14ac:dyDescent="0.25">
      <c r="A79" s="5"/>
      <c r="B79" s="57" t="str">
        <f>Critères!B78</f>
        <v>11.6</v>
      </c>
      <c r="C79" s="27" t="str">
        <f>Critères!C78</f>
        <v>Dans chaque formulaire, chaque regroupement de champs de même nature a-t-il une légende ?</v>
      </c>
      <c r="D79" s="67" t="s">
        <v>305</v>
      </c>
      <c r="E79" s="68" t="s">
        <v>316</v>
      </c>
      <c r="F79" s="31"/>
      <c r="G79" s="31"/>
    </row>
    <row r="80" spans="1:7" ht="30.6" x14ac:dyDescent="0.25">
      <c r="A80" s="5"/>
      <c r="B80" s="57" t="str">
        <f>Critères!B79</f>
        <v>11.7</v>
      </c>
      <c r="C80" s="27"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7" t="str">
        <f>Critères!B80</f>
        <v>11.8</v>
      </c>
      <c r="C81" s="27"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7" t="str">
        <f>Critères!B81</f>
        <v>11.9</v>
      </c>
      <c r="C82" s="27" t="str">
        <f>Critères!C81</f>
        <v>Dans chaque formulaire, l’intitulé de chaque bouton est-il pertinent (hors cas particuliers) ?</v>
      </c>
      <c r="D82" s="67" t="s">
        <v>305</v>
      </c>
      <c r="E82" s="68" t="s">
        <v>316</v>
      </c>
      <c r="F82" s="31"/>
      <c r="G82" s="31"/>
    </row>
    <row r="83" spans="1:7" ht="20.399999999999999" x14ac:dyDescent="0.25">
      <c r="A83" s="5"/>
      <c r="B83" s="57" t="str">
        <f>Critères!B82</f>
        <v>11.10</v>
      </c>
      <c r="C83" s="27" t="str">
        <f>Critères!C82</f>
        <v>Dans chaque formulaire, le contrôle de saisie est-il utilisé de manière pertinente (hors cas particuliers) ?</v>
      </c>
      <c r="D83" s="67" t="s">
        <v>305</v>
      </c>
      <c r="E83" s="68" t="s">
        <v>316</v>
      </c>
      <c r="F83" s="31"/>
      <c r="G83" s="31"/>
    </row>
    <row r="84" spans="1:7" ht="30.6" x14ac:dyDescent="0.25">
      <c r="A84" s="5"/>
      <c r="B84" s="57" t="str">
        <f>Critères!B83</f>
        <v>11.11</v>
      </c>
      <c r="C84" s="27"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7" t="str">
        <f>Critères!B84</f>
        <v>11.12</v>
      </c>
      <c r="C85" s="27"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7" t="str">
        <f>Critères!B85</f>
        <v>11.13</v>
      </c>
      <c r="C86" s="27"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7" t="str">
        <f>Critères!B86</f>
        <v>12.1</v>
      </c>
      <c r="C87" s="27" t="str">
        <f>Critères!C86</f>
        <v>Chaque ensemble de pages dispose-t-il de deux systèmes de navigation différents, au moins (hors cas particuliers) ?</v>
      </c>
      <c r="D87" s="67" t="s">
        <v>305</v>
      </c>
      <c r="E87" s="68" t="s">
        <v>316</v>
      </c>
      <c r="F87" s="31"/>
      <c r="G87" s="31"/>
    </row>
    <row r="88" spans="1:7" ht="30.6" x14ac:dyDescent="0.25">
      <c r="A88" s="5"/>
      <c r="B88" s="57" t="str">
        <f>Critères!B87</f>
        <v>12.2</v>
      </c>
      <c r="C88" s="27" t="str">
        <f>Critères!C87</f>
        <v>Dans chaque ensemble de pages, le menu et les barres de navigation sont-ils toujours à la même place (hors cas particuliers) ?</v>
      </c>
      <c r="D88" s="67" t="s">
        <v>305</v>
      </c>
      <c r="E88" s="68" t="s">
        <v>316</v>
      </c>
      <c r="F88" s="31"/>
      <c r="G88" s="31"/>
    </row>
    <row r="89" spans="1:7" ht="15.6" x14ac:dyDescent="0.25">
      <c r="A89" s="5"/>
      <c r="B89" s="57" t="str">
        <f>Critères!B88</f>
        <v>12.3</v>
      </c>
      <c r="C89" s="27" t="str">
        <f>Critères!C88</f>
        <v>La page « plan du site » est-elle pertinente ?</v>
      </c>
      <c r="D89" s="67" t="s">
        <v>305</v>
      </c>
      <c r="E89" s="68" t="s">
        <v>316</v>
      </c>
      <c r="F89" s="31"/>
      <c r="G89" s="31"/>
    </row>
    <row r="90" spans="1:7" ht="20.399999999999999" x14ac:dyDescent="0.25">
      <c r="A90" s="5"/>
      <c r="B90" s="57" t="str">
        <f>Critères!B89</f>
        <v>12.4</v>
      </c>
      <c r="C90" s="27" t="str">
        <f>Critères!C89</f>
        <v>Dans chaque ensemble de pages, la page « plan du site » est-elle atteignable de manière identique ?</v>
      </c>
      <c r="D90" s="67" t="s">
        <v>305</v>
      </c>
      <c r="E90" s="68" t="s">
        <v>316</v>
      </c>
      <c r="F90" s="27"/>
      <c r="G90" s="27"/>
    </row>
    <row r="91" spans="1:7" ht="20.399999999999999" x14ac:dyDescent="0.25">
      <c r="A91" s="5"/>
      <c r="B91" s="57" t="str">
        <f>Critères!B90</f>
        <v>12.5</v>
      </c>
      <c r="C91" s="27" t="str">
        <f>Critères!C90</f>
        <v>Dans chaque ensemble de pages, le moteur de recherche est-il atteignable de manière identique ?</v>
      </c>
      <c r="D91" s="67" t="s">
        <v>305</v>
      </c>
      <c r="E91" s="68" t="s">
        <v>316</v>
      </c>
      <c r="F91" s="27"/>
      <c r="G91" s="27"/>
    </row>
    <row r="92" spans="1:7" ht="51" x14ac:dyDescent="0.25">
      <c r="A92" s="5"/>
      <c r="B92" s="57" t="str">
        <f>Critères!B91</f>
        <v>12.6</v>
      </c>
      <c r="C92" s="27"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27"/>
      <c r="G92" s="27"/>
    </row>
    <row r="93" spans="1:7" ht="30.6" x14ac:dyDescent="0.25">
      <c r="A93" s="5"/>
      <c r="B93" s="57" t="str">
        <f>Critères!B92</f>
        <v>12.7</v>
      </c>
      <c r="C93" s="27" t="str">
        <f>Critères!C92</f>
        <v>Dans chaque page web, un lien d’évitement ou d’accès rapide à la zone de contenu principal est-il présent (hors cas particuliers) ?</v>
      </c>
      <c r="D93" s="67" t="s">
        <v>305</v>
      </c>
      <c r="E93" s="68" t="s">
        <v>316</v>
      </c>
      <c r="F93" s="27"/>
      <c r="G93" s="27"/>
    </row>
    <row r="94" spans="1:7" ht="20.399999999999999" x14ac:dyDescent="0.25">
      <c r="A94" s="5"/>
      <c r="B94" s="57" t="str">
        <f>Critères!B93</f>
        <v>12.8</v>
      </c>
      <c r="C94" s="27" t="str">
        <f>Critères!C93</f>
        <v>Dans chaque page web, l’ordre de tabulation est-il cohérent ?</v>
      </c>
      <c r="D94" s="67" t="s">
        <v>305</v>
      </c>
      <c r="E94" s="68" t="s">
        <v>316</v>
      </c>
      <c r="F94" s="27"/>
      <c r="G94" s="27"/>
    </row>
    <row r="95" spans="1:7" ht="20.399999999999999" x14ac:dyDescent="0.25">
      <c r="A95" s="5"/>
      <c r="B95" s="57" t="str">
        <f>Critères!B94</f>
        <v>12.9</v>
      </c>
      <c r="C95" s="27" t="str">
        <f>Critères!C94</f>
        <v>Dans chaque page web, la navigation ne doit pas contenir de piège au clavier. Cette règle est-elle respectée ?</v>
      </c>
      <c r="D95" s="67" t="s">
        <v>305</v>
      </c>
      <c r="E95" s="68" t="s">
        <v>316</v>
      </c>
      <c r="F95" s="27"/>
      <c r="G95" s="27"/>
    </row>
    <row r="96" spans="1:7" ht="40.799999999999997" x14ac:dyDescent="0.25">
      <c r="A96" s="5"/>
      <c r="B96" s="57" t="str">
        <f>Critères!B95</f>
        <v>12.10</v>
      </c>
      <c r="C96" s="27" t="str">
        <f>Critères!C95</f>
        <v>Dans chaque page web, les raccourcis clavier n’utilisant qu’une seule touche (lettre minuscule ou majuscule, ponctuation, chiffre ou symbole) sont-ils contrôlables par l’utilisateur ?</v>
      </c>
      <c r="D96" s="67" t="s">
        <v>305</v>
      </c>
      <c r="E96" s="68" t="s">
        <v>316</v>
      </c>
      <c r="F96" s="27"/>
      <c r="G96" s="27"/>
    </row>
    <row r="97" spans="1:7" ht="40.799999999999997" x14ac:dyDescent="0.25">
      <c r="A97" s="5"/>
      <c r="B97" s="57" t="str">
        <f>Critères!B96</f>
        <v>12.11</v>
      </c>
      <c r="C97" s="27" t="str">
        <f>Critères!C96</f>
        <v>Dans chaque page web, les contenus additionnels apparaissant au survol, à la prise de focus ou à l’activation d’un composant d’interface sont-ils si nécessaire atteignables au clavier ?</v>
      </c>
      <c r="D97" s="67" t="s">
        <v>305</v>
      </c>
      <c r="E97" s="68" t="s">
        <v>316</v>
      </c>
      <c r="F97" s="27"/>
      <c r="G97" s="27"/>
    </row>
    <row r="98" spans="1:7" ht="30.6" x14ac:dyDescent="0.25">
      <c r="A98" s="5" t="str">
        <f>Critères!$A$97</f>
        <v>CONSULTATION</v>
      </c>
      <c r="B98" s="57" t="str">
        <f>Critères!B97</f>
        <v>13.1</v>
      </c>
      <c r="C98" s="27" t="str">
        <f>Critères!C97</f>
        <v>Pour chaque page web, l’utilisateur a-t-il le contrôle de chaque limite de temps modifiant le contenu (hors cas particuliers) ?</v>
      </c>
      <c r="D98" s="67" t="s">
        <v>305</v>
      </c>
      <c r="E98" s="68" t="s">
        <v>316</v>
      </c>
      <c r="F98" s="27"/>
      <c r="G98" s="27"/>
    </row>
    <row r="99" spans="1:7" ht="30.6" x14ac:dyDescent="0.25">
      <c r="A99" s="5"/>
      <c r="B99" s="57" t="str">
        <f>Critères!B98</f>
        <v>13.2</v>
      </c>
      <c r="C99" s="27" t="str">
        <f>Critères!C98</f>
        <v>Dans chaque page web, l’ouverture d’une nouvelle fenêtre ne doit pas être déclenchée sans action de l’utilisateur. Cette règle est-elle respectée ?</v>
      </c>
      <c r="D99" s="67" t="s">
        <v>305</v>
      </c>
      <c r="E99" s="68" t="s">
        <v>316</v>
      </c>
      <c r="F99" s="27"/>
      <c r="G99" s="27"/>
    </row>
    <row r="100" spans="1:7" ht="30.6" x14ac:dyDescent="0.25">
      <c r="A100" s="5"/>
      <c r="B100" s="57" t="str">
        <f>Critères!B99</f>
        <v>13.3</v>
      </c>
      <c r="C100" s="27" t="str">
        <f>Critères!C99</f>
        <v>Dans chaque page web, chaque document bureautique en téléchargement possède-t-il, si nécessaire, une version accessible (hors cas particuliers) ?</v>
      </c>
      <c r="D100" s="67" t="s">
        <v>305</v>
      </c>
      <c r="E100" s="68" t="s">
        <v>316</v>
      </c>
      <c r="F100" s="27"/>
      <c r="G100" s="27"/>
    </row>
    <row r="101" spans="1:7" ht="20.399999999999999" x14ac:dyDescent="0.25">
      <c r="A101" s="5"/>
      <c r="B101" s="57" t="str">
        <f>Critères!B100</f>
        <v>13.4</v>
      </c>
      <c r="C101" s="27" t="str">
        <f>Critères!C100</f>
        <v>Pour chaque document bureautique ayant une version accessible, cette version offre-t-elle la même information ?</v>
      </c>
      <c r="D101" s="67" t="s">
        <v>305</v>
      </c>
      <c r="E101" s="68" t="s">
        <v>316</v>
      </c>
      <c r="F101" s="27"/>
      <c r="G101" s="27"/>
    </row>
    <row r="102" spans="1:7" ht="20.399999999999999" x14ac:dyDescent="0.25">
      <c r="A102" s="5"/>
      <c r="B102" s="57" t="str">
        <f>Critères!B101</f>
        <v>13.5</v>
      </c>
      <c r="C102" s="27" t="str">
        <f>Critères!C101</f>
        <v>Dans chaque page web, chaque contenu cryptique (art ASCII, émoticon, syntaxe cryptique) a-t-il une alternative ?</v>
      </c>
      <c r="D102" s="67" t="s">
        <v>305</v>
      </c>
      <c r="E102" s="68" t="s">
        <v>316</v>
      </c>
      <c r="F102" s="27"/>
      <c r="G102" s="27"/>
    </row>
    <row r="103" spans="1:7" ht="30.6" x14ac:dyDescent="0.25">
      <c r="A103" s="5"/>
      <c r="B103" s="57" t="str">
        <f>Critères!B102</f>
        <v>13.6</v>
      </c>
      <c r="C103" s="27" t="str">
        <f>Critères!C102</f>
        <v>Dans chaque page web, pour chaque contenu cryptique (art ASCII, émoticon, syntaxe cryptique) ayant une alternative, cette alternative est-elle pertinente ?</v>
      </c>
      <c r="D103" s="67" t="s">
        <v>305</v>
      </c>
      <c r="E103" s="68" t="s">
        <v>316</v>
      </c>
      <c r="F103" s="27"/>
      <c r="G103" s="27"/>
    </row>
    <row r="104" spans="1:7" ht="30.6" x14ac:dyDescent="0.25">
      <c r="A104" s="5"/>
      <c r="B104" s="57" t="str">
        <f>Critères!B103</f>
        <v>13.7</v>
      </c>
      <c r="C104" s="27" t="str">
        <f>Critères!C103</f>
        <v>Dans chaque page web, les changements brusques de luminosité ou les effets de flash sont-ils correctement utilisés ?</v>
      </c>
      <c r="D104" s="67" t="s">
        <v>305</v>
      </c>
      <c r="E104" s="68" t="s">
        <v>316</v>
      </c>
      <c r="F104" s="27"/>
      <c r="G104" s="27"/>
    </row>
    <row r="105" spans="1:7" ht="20.399999999999999" x14ac:dyDescent="0.25">
      <c r="A105" s="5"/>
      <c r="B105" s="57" t="str">
        <f>Critères!B104</f>
        <v>13.8</v>
      </c>
      <c r="C105" s="27" t="str">
        <f>Critères!C104</f>
        <v>Dans chaque page web, chaque contenu en mouvement ou clignotant est-il contrôlable par l’utilisateur ?</v>
      </c>
      <c r="D105" s="67" t="s">
        <v>305</v>
      </c>
      <c r="E105" s="68" t="s">
        <v>316</v>
      </c>
      <c r="F105" s="27"/>
      <c r="G105" s="27"/>
    </row>
    <row r="106" spans="1:7" ht="30.6" x14ac:dyDescent="0.25">
      <c r="A106" s="5"/>
      <c r="B106" s="57" t="str">
        <f>Critères!B105</f>
        <v>13.9</v>
      </c>
      <c r="C106" s="27" t="str">
        <f>Critères!C105</f>
        <v>Dans chaque page web, le contenu proposé est-il consultable quelle que soit l’orientation de l’écran (portait ou paysage) (hors cas particuliers) ?</v>
      </c>
      <c r="D106" s="67" t="s">
        <v>305</v>
      </c>
      <c r="E106" s="68" t="s">
        <v>316</v>
      </c>
      <c r="F106" s="27"/>
      <c r="G106" s="27"/>
    </row>
    <row r="107" spans="1:7" ht="40.799999999999997" x14ac:dyDescent="0.25">
      <c r="A107" s="5"/>
      <c r="B107" s="57" t="str">
        <f>Critères!B106</f>
        <v>13.10</v>
      </c>
      <c r="C107" s="27" t="str">
        <f>Critères!C106</f>
        <v>Dans chaque page web, les fonctionnalités utilisables ou disponibles au moyen d’un geste complexe peuvent-elles être également disponibles au moyen d’un geste simple (hors cas particuliers) ?</v>
      </c>
      <c r="D107" s="67" t="s">
        <v>305</v>
      </c>
      <c r="E107" s="68" t="s">
        <v>316</v>
      </c>
      <c r="F107" s="27"/>
      <c r="G107" s="27"/>
    </row>
    <row r="108" spans="1:7" ht="40.799999999999997" x14ac:dyDescent="0.25">
      <c r="A108" s="5"/>
      <c r="B108" s="57" t="str">
        <f>Critères!B107</f>
        <v>13.11</v>
      </c>
      <c r="C108" s="27" t="str">
        <f>Critères!C107</f>
        <v>Dans chaque page web, les actions déclenchées au moyen d’un dispositif de pointage sur un point unique de l’écran peuvent-elles faire l’objet d’une annulation (hors cas particuliers) ?</v>
      </c>
      <c r="D108" s="67" t="s">
        <v>305</v>
      </c>
      <c r="E108" s="68" t="s">
        <v>316</v>
      </c>
      <c r="F108" s="27"/>
      <c r="G108" s="27"/>
    </row>
    <row r="109" spans="1:7" ht="30.6" x14ac:dyDescent="0.25">
      <c r="A109" s="5"/>
      <c r="B109" s="57" t="str">
        <f>Critères!B108</f>
        <v>13.12</v>
      </c>
      <c r="C109" s="27" t="str">
        <f>Critères!C108</f>
        <v>Dans chaque page web, les fonctionnalités qui impliquent un mouvement de l’appareil ou vers l’appareil peuvent-elles être satisfaites de manière alternative (hors cas particuliers) ?</v>
      </c>
      <c r="D109" s="67" t="s">
        <v>305</v>
      </c>
      <c r="E109" s="68" t="s">
        <v>316</v>
      </c>
      <c r="F109" s="27"/>
      <c r="G109" s="27"/>
    </row>
  </sheetData>
  <mergeCells count="15">
    <mergeCell ref="A56:A59"/>
    <mergeCell ref="A60:A73"/>
    <mergeCell ref="A74:A86"/>
    <mergeCell ref="A87:A97"/>
    <mergeCell ref="A98:A109"/>
    <mergeCell ref="A18:A30"/>
    <mergeCell ref="A31:A38"/>
    <mergeCell ref="A39:A40"/>
    <mergeCell ref="A41:A45"/>
    <mergeCell ref="A46:A55"/>
    <mergeCell ref="A1:G1"/>
    <mergeCell ref="A2:G2"/>
    <mergeCell ref="A4:A12"/>
    <mergeCell ref="A13:A14"/>
    <mergeCell ref="A15:A17"/>
  </mergeCells>
  <conditionalFormatting sqref="D4">
    <cfRule type="cellIs" dxfId="467" priority="7" operator="equal">
      <formula>"C"</formula>
    </cfRule>
    <cfRule type="cellIs" dxfId="466" priority="8" operator="equal">
      <formula>"NC"</formula>
    </cfRule>
    <cfRule type="cellIs" dxfId="465" priority="9" operator="equal">
      <formula>"NA"</formula>
    </cfRule>
    <cfRule type="cellIs" dxfId="464" priority="10" operator="equal">
      <formula>"NT"</formula>
    </cfRule>
  </conditionalFormatting>
  <conditionalFormatting sqref="E4">
    <cfRule type="cellIs" dxfId="463" priority="11" operator="equal">
      <formula>"D"</formula>
    </cfRule>
    <cfRule type="cellIs" dxfId="462" priority="12" operator="equal">
      <formula>"N"</formula>
    </cfRule>
  </conditionalFormatting>
  <conditionalFormatting sqref="D5:D109">
    <cfRule type="cellIs" dxfId="461" priority="1" operator="equal">
      <formula>"C"</formula>
    </cfRule>
    <cfRule type="cellIs" dxfId="460" priority="2" operator="equal">
      <formula>"NC"</formula>
    </cfRule>
    <cfRule type="cellIs" dxfId="459" priority="3" operator="equal">
      <formula>"NA"</formula>
    </cfRule>
    <cfRule type="cellIs" dxfId="458" priority="4" operator="equal">
      <formula>"NT"</formula>
    </cfRule>
  </conditionalFormatting>
  <conditionalFormatting sqref="E5:E109">
    <cfRule type="cellIs" dxfId="457" priority="5" operator="equal">
      <formula>"D"</formula>
    </cfRule>
    <cfRule type="cellIs" dxfId="456" priority="6" operator="equal">
      <formula>"N"</formula>
    </cfRule>
  </conditionalFormatting>
  <dataValidations count="2">
    <dataValidation type="list" operator="equal" showErrorMessage="1" sqref="D4:D109">
      <formula1>"C,NC,NA,NT"</formula1>
      <formula2>0</formula2>
    </dataValidation>
    <dataValidation type="list" operator="equal" showErrorMessage="1" sqref="E4:E109">
      <formula1>"D,N"</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9"/>
  <sheetViews>
    <sheetView zoomScale="75" zoomScaleNormal="75" workbookViewId="0">
      <selection activeCell="D4" sqref="D4"/>
    </sheetView>
  </sheetViews>
  <sheetFormatPr baseColWidth="10" defaultColWidth="9.54296875" defaultRowHeight="15" x14ac:dyDescent="0.25"/>
  <cols>
    <col min="1" max="1" width="3.7265625" style="12"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1017" width="9.54296875" style="23"/>
  </cols>
  <sheetData>
    <row r="1" spans="1:1024" ht="15.6" x14ac:dyDescent="0.25">
      <c r="A1" s="11" t="str">
        <f>Échantillon!A1</f>
        <v>RGAA 4.1 – GRILLE D'ÉVALUATION</v>
      </c>
      <c r="B1" s="11"/>
      <c r="C1" s="11"/>
      <c r="D1" s="11"/>
      <c r="E1" s="11"/>
      <c r="F1" s="11"/>
      <c r="G1" s="11"/>
    </row>
    <row r="2" spans="1:1024" x14ac:dyDescent="0.25">
      <c r="A2" s="1" t="str">
        <f>CONCATENATE(Échantillon!B17," : ",Échantillon!C17)</f>
        <v>Actualités : http://www.site.fr/actualites.html</v>
      </c>
      <c r="B2" s="1"/>
      <c r="C2" s="1"/>
      <c r="D2" s="1"/>
      <c r="E2" s="1"/>
      <c r="F2" s="1"/>
      <c r="G2" s="1"/>
    </row>
    <row r="3" spans="1:1024" s="13" customFormat="1" ht="46.2" x14ac:dyDescent="0.25">
      <c r="A3" s="24" t="s">
        <v>71</v>
      </c>
      <c r="B3" s="24" t="s">
        <v>72</v>
      </c>
      <c r="C3" s="25" t="s">
        <v>73</v>
      </c>
      <c r="D3" s="24" t="s">
        <v>300</v>
      </c>
      <c r="E3" s="24" t="s">
        <v>313</v>
      </c>
      <c r="F3" s="25" t="s">
        <v>314</v>
      </c>
      <c r="G3" s="25" t="s">
        <v>315</v>
      </c>
      <c r="AMD3"/>
      <c r="AME3"/>
      <c r="AMF3"/>
      <c r="AMG3"/>
      <c r="AMH3"/>
      <c r="AMI3"/>
      <c r="AMJ3"/>
    </row>
    <row r="4" spans="1:1024" s="13" customFormat="1" ht="20.399999999999999" x14ac:dyDescent="0.25">
      <c r="A4" s="5" t="str">
        <f>Critères!$A$3</f>
        <v>IMAGES</v>
      </c>
      <c r="B4" s="57" t="str">
        <f>Critères!B3</f>
        <v>1.1</v>
      </c>
      <c r="C4" s="27" t="str">
        <f>Critères!C3</f>
        <v>Chaque image porteuse d’information a-t-elle une alternative textuelle ?</v>
      </c>
      <c r="D4" s="67" t="s">
        <v>305</v>
      </c>
      <c r="E4" s="68" t="s">
        <v>316</v>
      </c>
      <c r="F4" s="27"/>
      <c r="G4" s="27"/>
      <c r="H4" s="12"/>
      <c r="AMD4"/>
      <c r="AME4"/>
      <c r="AMF4"/>
      <c r="AMG4"/>
      <c r="AMH4"/>
      <c r="AMI4"/>
      <c r="AMJ4"/>
    </row>
    <row r="5" spans="1:1024" s="13" customFormat="1" ht="20.399999999999999" x14ac:dyDescent="0.25">
      <c r="A5" s="5"/>
      <c r="B5" s="57" t="str">
        <f>Critères!B4</f>
        <v>1.2</v>
      </c>
      <c r="C5" s="27" t="str">
        <f>Critères!C4</f>
        <v>Chaque image de décoration est-elle correctement ignorée par les technologies d’assistance ?</v>
      </c>
      <c r="D5" s="67" t="s">
        <v>305</v>
      </c>
      <c r="E5" s="68" t="s">
        <v>316</v>
      </c>
      <c r="F5" s="27"/>
      <c r="G5" s="27"/>
      <c r="AMD5"/>
      <c r="AME5"/>
      <c r="AMF5"/>
      <c r="AMG5"/>
      <c r="AMH5"/>
      <c r="AMI5"/>
      <c r="AMJ5"/>
    </row>
    <row r="6" spans="1:1024" s="13" customFormat="1" ht="30.6" x14ac:dyDescent="0.25">
      <c r="A6" s="5"/>
      <c r="B6" s="57" t="str">
        <f>Critères!B5</f>
        <v>1.3</v>
      </c>
      <c r="C6" s="27" t="str">
        <f>Critères!C5</f>
        <v>Pour chaque image porteuse d'information ayant une alternative textuelle, cette alternative est-elle pertinente (hors cas particuliers) ?</v>
      </c>
      <c r="D6" s="67" t="s">
        <v>305</v>
      </c>
      <c r="E6" s="68" t="s">
        <v>316</v>
      </c>
      <c r="F6" s="27"/>
      <c r="G6" s="27"/>
      <c r="AMD6"/>
      <c r="AME6"/>
      <c r="AMF6"/>
      <c r="AMG6"/>
      <c r="AMH6"/>
      <c r="AMI6"/>
      <c r="AMJ6"/>
    </row>
    <row r="7" spans="1:1024" ht="30.6" x14ac:dyDescent="0.25">
      <c r="A7" s="5"/>
      <c r="B7" s="57" t="str">
        <f>Critères!B6</f>
        <v>1.4</v>
      </c>
      <c r="C7" s="27" t="str">
        <f>Critères!C6</f>
        <v>Pour chaque image utilisée comme CAPTCHA ou comme image-test, ayant une alternative textuelle, cette alternative permet-elle d’identifier la nature et la fonction de l’image ?</v>
      </c>
      <c r="D7" s="67" t="s">
        <v>305</v>
      </c>
      <c r="E7" s="68" t="s">
        <v>316</v>
      </c>
      <c r="F7" s="27"/>
      <c r="G7" s="27"/>
    </row>
    <row r="8" spans="1:1024" ht="30.6" x14ac:dyDescent="0.25">
      <c r="A8" s="5"/>
      <c r="B8" s="57" t="str">
        <f>Critères!B7</f>
        <v>1.5</v>
      </c>
      <c r="C8" s="27" t="str">
        <f>Critères!C7</f>
        <v>Pour chaque image utilisée comme CAPTCHA, une solution d’accès alternatif au contenu ou à la fonction du CAPTCHA est-elle présente ?</v>
      </c>
      <c r="D8" s="67" t="s">
        <v>305</v>
      </c>
      <c r="E8" s="68" t="s">
        <v>316</v>
      </c>
      <c r="F8" s="29"/>
      <c r="G8" s="27"/>
    </row>
    <row r="9" spans="1:1024" ht="20.399999999999999" x14ac:dyDescent="0.25">
      <c r="A9" s="5"/>
      <c r="B9" s="57" t="str">
        <f>Critères!B8</f>
        <v>1.6</v>
      </c>
      <c r="C9" s="27" t="str">
        <f>Critères!C8</f>
        <v>Chaque image porteuse d’information a-t-elle, si nécessaire, une description détaillée ?</v>
      </c>
      <c r="D9" s="67" t="s">
        <v>305</v>
      </c>
      <c r="E9" s="68" t="s">
        <v>316</v>
      </c>
      <c r="F9" s="27"/>
      <c r="G9" s="27"/>
    </row>
    <row r="10" spans="1:1024" ht="20.399999999999999" x14ac:dyDescent="0.25">
      <c r="A10" s="5"/>
      <c r="B10" s="57" t="str">
        <f>Critères!B9</f>
        <v>1.7</v>
      </c>
      <c r="C10" s="27" t="str">
        <f>Critères!C9</f>
        <v>Pour chaque image porteuse d’information ayant une description détaillée, cette description est-elle pertinente ?</v>
      </c>
      <c r="D10" s="67" t="s">
        <v>305</v>
      </c>
      <c r="E10" s="68" t="s">
        <v>316</v>
      </c>
      <c r="F10" s="27"/>
      <c r="G10" s="27"/>
    </row>
    <row r="11" spans="1:1024" ht="40.799999999999997" x14ac:dyDescent="0.25">
      <c r="A11" s="5"/>
      <c r="B11" s="57" t="str">
        <f>Critères!B10</f>
        <v>1.8</v>
      </c>
      <c r="C11" s="27" t="str">
        <f>Critères!C10</f>
        <v>Chaque image texte porteuse d’information, en l’absence d’un mécanisme de remplacement, doit si possible être remplacée par du texte stylé. Cette règle est-elle respectée (hors cas particuliers) ?</v>
      </c>
      <c r="D11" s="67" t="s">
        <v>305</v>
      </c>
      <c r="E11" s="68" t="s">
        <v>316</v>
      </c>
      <c r="F11" s="27"/>
      <c r="G11" s="27"/>
    </row>
    <row r="12" spans="1:1024" s="13" customFormat="1" ht="20.399999999999999" x14ac:dyDescent="0.25">
      <c r="A12" s="5"/>
      <c r="B12" s="57" t="str">
        <f>Critères!B11</f>
        <v>1.9</v>
      </c>
      <c r="C12" s="27" t="str">
        <f>Critères!C11</f>
        <v>Chaque légende d’image est-elle, si nécessaire, correctement reliée à l’image correspondante ?</v>
      </c>
      <c r="D12" s="67" t="s">
        <v>305</v>
      </c>
      <c r="E12" s="68" t="s">
        <v>316</v>
      </c>
      <c r="F12" s="27"/>
      <c r="G12" s="27"/>
      <c r="AMD12" s="14"/>
      <c r="AME12" s="14"/>
      <c r="AMF12" s="14"/>
      <c r="AMG12" s="14"/>
      <c r="AMH12" s="14"/>
      <c r="AMI12" s="14"/>
      <c r="AMJ12"/>
    </row>
    <row r="13" spans="1:1024" ht="15.6" x14ac:dyDescent="0.25">
      <c r="A13" s="5" t="str">
        <f>Critères!$A$12</f>
        <v>CADRES</v>
      </c>
      <c r="B13" s="59" t="str">
        <f>Critères!B12</f>
        <v>2.1</v>
      </c>
      <c r="C13" s="31" t="str">
        <f>Critères!C12</f>
        <v>Chaque cadre a-t-il un titre de cadre ?</v>
      </c>
      <c r="D13" s="67" t="s">
        <v>305</v>
      </c>
      <c r="E13" s="68" t="s">
        <v>316</v>
      </c>
      <c r="F13" s="60"/>
      <c r="G13" s="31"/>
    </row>
    <row r="14" spans="1:1024"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1024" ht="30.6" x14ac:dyDescent="0.25">
      <c r="A15" s="5" t="str">
        <f>Critères!$A$14</f>
        <v>COULEURS</v>
      </c>
      <c r="B15" s="57" t="str">
        <f>Critères!B14</f>
        <v>3.1</v>
      </c>
      <c r="C15" s="27" t="str">
        <f>Critères!C14</f>
        <v>Dans chaque page web, l’information ne doit pas être donnée uniquement par la couleur. Cette règle est-elle respectée ?</v>
      </c>
      <c r="D15" s="67" t="s">
        <v>305</v>
      </c>
      <c r="E15" s="68" t="s">
        <v>316</v>
      </c>
      <c r="F15" s="27"/>
      <c r="G15" s="27"/>
    </row>
    <row r="16" spans="1:1024" ht="30.6" x14ac:dyDescent="0.25">
      <c r="A16" s="5"/>
      <c r="B16" s="57" t="str">
        <f>Critères!B15</f>
        <v>3.2</v>
      </c>
      <c r="C16" s="27"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7" t="str">
        <f>Critères!B16</f>
        <v>3.3</v>
      </c>
      <c r="C17" s="27"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7" t="str">
        <f>Critères!B17</f>
        <v>4.1</v>
      </c>
      <c r="C18" s="27"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7" t="str">
        <f>Critères!B18</f>
        <v>4.2</v>
      </c>
      <c r="C19" s="27"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7" t="str">
        <f>Critères!B19</f>
        <v>4.3</v>
      </c>
      <c r="C20" s="27" t="str">
        <f>Critères!C19</f>
        <v>Chaque média temporel synchronisé pré-enregistré a-t-il, si nécessaire, des sous-titres synchronisés (hors cas particuliers) ?</v>
      </c>
      <c r="D20" s="67" t="s">
        <v>305</v>
      </c>
      <c r="E20" s="68" t="s">
        <v>316</v>
      </c>
      <c r="F20" s="31"/>
      <c r="G20" s="31"/>
    </row>
    <row r="21" spans="1:7" ht="30.6" x14ac:dyDescent="0.25">
      <c r="A21" s="5"/>
      <c r="B21" s="57" t="str">
        <f>Critères!B20</f>
        <v>4.4</v>
      </c>
      <c r="C21" s="27"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7" t="str">
        <f>Critères!B21</f>
        <v>4.5</v>
      </c>
      <c r="C22" s="27"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7" t="str">
        <f>Critères!B22</f>
        <v>4.6</v>
      </c>
      <c r="C23" s="27"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7" t="str">
        <f>Critères!B23</f>
        <v>4.7</v>
      </c>
      <c r="C24" s="27" t="str">
        <f>Critères!C23</f>
        <v>Chaque média temporel est-il clairement identifiable (hors cas particuliers) ?</v>
      </c>
      <c r="D24" s="67" t="s">
        <v>305</v>
      </c>
      <c r="E24" s="68" t="s">
        <v>316</v>
      </c>
      <c r="F24" s="31"/>
      <c r="G24" s="31"/>
    </row>
    <row r="25" spans="1:7" ht="20.399999999999999" x14ac:dyDescent="0.25">
      <c r="A25" s="5"/>
      <c r="B25" s="57" t="str">
        <f>Critères!B24</f>
        <v>4.8</v>
      </c>
      <c r="C25" s="27" t="str">
        <f>Critères!C24</f>
        <v>Chaque média non temporel a-t-il, si nécessaire, une alternative (hors cas particuliers) ?</v>
      </c>
      <c r="D25" s="67" t="s">
        <v>305</v>
      </c>
      <c r="E25" s="68" t="s">
        <v>316</v>
      </c>
      <c r="F25" s="31"/>
      <c r="G25" s="31"/>
    </row>
    <row r="26" spans="1:7" ht="20.399999999999999" x14ac:dyDescent="0.25">
      <c r="A26" s="5"/>
      <c r="B26" s="57" t="str">
        <f>Critères!B25</f>
        <v>4.9</v>
      </c>
      <c r="C26" s="27" t="str">
        <f>Critères!C25</f>
        <v>Pour chaque média non temporel ayant une alternative, cette alternative est-elle pertinente ?</v>
      </c>
      <c r="D26" s="67" t="s">
        <v>305</v>
      </c>
      <c r="E26" s="68" t="s">
        <v>316</v>
      </c>
      <c r="F26" s="31"/>
      <c r="G26" s="31"/>
    </row>
    <row r="27" spans="1:7" ht="20.399999999999999" x14ac:dyDescent="0.25">
      <c r="A27" s="5"/>
      <c r="B27" s="57" t="str">
        <f>Critères!B26</f>
        <v>4.10</v>
      </c>
      <c r="C27" s="27" t="str">
        <f>Critères!C26</f>
        <v>Chaque son déclenché automatiquement est-il contrôlable par l’utilisateur ?</v>
      </c>
      <c r="D27" s="67" t="s">
        <v>305</v>
      </c>
      <c r="E27" s="68" t="s">
        <v>316</v>
      </c>
      <c r="F27" s="31"/>
      <c r="G27" s="31"/>
    </row>
    <row r="28" spans="1:7" ht="30.6" x14ac:dyDescent="0.25">
      <c r="A28" s="5"/>
      <c r="B28" s="57" t="str">
        <f>Critères!B27</f>
        <v>4.11</v>
      </c>
      <c r="C28" s="27"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7" t="str">
        <f>Critères!B28</f>
        <v>4.12</v>
      </c>
      <c r="C29" s="27"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7" t="str">
        <f>Critères!B29</f>
        <v>4.13</v>
      </c>
      <c r="C30" s="27"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7" t="str">
        <f>Critères!B30</f>
        <v>5.1</v>
      </c>
      <c r="C31" s="27" t="str">
        <f>Critères!C30</f>
        <v>Chaque tableau de données complexe a-t-il un résumé ?</v>
      </c>
      <c r="D31" s="67" t="s">
        <v>305</v>
      </c>
      <c r="E31" s="68" t="s">
        <v>316</v>
      </c>
      <c r="F31" s="27"/>
      <c r="G31" s="27"/>
    </row>
    <row r="32" spans="1:7" ht="20.399999999999999" x14ac:dyDescent="0.25">
      <c r="A32" s="5"/>
      <c r="B32" s="57" t="str">
        <f>Critères!B31</f>
        <v>5.2</v>
      </c>
      <c r="C32" s="27" t="str">
        <f>Critères!C31</f>
        <v>Pour chaque tableau de données complexe ayant un résumé, celui-ci est-il pertinent ?</v>
      </c>
      <c r="D32" s="67" t="s">
        <v>305</v>
      </c>
      <c r="E32" s="68" t="s">
        <v>316</v>
      </c>
      <c r="F32" s="27"/>
      <c r="G32" s="27"/>
    </row>
    <row r="33" spans="1:7" ht="20.399999999999999" x14ac:dyDescent="0.25">
      <c r="A33" s="5"/>
      <c r="B33" s="57" t="str">
        <f>Critères!B32</f>
        <v>5.3</v>
      </c>
      <c r="C33" s="27" t="str">
        <f>Critères!C32</f>
        <v>Pour chaque tableau de mise en forme, le contenu linéarisé reste-t-il compréhensible ?</v>
      </c>
      <c r="D33" s="67" t="s">
        <v>305</v>
      </c>
      <c r="E33" s="68" t="s">
        <v>316</v>
      </c>
      <c r="F33" s="27"/>
      <c r="G33" s="27"/>
    </row>
    <row r="34" spans="1:7" ht="20.399999999999999" x14ac:dyDescent="0.25">
      <c r="A34" s="5"/>
      <c r="B34" s="57" t="str">
        <f>Critères!B33</f>
        <v>5.4</v>
      </c>
      <c r="C34" s="27" t="str">
        <f>Critères!C33</f>
        <v>Pour chaque tableau de données ayant un titre, le titre est-il correctement associé au tableau de données ?</v>
      </c>
      <c r="D34" s="67" t="s">
        <v>305</v>
      </c>
      <c r="E34" s="68" t="s">
        <v>316</v>
      </c>
      <c r="F34" s="27"/>
      <c r="G34" s="27"/>
    </row>
    <row r="35" spans="1:7" ht="20.399999999999999" x14ac:dyDescent="0.25">
      <c r="A35" s="5"/>
      <c r="B35" s="57" t="str">
        <f>Critères!B34</f>
        <v>5.5</v>
      </c>
      <c r="C35" s="27" t="str">
        <f>Critères!C34</f>
        <v>Pour chaque tableau de données ayant un titre, celui-ci est-il pertinent ?</v>
      </c>
      <c r="D35" s="67" t="s">
        <v>305</v>
      </c>
      <c r="E35" s="68" t="s">
        <v>316</v>
      </c>
      <c r="F35" s="31"/>
      <c r="G35" s="31"/>
    </row>
    <row r="36" spans="1:7" ht="30.6" x14ac:dyDescent="0.25">
      <c r="A36" s="5"/>
      <c r="B36" s="57" t="str">
        <f>Critères!B35</f>
        <v>5.6</v>
      </c>
      <c r="C36" s="27" t="str">
        <f>Critères!C35</f>
        <v>Pour chaque tableau de données, chaque en-tête de colonnes et chaque en-tête de lignes sont-ils correctement déclarés ?</v>
      </c>
      <c r="D36" s="67" t="s">
        <v>305</v>
      </c>
      <c r="E36" s="68" t="s">
        <v>316</v>
      </c>
      <c r="F36" s="31"/>
      <c r="G36" s="31"/>
    </row>
    <row r="37" spans="1:7" ht="30.6" x14ac:dyDescent="0.25">
      <c r="A37" s="5"/>
      <c r="B37" s="57" t="str">
        <f>Critères!B36</f>
        <v>5.7</v>
      </c>
      <c r="C37" s="27"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7" t="str">
        <f>Critères!B37</f>
        <v>5.8</v>
      </c>
      <c r="C38" s="27"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7" t="str">
        <f>Critères!B38</f>
        <v>6.1</v>
      </c>
      <c r="C39" s="27" t="str">
        <f>Critères!C38</f>
        <v>Chaque lien est-il explicite (hors cas particuliers) ?</v>
      </c>
      <c r="D39" s="67" t="s">
        <v>305</v>
      </c>
      <c r="E39" s="68" t="s">
        <v>316</v>
      </c>
      <c r="F39" s="27"/>
      <c r="G39" s="27"/>
    </row>
    <row r="40" spans="1:7" ht="15.6" x14ac:dyDescent="0.25">
      <c r="A40" s="5"/>
      <c r="B40" s="57" t="str">
        <f>Critères!B39</f>
        <v>6.2</v>
      </c>
      <c r="C40" s="27" t="str">
        <f>Critères!C39</f>
        <v>Dans chaque page web, chaque lien a-t-il un intitulé ?</v>
      </c>
      <c r="D40" s="67" t="s">
        <v>305</v>
      </c>
      <c r="E40" s="68" t="s">
        <v>316</v>
      </c>
      <c r="F40" s="27"/>
      <c r="G40" s="27"/>
    </row>
    <row r="41" spans="1:7" ht="20.399999999999999" x14ac:dyDescent="0.25">
      <c r="A41" s="5" t="str">
        <f>Critères!$A$40</f>
        <v>SCRIPTS</v>
      </c>
      <c r="B41" s="57" t="str">
        <f>Critères!B40</f>
        <v>7.1</v>
      </c>
      <c r="C41" s="27" t="str">
        <f>Critères!C40</f>
        <v>Chaque script est-il, si nécessaire, compatible avec les technologies d’assistance ?</v>
      </c>
      <c r="D41" s="67" t="s">
        <v>305</v>
      </c>
      <c r="E41" s="68" t="s">
        <v>316</v>
      </c>
      <c r="F41" s="31"/>
      <c r="G41" s="31"/>
    </row>
    <row r="42" spans="1:7" ht="20.399999999999999" x14ac:dyDescent="0.25">
      <c r="A42" s="5"/>
      <c r="B42" s="57" t="str">
        <f>Critères!B41</f>
        <v>7.2</v>
      </c>
      <c r="C42" s="27" t="str">
        <f>Critères!C41</f>
        <v>Pour chaque script ayant une alternative, cette alternative est-elle pertinente ?</v>
      </c>
      <c r="D42" s="67" t="s">
        <v>305</v>
      </c>
      <c r="E42" s="68" t="s">
        <v>316</v>
      </c>
      <c r="F42" s="31"/>
      <c r="G42" s="31"/>
    </row>
    <row r="43" spans="1:7" ht="20.399999999999999" x14ac:dyDescent="0.25">
      <c r="A43" s="5"/>
      <c r="B43" s="57" t="str">
        <f>Critères!B42</f>
        <v>7.3</v>
      </c>
      <c r="C43" s="27" t="str">
        <f>Critères!C42</f>
        <v>Chaque script est-il contrôlable par le clavier et par tout dispositif de pointage (hors cas particuliers) ?</v>
      </c>
      <c r="D43" s="67" t="s">
        <v>305</v>
      </c>
      <c r="E43" s="68" t="s">
        <v>316</v>
      </c>
      <c r="F43" s="31"/>
      <c r="G43" s="31"/>
    </row>
    <row r="44" spans="1:7" ht="20.399999999999999" x14ac:dyDescent="0.25">
      <c r="A44" s="5"/>
      <c r="B44" s="57" t="str">
        <f>Critères!B43</f>
        <v>7.4</v>
      </c>
      <c r="C44" s="27" t="str">
        <f>Critères!C43</f>
        <v>Pour chaque script qui initie un changement de contexte, l’utilisateur est-il averti ou en a-t-il le contrôle ?</v>
      </c>
      <c r="D44" s="67" t="s">
        <v>305</v>
      </c>
      <c r="E44" s="68" t="s">
        <v>316</v>
      </c>
      <c r="F44" s="31"/>
      <c r="G44" s="31"/>
    </row>
    <row r="45" spans="1:7" ht="20.399999999999999" x14ac:dyDescent="0.25">
      <c r="A45" s="5"/>
      <c r="B45" s="57" t="str">
        <f>Critères!B44</f>
        <v>7.5</v>
      </c>
      <c r="C45" s="27"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7" t="str">
        <f>Critères!B45</f>
        <v>8.1</v>
      </c>
      <c r="C46" s="27" t="str">
        <f>Critères!C45</f>
        <v>Chaque page web est-elle définie par un type de document ?</v>
      </c>
      <c r="D46" s="67" t="s">
        <v>305</v>
      </c>
      <c r="E46" s="68" t="s">
        <v>316</v>
      </c>
      <c r="F46" s="31"/>
      <c r="G46" s="31"/>
    </row>
    <row r="47" spans="1:7" ht="20.399999999999999" x14ac:dyDescent="0.25">
      <c r="A47" s="5"/>
      <c r="B47" s="57" t="str">
        <f>Critères!B46</f>
        <v>8.2</v>
      </c>
      <c r="C47" s="27"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7" t="str">
        <f>Critères!B47</f>
        <v>8.3</v>
      </c>
      <c r="C48" s="27" t="str">
        <f>Critères!C47</f>
        <v>Dans chaque page web, la langue par défaut est-elle présente ?</v>
      </c>
      <c r="D48" s="67" t="s">
        <v>305</v>
      </c>
      <c r="E48" s="68" t="s">
        <v>316</v>
      </c>
      <c r="F48" s="31"/>
      <c r="G48" s="31"/>
    </row>
    <row r="49" spans="1:7" ht="20.399999999999999" x14ac:dyDescent="0.25">
      <c r="A49" s="5"/>
      <c r="B49" s="57" t="str">
        <f>Critères!B48</f>
        <v>8.4</v>
      </c>
      <c r="C49" s="27" t="str">
        <f>Critères!C48</f>
        <v>Pour chaque page web ayant une langue par défaut, le code de langue est-il pertinent ?</v>
      </c>
      <c r="D49" s="67" t="s">
        <v>305</v>
      </c>
      <c r="E49" s="68" t="s">
        <v>316</v>
      </c>
      <c r="F49" s="31"/>
      <c r="G49" s="31"/>
    </row>
    <row r="50" spans="1:7" ht="15.6" x14ac:dyDescent="0.25">
      <c r="A50" s="5"/>
      <c r="B50" s="57" t="str">
        <f>Critères!B49</f>
        <v>8.5</v>
      </c>
      <c r="C50" s="27" t="str">
        <f>Critères!C49</f>
        <v>Chaque page web a-t-elle un titre de page ?</v>
      </c>
      <c r="D50" s="67" t="s">
        <v>305</v>
      </c>
      <c r="E50" s="68" t="s">
        <v>316</v>
      </c>
      <c r="F50" s="31"/>
      <c r="G50" s="31"/>
    </row>
    <row r="51" spans="1:7" ht="20.399999999999999" x14ac:dyDescent="0.25">
      <c r="A51" s="5"/>
      <c r="B51" s="57" t="str">
        <f>Critères!B50</f>
        <v>8.6</v>
      </c>
      <c r="C51" s="27" t="str">
        <f>Critères!C50</f>
        <v>Pour chaque page web ayant un titre de page, ce titre est-il pertinent ?</v>
      </c>
      <c r="D51" s="67" t="s">
        <v>305</v>
      </c>
      <c r="E51" s="68" t="s">
        <v>316</v>
      </c>
      <c r="F51" s="31"/>
      <c r="G51" s="31"/>
    </row>
    <row r="52" spans="1:7" ht="20.399999999999999" x14ac:dyDescent="0.25">
      <c r="A52" s="5"/>
      <c r="B52" s="57" t="str">
        <f>Critères!B51</f>
        <v>8.7</v>
      </c>
      <c r="C52" s="27" t="str">
        <f>Critères!C51</f>
        <v>Dans chaque page web, chaque changement de langue est-il indiqué dans le code source (hors cas particuliers) ?</v>
      </c>
      <c r="D52" s="67" t="s">
        <v>305</v>
      </c>
      <c r="E52" s="68" t="s">
        <v>316</v>
      </c>
      <c r="F52" s="31"/>
      <c r="G52" s="31"/>
    </row>
    <row r="53" spans="1:7" ht="20.399999999999999" x14ac:dyDescent="0.25">
      <c r="A53" s="5"/>
      <c r="B53" s="57" t="str">
        <f>Critères!B52</f>
        <v>8.8</v>
      </c>
      <c r="C53" s="27" t="str">
        <f>Critères!C52</f>
        <v>Dans chaque page web, le code de langue de chaque changement de langue est-il valide et pertinent ?</v>
      </c>
      <c r="D53" s="67" t="s">
        <v>305</v>
      </c>
      <c r="E53" s="68" t="s">
        <v>316</v>
      </c>
      <c r="F53" s="31"/>
      <c r="G53" s="31"/>
    </row>
    <row r="54" spans="1:7" ht="30.6" x14ac:dyDescent="0.25">
      <c r="A54" s="5"/>
      <c r="B54" s="57" t="str">
        <f>Critères!B53</f>
        <v>8.9</v>
      </c>
      <c r="C54" s="27"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7" t="str">
        <f>Critères!B54</f>
        <v>8.10</v>
      </c>
      <c r="C55" s="27"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7" t="str">
        <f>Critères!B55</f>
        <v>9.1</v>
      </c>
      <c r="C56" s="27" t="str">
        <f>Critères!C55</f>
        <v>Dans chaque page web, l’information est-elle structurée par l’utilisation appropriée de titres ?</v>
      </c>
      <c r="D56" s="67" t="s">
        <v>305</v>
      </c>
      <c r="E56" s="68" t="s">
        <v>316</v>
      </c>
      <c r="F56" s="31"/>
      <c r="G56" s="31"/>
    </row>
    <row r="57" spans="1:7" ht="20.399999999999999" x14ac:dyDescent="0.25">
      <c r="A57" s="5"/>
      <c r="B57" s="57" t="str">
        <f>Critères!B56</f>
        <v>9.2</v>
      </c>
      <c r="C57" s="27" t="str">
        <f>Critères!C56</f>
        <v>Dans chaque page web, la structure du document est-elle cohérente (hors cas particuliers) ?</v>
      </c>
      <c r="D57" s="67" t="s">
        <v>305</v>
      </c>
      <c r="E57" s="68" t="s">
        <v>316</v>
      </c>
      <c r="F57" s="31"/>
      <c r="G57" s="31"/>
    </row>
    <row r="58" spans="1:7" ht="20.399999999999999" x14ac:dyDescent="0.25">
      <c r="A58" s="5"/>
      <c r="B58" s="57" t="str">
        <f>Critères!B57</f>
        <v>9.3</v>
      </c>
      <c r="C58" s="27" t="str">
        <f>Critères!C57</f>
        <v>Dans chaque page web, chaque liste est-elle correctement structurée ?</v>
      </c>
      <c r="D58" s="67" t="s">
        <v>305</v>
      </c>
      <c r="E58" s="68" t="s">
        <v>316</v>
      </c>
      <c r="F58" s="31"/>
      <c r="G58" s="31"/>
    </row>
    <row r="59" spans="1:7" ht="20.399999999999999" x14ac:dyDescent="0.25">
      <c r="A59" s="5"/>
      <c r="B59" s="57" t="str">
        <f>Critères!B58</f>
        <v>9.4</v>
      </c>
      <c r="C59" s="27" t="str">
        <f>Critères!C58</f>
        <v>Dans chaque page web, chaque citation est-elle correctement indiquée ?</v>
      </c>
      <c r="D59" s="67" t="s">
        <v>305</v>
      </c>
      <c r="E59" s="68" t="s">
        <v>316</v>
      </c>
      <c r="F59" s="31"/>
      <c r="G59" s="31"/>
    </row>
    <row r="60" spans="1:7" ht="20.399999999999999" x14ac:dyDescent="0.25">
      <c r="A60" s="5" t="str">
        <f>Critères!$A$59</f>
        <v>PRÉSENTATION</v>
      </c>
      <c r="B60" s="57" t="str">
        <f>Critères!B59</f>
        <v>10.1</v>
      </c>
      <c r="C60" s="27" t="str">
        <f>Critères!C59</f>
        <v>Dans le site web, des feuilles de styles sont-elles utilisées pour contrôler la présentation de l’information ?</v>
      </c>
      <c r="D60" s="67" t="s">
        <v>305</v>
      </c>
      <c r="E60" s="68" t="s">
        <v>316</v>
      </c>
      <c r="F60" s="31"/>
      <c r="G60" s="31"/>
    </row>
    <row r="61" spans="1:7" ht="30.6" x14ac:dyDescent="0.25">
      <c r="A61" s="5"/>
      <c r="B61" s="57" t="str">
        <f>Critères!B60</f>
        <v>10.2</v>
      </c>
      <c r="C61" s="27"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7" t="str">
        <f>Critères!B61</f>
        <v>10.3</v>
      </c>
      <c r="C62" s="27" t="str">
        <f>Critères!C61</f>
        <v>Dans chaque page web, l’information reste-t-elle compréhensible lorsque les feuilles de styles sont désactivées ?</v>
      </c>
      <c r="D62" s="67" t="s">
        <v>305</v>
      </c>
      <c r="E62" s="68" t="s">
        <v>316</v>
      </c>
      <c r="F62" s="31"/>
      <c r="G62" s="31"/>
    </row>
    <row r="63" spans="1:7" ht="30.6" x14ac:dyDescent="0.25">
      <c r="A63" s="5"/>
      <c r="B63" s="57" t="str">
        <f>Critères!B62</f>
        <v>10.4</v>
      </c>
      <c r="C63" s="27"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7" t="str">
        <f>Critères!B63</f>
        <v>10.5</v>
      </c>
      <c r="C64" s="27"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7" t="str">
        <f>Critères!B64</f>
        <v>10.6</v>
      </c>
      <c r="C65" s="27"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7" t="str">
        <f>Critères!B65</f>
        <v>10.7</v>
      </c>
      <c r="C66" s="27" t="str">
        <f>Critères!C65</f>
        <v>Dans chaque page web, pour chaque élément recevant le focus, la prise de focus est-elle visible ?</v>
      </c>
      <c r="D66" s="67" t="s">
        <v>305</v>
      </c>
      <c r="E66" s="68" t="s">
        <v>316</v>
      </c>
      <c r="F66" s="27"/>
      <c r="G66" s="27"/>
    </row>
    <row r="67" spans="1:7" ht="20.399999999999999" x14ac:dyDescent="0.25">
      <c r="A67" s="5"/>
      <c r="B67" s="57" t="str">
        <f>Critères!B66</f>
        <v>10.8</v>
      </c>
      <c r="C67" s="27" t="str">
        <f>Critères!C66</f>
        <v>Pour chaque page web, les contenus cachés ont-ils vocation à être ignorés par les technologies d’assistance ?</v>
      </c>
      <c r="D67" s="67" t="s">
        <v>305</v>
      </c>
      <c r="E67" s="68" t="s">
        <v>316</v>
      </c>
      <c r="F67" s="27"/>
      <c r="G67" s="27"/>
    </row>
    <row r="68" spans="1:7" ht="30.6" x14ac:dyDescent="0.25">
      <c r="A68" s="5"/>
      <c r="B68" s="57" t="str">
        <f>Critères!B67</f>
        <v>10.9</v>
      </c>
      <c r="C68" s="27" t="str">
        <f>Critères!C67</f>
        <v>Dans chaque page web, l’information ne doit pas être donnée uniquement par la forme, taille ou position. Cette règle est-elle respectée ?</v>
      </c>
      <c r="D68" s="67" t="s">
        <v>305</v>
      </c>
      <c r="E68" s="68" t="s">
        <v>316</v>
      </c>
      <c r="F68" s="27"/>
      <c r="G68" s="27"/>
    </row>
    <row r="69" spans="1:7" ht="30.6" x14ac:dyDescent="0.25">
      <c r="A69" s="5"/>
      <c r="B69" s="57" t="str">
        <f>Critères!B68</f>
        <v>10.10</v>
      </c>
      <c r="C69" s="27" t="str">
        <f>Critères!C68</f>
        <v>Dans chaque page web, l’information ne doit pas être donnée par la forme, taille ou position uniquement. Cette règle est-elle implémentée de façon pertinente ?</v>
      </c>
      <c r="D69" s="67" t="s">
        <v>305</v>
      </c>
      <c r="E69" s="68" t="s">
        <v>316</v>
      </c>
      <c r="F69" s="27"/>
      <c r="G69" s="27"/>
    </row>
    <row r="70" spans="1:7" ht="51" x14ac:dyDescent="0.25">
      <c r="A70" s="5"/>
      <c r="B70" s="57" t="str">
        <f>Critères!B69</f>
        <v>10.11</v>
      </c>
      <c r="C70" s="27"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27"/>
      <c r="G70" s="27"/>
    </row>
    <row r="71" spans="1:7" ht="30.6" x14ac:dyDescent="0.25">
      <c r="A71" s="5"/>
      <c r="B71" s="57" t="str">
        <f>Critères!B70</f>
        <v>10.12</v>
      </c>
      <c r="C71" s="27" t="str">
        <f>Critères!C70</f>
        <v>Dans chaque page web, les propriétés d’espacement du texte peuvent-elles être redéfinies par l’utilisateur sans perte de contenu ou de fonctionnalité (hors cas particuliers) ?</v>
      </c>
      <c r="D71" s="67" t="s">
        <v>305</v>
      </c>
      <c r="E71" s="68" t="s">
        <v>316</v>
      </c>
      <c r="F71" s="27"/>
      <c r="G71" s="27"/>
    </row>
    <row r="72" spans="1:7" ht="40.799999999999997" x14ac:dyDescent="0.25">
      <c r="A72" s="5"/>
      <c r="B72" s="57" t="str">
        <f>Critères!B71</f>
        <v>10.13</v>
      </c>
      <c r="C72" s="27" t="str">
        <f>Critères!C71</f>
        <v>Dans chaque page web, les contenus additionnels apparaissant à la prise de focus ou au survol d’un composant d’interface sont-ils contrôlables par l’utilisateur (hors cas particuliers) ?</v>
      </c>
      <c r="D72" s="67" t="s">
        <v>305</v>
      </c>
      <c r="E72" s="68" t="s">
        <v>316</v>
      </c>
      <c r="F72" s="27"/>
      <c r="G72" s="27"/>
    </row>
    <row r="73" spans="1:7" ht="30.6" x14ac:dyDescent="0.25">
      <c r="A73" s="5"/>
      <c r="B73" s="57" t="str">
        <f>Critères!B72</f>
        <v>10.14</v>
      </c>
      <c r="C73" s="27" t="str">
        <f>Critères!C72</f>
        <v>Dans chaque page web, les contenus additionnels apparaissant via les styles CSS uniquement peuvent-ils être rendus visibles au clavier et par tout dispositif de pointage ?</v>
      </c>
      <c r="D73" s="67" t="s">
        <v>305</v>
      </c>
      <c r="E73" s="68" t="s">
        <v>316</v>
      </c>
      <c r="F73" s="27"/>
      <c r="G73" s="27"/>
    </row>
    <row r="74" spans="1:7" ht="15.6" x14ac:dyDescent="0.25">
      <c r="A74" s="5" t="str">
        <f>Critères!$A$73</f>
        <v>FORMULAIRES</v>
      </c>
      <c r="B74" s="57" t="str">
        <f>Critères!B73</f>
        <v>11.1</v>
      </c>
      <c r="C74" s="27" t="str">
        <f>Critères!C73</f>
        <v>Chaque champ de formulaire a-t-il une étiquette ?</v>
      </c>
      <c r="D74" s="67" t="s">
        <v>305</v>
      </c>
      <c r="E74" s="68" t="s">
        <v>316</v>
      </c>
      <c r="F74" s="27"/>
      <c r="G74" s="27"/>
    </row>
    <row r="75" spans="1:7" ht="20.399999999999999" x14ac:dyDescent="0.25">
      <c r="A75" s="5"/>
      <c r="B75" s="57" t="str">
        <f>Critères!B74</f>
        <v>11.2</v>
      </c>
      <c r="C75" s="27" t="str">
        <f>Critères!C74</f>
        <v>Chaque étiquette associée à un champ de formulaire est-elle pertinente (hors cas particuliers) ?</v>
      </c>
      <c r="D75" s="67" t="s">
        <v>305</v>
      </c>
      <c r="E75" s="68" t="s">
        <v>316</v>
      </c>
      <c r="F75" s="27"/>
      <c r="G75" s="27"/>
    </row>
    <row r="76" spans="1:7" ht="40.799999999999997" x14ac:dyDescent="0.25">
      <c r="A76" s="5"/>
      <c r="B76" s="57" t="str">
        <f>Critères!B75</f>
        <v>11.3</v>
      </c>
      <c r="C76" s="27" t="str">
        <f>Critères!C75</f>
        <v>Dans chaque formulaire, chaque étiquette associée à un champ de formulaire ayant la même fonction et répété plusieurs fois dans une même page ou dans un ensemble de pages est-elle cohérente ?</v>
      </c>
      <c r="D76" s="67" t="s">
        <v>305</v>
      </c>
      <c r="E76" s="68" t="s">
        <v>316</v>
      </c>
      <c r="F76" s="27"/>
      <c r="G76" s="27"/>
    </row>
    <row r="77" spans="1:7" ht="20.399999999999999" x14ac:dyDescent="0.25">
      <c r="A77" s="5"/>
      <c r="B77" s="57" t="str">
        <f>Critères!B76</f>
        <v>11.4</v>
      </c>
      <c r="C77" s="27" t="str">
        <f>Critères!C76</f>
        <v>Dans chaque formulaire, chaque étiquette de champ et son champ associé sont-ils accolés (hors cas particuliers) ?</v>
      </c>
      <c r="D77" s="67" t="s">
        <v>305</v>
      </c>
      <c r="E77" s="68" t="s">
        <v>316</v>
      </c>
      <c r="F77" s="27"/>
      <c r="G77" s="27"/>
    </row>
    <row r="78" spans="1:7" ht="20.399999999999999" x14ac:dyDescent="0.25">
      <c r="A78" s="5"/>
      <c r="B78" s="57" t="str">
        <f>Critères!B77</f>
        <v>11.5</v>
      </c>
      <c r="C78" s="27" t="str">
        <f>Critères!C77</f>
        <v>Dans chaque formulaire, les champs de même nature sont-ils regroupés, si nécessaire ?</v>
      </c>
      <c r="D78" s="67" t="s">
        <v>305</v>
      </c>
      <c r="E78" s="68" t="s">
        <v>316</v>
      </c>
      <c r="F78" s="27"/>
      <c r="G78" s="27"/>
    </row>
    <row r="79" spans="1:7" ht="20.399999999999999" x14ac:dyDescent="0.25">
      <c r="A79" s="5"/>
      <c r="B79" s="57" t="str">
        <f>Critères!B78</f>
        <v>11.6</v>
      </c>
      <c r="C79" s="27" t="str">
        <f>Critères!C78</f>
        <v>Dans chaque formulaire, chaque regroupement de champs de même nature a-t-il une légende ?</v>
      </c>
      <c r="D79" s="67" t="s">
        <v>305</v>
      </c>
      <c r="E79" s="68" t="s">
        <v>316</v>
      </c>
      <c r="F79" s="31"/>
      <c r="G79" s="31"/>
    </row>
    <row r="80" spans="1:7" ht="30.6" x14ac:dyDescent="0.25">
      <c r="A80" s="5"/>
      <c r="B80" s="57" t="str">
        <f>Critères!B79</f>
        <v>11.7</v>
      </c>
      <c r="C80" s="27"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7" t="str">
        <f>Critères!B80</f>
        <v>11.8</v>
      </c>
      <c r="C81" s="27"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7" t="str">
        <f>Critères!B81</f>
        <v>11.9</v>
      </c>
      <c r="C82" s="27" t="str">
        <f>Critères!C81</f>
        <v>Dans chaque formulaire, l’intitulé de chaque bouton est-il pertinent (hors cas particuliers) ?</v>
      </c>
      <c r="D82" s="67" t="s">
        <v>305</v>
      </c>
      <c r="E82" s="68" t="s">
        <v>316</v>
      </c>
      <c r="F82" s="31"/>
      <c r="G82" s="31"/>
    </row>
    <row r="83" spans="1:7" ht="20.399999999999999" x14ac:dyDescent="0.25">
      <c r="A83" s="5"/>
      <c r="B83" s="57" t="str">
        <f>Critères!B82</f>
        <v>11.10</v>
      </c>
      <c r="C83" s="27" t="str">
        <f>Critères!C82</f>
        <v>Dans chaque formulaire, le contrôle de saisie est-il utilisé de manière pertinente (hors cas particuliers) ?</v>
      </c>
      <c r="D83" s="67" t="s">
        <v>305</v>
      </c>
      <c r="E83" s="68" t="s">
        <v>316</v>
      </c>
      <c r="F83" s="31"/>
      <c r="G83" s="31"/>
    </row>
    <row r="84" spans="1:7" ht="30.6" x14ac:dyDescent="0.25">
      <c r="A84" s="5"/>
      <c r="B84" s="57" t="str">
        <f>Critères!B83</f>
        <v>11.11</v>
      </c>
      <c r="C84" s="27"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7" t="str">
        <f>Critères!B84</f>
        <v>11.12</v>
      </c>
      <c r="C85" s="27"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7" t="str">
        <f>Critères!B85</f>
        <v>11.13</v>
      </c>
      <c r="C86" s="27"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7" t="str">
        <f>Critères!B86</f>
        <v>12.1</v>
      </c>
      <c r="C87" s="27" t="str">
        <f>Critères!C86</f>
        <v>Chaque ensemble de pages dispose-t-il de deux systèmes de navigation différents, au moins (hors cas particuliers) ?</v>
      </c>
      <c r="D87" s="67" t="s">
        <v>305</v>
      </c>
      <c r="E87" s="68" t="s">
        <v>316</v>
      </c>
      <c r="F87" s="31"/>
      <c r="G87" s="31"/>
    </row>
    <row r="88" spans="1:7" ht="30.6" x14ac:dyDescent="0.25">
      <c r="A88" s="5"/>
      <c r="B88" s="57" t="str">
        <f>Critères!B87</f>
        <v>12.2</v>
      </c>
      <c r="C88" s="27" t="str">
        <f>Critères!C87</f>
        <v>Dans chaque ensemble de pages, le menu et les barres de navigation sont-ils toujours à la même place (hors cas particuliers) ?</v>
      </c>
      <c r="D88" s="67" t="s">
        <v>305</v>
      </c>
      <c r="E88" s="68" t="s">
        <v>316</v>
      </c>
      <c r="F88" s="31"/>
      <c r="G88" s="31"/>
    </row>
    <row r="89" spans="1:7" ht="15.6" x14ac:dyDescent="0.25">
      <c r="A89" s="5"/>
      <c r="B89" s="57" t="str">
        <f>Critères!B88</f>
        <v>12.3</v>
      </c>
      <c r="C89" s="27" t="str">
        <f>Critères!C88</f>
        <v>La page « plan du site » est-elle pertinente ?</v>
      </c>
      <c r="D89" s="67" t="s">
        <v>305</v>
      </c>
      <c r="E89" s="68" t="s">
        <v>316</v>
      </c>
      <c r="F89" s="31"/>
      <c r="G89" s="31"/>
    </row>
    <row r="90" spans="1:7" ht="20.399999999999999" x14ac:dyDescent="0.25">
      <c r="A90" s="5"/>
      <c r="B90" s="57" t="str">
        <f>Critères!B89</f>
        <v>12.4</v>
      </c>
      <c r="C90" s="27" t="str">
        <f>Critères!C89</f>
        <v>Dans chaque ensemble de pages, la page « plan du site » est-elle atteignable de manière identique ?</v>
      </c>
      <c r="D90" s="67" t="s">
        <v>305</v>
      </c>
      <c r="E90" s="68" t="s">
        <v>316</v>
      </c>
      <c r="F90" s="27"/>
      <c r="G90" s="27"/>
    </row>
    <row r="91" spans="1:7" ht="20.399999999999999" x14ac:dyDescent="0.25">
      <c r="A91" s="5"/>
      <c r="B91" s="57" t="str">
        <f>Critères!B90</f>
        <v>12.5</v>
      </c>
      <c r="C91" s="27" t="str">
        <f>Critères!C90</f>
        <v>Dans chaque ensemble de pages, le moteur de recherche est-il atteignable de manière identique ?</v>
      </c>
      <c r="D91" s="67" t="s">
        <v>305</v>
      </c>
      <c r="E91" s="68" t="s">
        <v>316</v>
      </c>
      <c r="F91" s="27"/>
      <c r="G91" s="27"/>
    </row>
    <row r="92" spans="1:7" ht="51" x14ac:dyDescent="0.25">
      <c r="A92" s="5"/>
      <c r="B92" s="57" t="str">
        <f>Critères!B91</f>
        <v>12.6</v>
      </c>
      <c r="C92" s="27"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27"/>
      <c r="G92" s="27"/>
    </row>
    <row r="93" spans="1:7" ht="30.6" x14ac:dyDescent="0.25">
      <c r="A93" s="5"/>
      <c r="B93" s="57" t="str">
        <f>Critères!B92</f>
        <v>12.7</v>
      </c>
      <c r="C93" s="27" t="str">
        <f>Critères!C92</f>
        <v>Dans chaque page web, un lien d’évitement ou d’accès rapide à la zone de contenu principal est-il présent (hors cas particuliers) ?</v>
      </c>
      <c r="D93" s="67" t="s">
        <v>305</v>
      </c>
      <c r="E93" s="68" t="s">
        <v>316</v>
      </c>
      <c r="F93" s="27"/>
      <c r="G93" s="27"/>
    </row>
    <row r="94" spans="1:7" ht="20.399999999999999" x14ac:dyDescent="0.25">
      <c r="A94" s="5"/>
      <c r="B94" s="57" t="str">
        <f>Critères!B93</f>
        <v>12.8</v>
      </c>
      <c r="C94" s="27" t="str">
        <f>Critères!C93</f>
        <v>Dans chaque page web, l’ordre de tabulation est-il cohérent ?</v>
      </c>
      <c r="D94" s="67" t="s">
        <v>305</v>
      </c>
      <c r="E94" s="68" t="s">
        <v>316</v>
      </c>
      <c r="F94" s="27"/>
      <c r="G94" s="27"/>
    </row>
    <row r="95" spans="1:7" ht="20.399999999999999" x14ac:dyDescent="0.25">
      <c r="A95" s="5"/>
      <c r="B95" s="57" t="str">
        <f>Critères!B94</f>
        <v>12.9</v>
      </c>
      <c r="C95" s="27" t="str">
        <f>Critères!C94</f>
        <v>Dans chaque page web, la navigation ne doit pas contenir de piège au clavier. Cette règle est-elle respectée ?</v>
      </c>
      <c r="D95" s="67" t="s">
        <v>305</v>
      </c>
      <c r="E95" s="68" t="s">
        <v>316</v>
      </c>
      <c r="F95" s="27"/>
      <c r="G95" s="27"/>
    </row>
    <row r="96" spans="1:7" ht="40.799999999999997" x14ac:dyDescent="0.25">
      <c r="A96" s="5"/>
      <c r="B96" s="57" t="str">
        <f>Critères!B95</f>
        <v>12.10</v>
      </c>
      <c r="C96" s="27" t="str">
        <f>Critères!C95</f>
        <v>Dans chaque page web, les raccourcis clavier n’utilisant qu’une seule touche (lettre minuscule ou majuscule, ponctuation, chiffre ou symbole) sont-ils contrôlables par l’utilisateur ?</v>
      </c>
      <c r="D96" s="67" t="s">
        <v>305</v>
      </c>
      <c r="E96" s="68" t="s">
        <v>316</v>
      </c>
      <c r="F96" s="27"/>
      <c r="G96" s="27"/>
    </row>
    <row r="97" spans="1:7" ht="40.799999999999997" x14ac:dyDescent="0.25">
      <c r="A97" s="5"/>
      <c r="B97" s="57" t="str">
        <f>Critères!B96</f>
        <v>12.11</v>
      </c>
      <c r="C97" s="27" t="str">
        <f>Critères!C96</f>
        <v>Dans chaque page web, les contenus additionnels apparaissant au survol, à la prise de focus ou à l’activation d’un composant d’interface sont-ils si nécessaire atteignables au clavier ?</v>
      </c>
      <c r="D97" s="67" t="s">
        <v>305</v>
      </c>
      <c r="E97" s="68" t="s">
        <v>316</v>
      </c>
      <c r="F97" s="27"/>
      <c r="G97" s="27"/>
    </row>
    <row r="98" spans="1:7" ht="30.6" x14ac:dyDescent="0.25">
      <c r="A98" s="5" t="str">
        <f>Critères!$A$97</f>
        <v>CONSULTATION</v>
      </c>
      <c r="B98" s="57" t="str">
        <f>Critères!B97</f>
        <v>13.1</v>
      </c>
      <c r="C98" s="27" t="str">
        <f>Critères!C97</f>
        <v>Pour chaque page web, l’utilisateur a-t-il le contrôle de chaque limite de temps modifiant le contenu (hors cas particuliers) ?</v>
      </c>
      <c r="D98" s="67" t="s">
        <v>305</v>
      </c>
      <c r="E98" s="68" t="s">
        <v>316</v>
      </c>
      <c r="F98" s="27"/>
      <c r="G98" s="27"/>
    </row>
    <row r="99" spans="1:7" ht="30.6" x14ac:dyDescent="0.25">
      <c r="A99" s="5"/>
      <c r="B99" s="57" t="str">
        <f>Critères!B98</f>
        <v>13.2</v>
      </c>
      <c r="C99" s="27" t="str">
        <f>Critères!C98</f>
        <v>Dans chaque page web, l’ouverture d’une nouvelle fenêtre ne doit pas être déclenchée sans action de l’utilisateur. Cette règle est-elle respectée ?</v>
      </c>
      <c r="D99" s="67" t="s">
        <v>305</v>
      </c>
      <c r="E99" s="68" t="s">
        <v>316</v>
      </c>
      <c r="F99" s="27"/>
      <c r="G99" s="27"/>
    </row>
    <row r="100" spans="1:7" ht="30.6" x14ac:dyDescent="0.25">
      <c r="A100" s="5"/>
      <c r="B100" s="57" t="str">
        <f>Critères!B99</f>
        <v>13.3</v>
      </c>
      <c r="C100" s="27" t="str">
        <f>Critères!C99</f>
        <v>Dans chaque page web, chaque document bureautique en téléchargement possède-t-il, si nécessaire, une version accessible (hors cas particuliers) ?</v>
      </c>
      <c r="D100" s="67" t="s">
        <v>305</v>
      </c>
      <c r="E100" s="68" t="s">
        <v>316</v>
      </c>
      <c r="F100" s="27"/>
      <c r="G100" s="27"/>
    </row>
    <row r="101" spans="1:7" ht="20.399999999999999" x14ac:dyDescent="0.25">
      <c r="A101" s="5"/>
      <c r="B101" s="57" t="str">
        <f>Critères!B100</f>
        <v>13.4</v>
      </c>
      <c r="C101" s="27" t="str">
        <f>Critères!C100</f>
        <v>Pour chaque document bureautique ayant une version accessible, cette version offre-t-elle la même information ?</v>
      </c>
      <c r="D101" s="67" t="s">
        <v>305</v>
      </c>
      <c r="E101" s="68" t="s">
        <v>316</v>
      </c>
      <c r="F101" s="27"/>
      <c r="G101" s="27"/>
    </row>
    <row r="102" spans="1:7" ht="20.399999999999999" x14ac:dyDescent="0.25">
      <c r="A102" s="5"/>
      <c r="B102" s="57" t="str">
        <f>Critères!B101</f>
        <v>13.5</v>
      </c>
      <c r="C102" s="27" t="str">
        <f>Critères!C101</f>
        <v>Dans chaque page web, chaque contenu cryptique (art ASCII, émoticon, syntaxe cryptique) a-t-il une alternative ?</v>
      </c>
      <c r="D102" s="67" t="s">
        <v>305</v>
      </c>
      <c r="E102" s="68" t="s">
        <v>316</v>
      </c>
      <c r="F102" s="27"/>
      <c r="G102" s="27"/>
    </row>
    <row r="103" spans="1:7" ht="30.6" x14ac:dyDescent="0.25">
      <c r="A103" s="5"/>
      <c r="B103" s="57" t="str">
        <f>Critères!B102</f>
        <v>13.6</v>
      </c>
      <c r="C103" s="27" t="str">
        <f>Critères!C102</f>
        <v>Dans chaque page web, pour chaque contenu cryptique (art ASCII, émoticon, syntaxe cryptique) ayant une alternative, cette alternative est-elle pertinente ?</v>
      </c>
      <c r="D103" s="67" t="s">
        <v>305</v>
      </c>
      <c r="E103" s="68" t="s">
        <v>316</v>
      </c>
      <c r="F103" s="27"/>
      <c r="G103" s="27"/>
    </row>
    <row r="104" spans="1:7" ht="30.6" x14ac:dyDescent="0.25">
      <c r="A104" s="5"/>
      <c r="B104" s="57" t="str">
        <f>Critères!B103</f>
        <v>13.7</v>
      </c>
      <c r="C104" s="27" t="str">
        <f>Critères!C103</f>
        <v>Dans chaque page web, les changements brusques de luminosité ou les effets de flash sont-ils correctement utilisés ?</v>
      </c>
      <c r="D104" s="67" t="s">
        <v>305</v>
      </c>
      <c r="E104" s="68" t="s">
        <v>316</v>
      </c>
      <c r="F104" s="27"/>
      <c r="G104" s="27"/>
    </row>
    <row r="105" spans="1:7" ht="20.399999999999999" x14ac:dyDescent="0.25">
      <c r="A105" s="5"/>
      <c r="B105" s="57" t="str">
        <f>Critères!B104</f>
        <v>13.8</v>
      </c>
      <c r="C105" s="27" t="str">
        <f>Critères!C104</f>
        <v>Dans chaque page web, chaque contenu en mouvement ou clignotant est-il contrôlable par l’utilisateur ?</v>
      </c>
      <c r="D105" s="67" t="s">
        <v>305</v>
      </c>
      <c r="E105" s="68" t="s">
        <v>316</v>
      </c>
      <c r="F105" s="27"/>
      <c r="G105" s="27"/>
    </row>
    <row r="106" spans="1:7" ht="30.6" x14ac:dyDescent="0.25">
      <c r="A106" s="5"/>
      <c r="B106" s="57" t="str">
        <f>Critères!B105</f>
        <v>13.9</v>
      </c>
      <c r="C106" s="27" t="str">
        <f>Critères!C105</f>
        <v>Dans chaque page web, le contenu proposé est-il consultable quelle que soit l’orientation de l’écran (portait ou paysage) (hors cas particuliers) ?</v>
      </c>
      <c r="D106" s="67" t="s">
        <v>305</v>
      </c>
      <c r="E106" s="68" t="s">
        <v>316</v>
      </c>
      <c r="F106" s="27"/>
      <c r="G106" s="27"/>
    </row>
    <row r="107" spans="1:7" ht="40.799999999999997" x14ac:dyDescent="0.25">
      <c r="A107" s="5"/>
      <c r="B107" s="57" t="str">
        <f>Critères!B106</f>
        <v>13.10</v>
      </c>
      <c r="C107" s="27" t="str">
        <f>Critères!C106</f>
        <v>Dans chaque page web, les fonctionnalités utilisables ou disponibles au moyen d’un geste complexe peuvent-elles être également disponibles au moyen d’un geste simple (hors cas particuliers) ?</v>
      </c>
      <c r="D107" s="67" t="s">
        <v>305</v>
      </c>
      <c r="E107" s="68" t="s">
        <v>316</v>
      </c>
      <c r="F107" s="27"/>
      <c r="G107" s="27"/>
    </row>
    <row r="108" spans="1:7" ht="40.799999999999997" x14ac:dyDescent="0.25">
      <c r="A108" s="5"/>
      <c r="B108" s="57" t="str">
        <f>Critères!B107</f>
        <v>13.11</v>
      </c>
      <c r="C108" s="27" t="str">
        <f>Critères!C107</f>
        <v>Dans chaque page web, les actions déclenchées au moyen d’un dispositif de pointage sur un point unique de l’écran peuvent-elles faire l’objet d’une annulation (hors cas particuliers) ?</v>
      </c>
      <c r="D108" s="67" t="s">
        <v>305</v>
      </c>
      <c r="E108" s="68" t="s">
        <v>316</v>
      </c>
      <c r="F108" s="27"/>
      <c r="G108" s="27"/>
    </row>
    <row r="109" spans="1:7" ht="30.6" x14ac:dyDescent="0.25">
      <c r="A109" s="5"/>
      <c r="B109" s="57" t="str">
        <f>Critères!B108</f>
        <v>13.12</v>
      </c>
      <c r="C109" s="27" t="str">
        <f>Critères!C108</f>
        <v>Dans chaque page web, les fonctionnalités qui impliquent un mouvement de l’appareil ou vers l’appareil peuvent-elles être satisfaites de manière alternative (hors cas particuliers) ?</v>
      </c>
      <c r="D109" s="67" t="s">
        <v>305</v>
      </c>
      <c r="E109" s="68" t="s">
        <v>316</v>
      </c>
      <c r="F109" s="27"/>
      <c r="G109" s="27"/>
    </row>
  </sheetData>
  <mergeCells count="15">
    <mergeCell ref="A56:A59"/>
    <mergeCell ref="A60:A73"/>
    <mergeCell ref="A74:A86"/>
    <mergeCell ref="A87:A97"/>
    <mergeCell ref="A98:A109"/>
    <mergeCell ref="A18:A30"/>
    <mergeCell ref="A31:A38"/>
    <mergeCell ref="A39:A40"/>
    <mergeCell ref="A41:A45"/>
    <mergeCell ref="A46:A55"/>
    <mergeCell ref="A1:G1"/>
    <mergeCell ref="A2:G2"/>
    <mergeCell ref="A4:A12"/>
    <mergeCell ref="A13:A14"/>
    <mergeCell ref="A15:A17"/>
  </mergeCells>
  <conditionalFormatting sqref="D4">
    <cfRule type="cellIs" dxfId="449" priority="7" operator="equal">
      <formula>"C"</formula>
    </cfRule>
    <cfRule type="cellIs" dxfId="448" priority="8" operator="equal">
      <formula>"NC"</formula>
    </cfRule>
    <cfRule type="cellIs" dxfId="447" priority="9" operator="equal">
      <formula>"NA"</formula>
    </cfRule>
    <cfRule type="cellIs" dxfId="446" priority="10" operator="equal">
      <formula>"NT"</formula>
    </cfRule>
  </conditionalFormatting>
  <conditionalFormatting sqref="E4">
    <cfRule type="cellIs" dxfId="445" priority="11" operator="equal">
      <formula>"D"</formula>
    </cfRule>
    <cfRule type="cellIs" dxfId="444" priority="12" operator="equal">
      <formula>"N"</formula>
    </cfRule>
  </conditionalFormatting>
  <conditionalFormatting sqref="D5:D109">
    <cfRule type="cellIs" dxfId="443" priority="1" operator="equal">
      <formula>"C"</formula>
    </cfRule>
    <cfRule type="cellIs" dxfId="442" priority="2" operator="equal">
      <formula>"NC"</formula>
    </cfRule>
    <cfRule type="cellIs" dxfId="441" priority="3" operator="equal">
      <formula>"NA"</formula>
    </cfRule>
    <cfRule type="cellIs" dxfId="440" priority="4" operator="equal">
      <formula>"NT"</formula>
    </cfRule>
  </conditionalFormatting>
  <conditionalFormatting sqref="E5:E109">
    <cfRule type="cellIs" dxfId="439" priority="5" operator="equal">
      <formula>"D"</formula>
    </cfRule>
    <cfRule type="cellIs" dxfId="438" priority="6" operator="equal">
      <formula>"N"</formula>
    </cfRule>
  </conditionalFormatting>
  <dataValidations count="2">
    <dataValidation type="list" operator="equal" showErrorMessage="1" sqref="D4:D109">
      <formula1>"C,NC,NA,NT"</formula1>
      <formula2>0</formula2>
    </dataValidation>
    <dataValidation type="list" operator="equal" showErrorMessage="1" sqref="E4:E109">
      <formula1>"D,N"</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9"/>
  <sheetViews>
    <sheetView zoomScale="75" zoomScaleNormal="75" workbookViewId="0">
      <selection activeCell="D4" sqref="D4"/>
    </sheetView>
  </sheetViews>
  <sheetFormatPr baseColWidth="10" defaultColWidth="9.54296875" defaultRowHeight="15" x14ac:dyDescent="0.25"/>
  <cols>
    <col min="1" max="1" width="3.7265625" style="12"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1017" width="9.54296875" style="23"/>
  </cols>
  <sheetData>
    <row r="1" spans="1:1024" ht="15.6" x14ac:dyDescent="0.25">
      <c r="A1" s="11" t="str">
        <f>Échantillon!A1</f>
        <v>RGAA 4.1 – GRILLE D'ÉVALUATION</v>
      </c>
      <c r="B1" s="11"/>
      <c r="C1" s="11"/>
      <c r="D1" s="11"/>
      <c r="E1" s="11"/>
      <c r="F1" s="11"/>
      <c r="G1" s="11"/>
    </row>
    <row r="2" spans="1:1024" x14ac:dyDescent="0.25">
      <c r="A2" s="1" t="str">
        <f>CONCATENATE(Échantillon!B17," : ",Échantillon!C17)</f>
        <v>Actualités : http://www.site.fr/actualites.html</v>
      </c>
      <c r="B2" s="1"/>
      <c r="C2" s="1"/>
      <c r="D2" s="1"/>
      <c r="E2" s="1"/>
      <c r="F2" s="1"/>
      <c r="G2" s="1"/>
    </row>
    <row r="3" spans="1:1024" s="13" customFormat="1" ht="46.2" x14ac:dyDescent="0.25">
      <c r="A3" s="24" t="s">
        <v>71</v>
      </c>
      <c r="B3" s="24" t="s">
        <v>72</v>
      </c>
      <c r="C3" s="25" t="s">
        <v>73</v>
      </c>
      <c r="D3" s="24" t="s">
        <v>300</v>
      </c>
      <c r="E3" s="24" t="s">
        <v>313</v>
      </c>
      <c r="F3" s="25" t="s">
        <v>314</v>
      </c>
      <c r="G3" s="25" t="s">
        <v>315</v>
      </c>
      <c r="AMD3"/>
      <c r="AME3"/>
      <c r="AMF3"/>
      <c r="AMG3"/>
      <c r="AMH3"/>
      <c r="AMI3"/>
      <c r="AMJ3"/>
    </row>
    <row r="4" spans="1:1024" s="13" customFormat="1" ht="20.399999999999999" x14ac:dyDescent="0.25">
      <c r="A4" s="5" t="str">
        <f>Critères!$A$3</f>
        <v>IMAGES</v>
      </c>
      <c r="B4" s="57" t="str">
        <f>Critères!B3</f>
        <v>1.1</v>
      </c>
      <c r="C4" s="27" t="str">
        <f>Critères!C3</f>
        <v>Chaque image porteuse d’information a-t-elle une alternative textuelle ?</v>
      </c>
      <c r="D4" s="67" t="s">
        <v>305</v>
      </c>
      <c r="E4" s="68" t="s">
        <v>316</v>
      </c>
      <c r="F4" s="27"/>
      <c r="G4" s="27"/>
      <c r="H4" s="12"/>
      <c r="AMD4"/>
      <c r="AME4"/>
      <c r="AMF4"/>
      <c r="AMG4"/>
      <c r="AMH4"/>
      <c r="AMI4"/>
      <c r="AMJ4"/>
    </row>
    <row r="5" spans="1:1024" s="13" customFormat="1" ht="20.399999999999999" x14ac:dyDescent="0.25">
      <c r="A5" s="5"/>
      <c r="B5" s="57" t="str">
        <f>Critères!B4</f>
        <v>1.2</v>
      </c>
      <c r="C5" s="27" t="str">
        <f>Critères!C4</f>
        <v>Chaque image de décoration est-elle correctement ignorée par les technologies d’assistance ?</v>
      </c>
      <c r="D5" s="67" t="s">
        <v>305</v>
      </c>
      <c r="E5" s="68" t="s">
        <v>316</v>
      </c>
      <c r="F5" s="27"/>
      <c r="G5" s="27"/>
      <c r="AMD5"/>
      <c r="AME5"/>
      <c r="AMF5"/>
      <c r="AMG5"/>
      <c r="AMH5"/>
      <c r="AMI5"/>
      <c r="AMJ5"/>
    </row>
    <row r="6" spans="1:1024" s="13" customFormat="1" ht="30.6" x14ac:dyDescent="0.25">
      <c r="A6" s="5"/>
      <c r="B6" s="57" t="str">
        <f>Critères!B5</f>
        <v>1.3</v>
      </c>
      <c r="C6" s="27" t="str">
        <f>Critères!C5</f>
        <v>Pour chaque image porteuse d'information ayant une alternative textuelle, cette alternative est-elle pertinente (hors cas particuliers) ?</v>
      </c>
      <c r="D6" s="67" t="s">
        <v>305</v>
      </c>
      <c r="E6" s="68" t="s">
        <v>316</v>
      </c>
      <c r="F6" s="27"/>
      <c r="G6" s="27"/>
      <c r="AMD6"/>
      <c r="AME6"/>
      <c r="AMF6"/>
      <c r="AMG6"/>
      <c r="AMH6"/>
      <c r="AMI6"/>
      <c r="AMJ6"/>
    </row>
    <row r="7" spans="1:1024" ht="30.6" x14ac:dyDescent="0.25">
      <c r="A7" s="5"/>
      <c r="B7" s="57" t="str">
        <f>Critères!B6</f>
        <v>1.4</v>
      </c>
      <c r="C7" s="27" t="str">
        <f>Critères!C6</f>
        <v>Pour chaque image utilisée comme CAPTCHA ou comme image-test, ayant une alternative textuelle, cette alternative permet-elle d’identifier la nature et la fonction de l’image ?</v>
      </c>
      <c r="D7" s="67" t="s">
        <v>305</v>
      </c>
      <c r="E7" s="68" t="s">
        <v>316</v>
      </c>
      <c r="F7" s="27"/>
      <c r="G7" s="27"/>
    </row>
    <row r="8" spans="1:1024" ht="30.6" x14ac:dyDescent="0.25">
      <c r="A8" s="5"/>
      <c r="B8" s="57" t="str">
        <f>Critères!B7</f>
        <v>1.5</v>
      </c>
      <c r="C8" s="27" t="str">
        <f>Critères!C7</f>
        <v>Pour chaque image utilisée comme CAPTCHA, une solution d’accès alternatif au contenu ou à la fonction du CAPTCHA est-elle présente ?</v>
      </c>
      <c r="D8" s="67" t="s">
        <v>305</v>
      </c>
      <c r="E8" s="68" t="s">
        <v>316</v>
      </c>
      <c r="F8" s="29"/>
      <c r="G8" s="27"/>
    </row>
    <row r="9" spans="1:1024" ht="20.399999999999999" x14ac:dyDescent="0.25">
      <c r="A9" s="5"/>
      <c r="B9" s="57" t="str">
        <f>Critères!B8</f>
        <v>1.6</v>
      </c>
      <c r="C9" s="27" t="str">
        <f>Critères!C8</f>
        <v>Chaque image porteuse d’information a-t-elle, si nécessaire, une description détaillée ?</v>
      </c>
      <c r="D9" s="67" t="s">
        <v>305</v>
      </c>
      <c r="E9" s="68" t="s">
        <v>316</v>
      </c>
      <c r="F9" s="27"/>
      <c r="G9" s="27"/>
    </row>
    <row r="10" spans="1:1024" ht="20.399999999999999" x14ac:dyDescent="0.25">
      <c r="A10" s="5"/>
      <c r="B10" s="57" t="str">
        <f>Critères!B9</f>
        <v>1.7</v>
      </c>
      <c r="C10" s="27" t="str">
        <f>Critères!C9</f>
        <v>Pour chaque image porteuse d’information ayant une description détaillée, cette description est-elle pertinente ?</v>
      </c>
      <c r="D10" s="67" t="s">
        <v>305</v>
      </c>
      <c r="E10" s="68" t="s">
        <v>316</v>
      </c>
      <c r="F10" s="27"/>
      <c r="G10" s="27"/>
    </row>
    <row r="11" spans="1:1024" ht="40.799999999999997" x14ac:dyDescent="0.25">
      <c r="A11" s="5"/>
      <c r="B11" s="57" t="str">
        <f>Critères!B10</f>
        <v>1.8</v>
      </c>
      <c r="C11" s="27" t="str">
        <f>Critères!C10</f>
        <v>Chaque image texte porteuse d’information, en l’absence d’un mécanisme de remplacement, doit si possible être remplacée par du texte stylé. Cette règle est-elle respectée (hors cas particuliers) ?</v>
      </c>
      <c r="D11" s="67" t="s">
        <v>305</v>
      </c>
      <c r="E11" s="68" t="s">
        <v>316</v>
      </c>
      <c r="F11" s="27"/>
      <c r="G11" s="27"/>
    </row>
    <row r="12" spans="1:1024" s="13" customFormat="1" ht="20.399999999999999" x14ac:dyDescent="0.25">
      <c r="A12" s="5"/>
      <c r="B12" s="57" t="str">
        <f>Critères!B11</f>
        <v>1.9</v>
      </c>
      <c r="C12" s="27" t="str">
        <f>Critères!C11</f>
        <v>Chaque légende d’image est-elle, si nécessaire, correctement reliée à l’image correspondante ?</v>
      </c>
      <c r="D12" s="67" t="s">
        <v>305</v>
      </c>
      <c r="E12" s="68" t="s">
        <v>316</v>
      </c>
      <c r="F12" s="27"/>
      <c r="G12" s="27"/>
      <c r="AMD12" s="14"/>
      <c r="AME12" s="14"/>
      <c r="AMF12" s="14"/>
      <c r="AMG12" s="14"/>
      <c r="AMH12" s="14"/>
      <c r="AMI12" s="14"/>
      <c r="AMJ12"/>
    </row>
    <row r="13" spans="1:1024" ht="15.6" x14ac:dyDescent="0.25">
      <c r="A13" s="5" t="str">
        <f>Critères!$A$12</f>
        <v>CADRES</v>
      </c>
      <c r="B13" s="59" t="str">
        <f>Critères!B12</f>
        <v>2.1</v>
      </c>
      <c r="C13" s="31" t="str">
        <f>Critères!C12</f>
        <v>Chaque cadre a-t-il un titre de cadre ?</v>
      </c>
      <c r="D13" s="67" t="s">
        <v>305</v>
      </c>
      <c r="E13" s="68" t="s">
        <v>316</v>
      </c>
      <c r="F13" s="60"/>
      <c r="G13" s="31"/>
    </row>
    <row r="14" spans="1:1024"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1024" ht="30.6" x14ac:dyDescent="0.25">
      <c r="A15" s="5" t="str">
        <f>Critères!$A$14</f>
        <v>COULEURS</v>
      </c>
      <c r="B15" s="57" t="str">
        <f>Critères!B14</f>
        <v>3.1</v>
      </c>
      <c r="C15" s="27" t="str">
        <f>Critères!C14</f>
        <v>Dans chaque page web, l’information ne doit pas être donnée uniquement par la couleur. Cette règle est-elle respectée ?</v>
      </c>
      <c r="D15" s="67" t="s">
        <v>305</v>
      </c>
      <c r="E15" s="68" t="s">
        <v>316</v>
      </c>
      <c r="F15" s="27"/>
      <c r="G15" s="27"/>
    </row>
    <row r="16" spans="1:1024" ht="30.6" x14ac:dyDescent="0.25">
      <c r="A16" s="5"/>
      <c r="B16" s="57" t="str">
        <f>Critères!B15</f>
        <v>3.2</v>
      </c>
      <c r="C16" s="27"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7" t="str">
        <f>Critères!B16</f>
        <v>3.3</v>
      </c>
      <c r="C17" s="27"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7" t="str">
        <f>Critères!B17</f>
        <v>4.1</v>
      </c>
      <c r="C18" s="27"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7" t="str">
        <f>Critères!B18</f>
        <v>4.2</v>
      </c>
      <c r="C19" s="27"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7" t="str">
        <f>Critères!B19</f>
        <v>4.3</v>
      </c>
      <c r="C20" s="27" t="str">
        <f>Critères!C19</f>
        <v>Chaque média temporel synchronisé pré-enregistré a-t-il, si nécessaire, des sous-titres synchronisés (hors cas particuliers) ?</v>
      </c>
      <c r="D20" s="67" t="s">
        <v>305</v>
      </c>
      <c r="E20" s="68" t="s">
        <v>316</v>
      </c>
      <c r="F20" s="31"/>
      <c r="G20" s="31"/>
    </row>
    <row r="21" spans="1:7" ht="30.6" x14ac:dyDescent="0.25">
      <c r="A21" s="5"/>
      <c r="B21" s="57" t="str">
        <f>Critères!B20</f>
        <v>4.4</v>
      </c>
      <c r="C21" s="27"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7" t="str">
        <f>Critères!B21</f>
        <v>4.5</v>
      </c>
      <c r="C22" s="27"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7" t="str">
        <f>Critères!B22</f>
        <v>4.6</v>
      </c>
      <c r="C23" s="27"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7" t="str">
        <f>Critères!B23</f>
        <v>4.7</v>
      </c>
      <c r="C24" s="27" t="str">
        <f>Critères!C23</f>
        <v>Chaque média temporel est-il clairement identifiable (hors cas particuliers) ?</v>
      </c>
      <c r="D24" s="67" t="s">
        <v>305</v>
      </c>
      <c r="E24" s="68" t="s">
        <v>316</v>
      </c>
      <c r="F24" s="31"/>
      <c r="G24" s="31"/>
    </row>
    <row r="25" spans="1:7" ht="20.399999999999999" x14ac:dyDescent="0.25">
      <c r="A25" s="5"/>
      <c r="B25" s="57" t="str">
        <f>Critères!B24</f>
        <v>4.8</v>
      </c>
      <c r="C25" s="27" t="str">
        <f>Critères!C24</f>
        <v>Chaque média non temporel a-t-il, si nécessaire, une alternative (hors cas particuliers) ?</v>
      </c>
      <c r="D25" s="67" t="s">
        <v>305</v>
      </c>
      <c r="E25" s="68" t="s">
        <v>316</v>
      </c>
      <c r="F25" s="31"/>
      <c r="G25" s="31"/>
    </row>
    <row r="26" spans="1:7" ht="20.399999999999999" x14ac:dyDescent="0.25">
      <c r="A26" s="5"/>
      <c r="B26" s="57" t="str">
        <f>Critères!B25</f>
        <v>4.9</v>
      </c>
      <c r="C26" s="27" t="str">
        <f>Critères!C25</f>
        <v>Pour chaque média non temporel ayant une alternative, cette alternative est-elle pertinente ?</v>
      </c>
      <c r="D26" s="67" t="s">
        <v>305</v>
      </c>
      <c r="E26" s="68" t="s">
        <v>316</v>
      </c>
      <c r="F26" s="31"/>
      <c r="G26" s="31"/>
    </row>
    <row r="27" spans="1:7" ht="20.399999999999999" x14ac:dyDescent="0.25">
      <c r="A27" s="5"/>
      <c r="B27" s="57" t="str">
        <f>Critères!B26</f>
        <v>4.10</v>
      </c>
      <c r="C27" s="27" t="str">
        <f>Critères!C26</f>
        <v>Chaque son déclenché automatiquement est-il contrôlable par l’utilisateur ?</v>
      </c>
      <c r="D27" s="67" t="s">
        <v>305</v>
      </c>
      <c r="E27" s="68" t="s">
        <v>316</v>
      </c>
      <c r="F27" s="31"/>
      <c r="G27" s="31"/>
    </row>
    <row r="28" spans="1:7" ht="30.6" x14ac:dyDescent="0.25">
      <c r="A28" s="5"/>
      <c r="B28" s="57" t="str">
        <f>Critères!B27</f>
        <v>4.11</v>
      </c>
      <c r="C28" s="27"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7" t="str">
        <f>Critères!B28</f>
        <v>4.12</v>
      </c>
      <c r="C29" s="27"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7" t="str">
        <f>Critères!B29</f>
        <v>4.13</v>
      </c>
      <c r="C30" s="27"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7" t="str">
        <f>Critères!B30</f>
        <v>5.1</v>
      </c>
      <c r="C31" s="27" t="str">
        <f>Critères!C30</f>
        <v>Chaque tableau de données complexe a-t-il un résumé ?</v>
      </c>
      <c r="D31" s="67" t="s">
        <v>305</v>
      </c>
      <c r="E31" s="68" t="s">
        <v>316</v>
      </c>
      <c r="F31" s="27"/>
      <c r="G31" s="27"/>
    </row>
    <row r="32" spans="1:7" ht="20.399999999999999" x14ac:dyDescent="0.25">
      <c r="A32" s="5"/>
      <c r="B32" s="57" t="str">
        <f>Critères!B31</f>
        <v>5.2</v>
      </c>
      <c r="C32" s="27" t="str">
        <f>Critères!C31</f>
        <v>Pour chaque tableau de données complexe ayant un résumé, celui-ci est-il pertinent ?</v>
      </c>
      <c r="D32" s="67" t="s">
        <v>305</v>
      </c>
      <c r="E32" s="68" t="s">
        <v>316</v>
      </c>
      <c r="F32" s="27"/>
      <c r="G32" s="27"/>
    </row>
    <row r="33" spans="1:7" ht="20.399999999999999" x14ac:dyDescent="0.25">
      <c r="A33" s="5"/>
      <c r="B33" s="57" t="str">
        <f>Critères!B32</f>
        <v>5.3</v>
      </c>
      <c r="C33" s="27" t="str">
        <f>Critères!C32</f>
        <v>Pour chaque tableau de mise en forme, le contenu linéarisé reste-t-il compréhensible ?</v>
      </c>
      <c r="D33" s="67" t="s">
        <v>305</v>
      </c>
      <c r="E33" s="68" t="s">
        <v>316</v>
      </c>
      <c r="F33" s="27"/>
      <c r="G33" s="27"/>
    </row>
    <row r="34" spans="1:7" ht="20.399999999999999" x14ac:dyDescent="0.25">
      <c r="A34" s="5"/>
      <c r="B34" s="57" t="str">
        <f>Critères!B33</f>
        <v>5.4</v>
      </c>
      <c r="C34" s="27" t="str">
        <f>Critères!C33</f>
        <v>Pour chaque tableau de données ayant un titre, le titre est-il correctement associé au tableau de données ?</v>
      </c>
      <c r="D34" s="67" t="s">
        <v>305</v>
      </c>
      <c r="E34" s="68" t="s">
        <v>316</v>
      </c>
      <c r="F34" s="27"/>
      <c r="G34" s="27"/>
    </row>
    <row r="35" spans="1:7" ht="20.399999999999999" x14ac:dyDescent="0.25">
      <c r="A35" s="5"/>
      <c r="B35" s="57" t="str">
        <f>Critères!B34</f>
        <v>5.5</v>
      </c>
      <c r="C35" s="27" t="str">
        <f>Critères!C34</f>
        <v>Pour chaque tableau de données ayant un titre, celui-ci est-il pertinent ?</v>
      </c>
      <c r="D35" s="67" t="s">
        <v>305</v>
      </c>
      <c r="E35" s="68" t="s">
        <v>316</v>
      </c>
      <c r="F35" s="31"/>
      <c r="G35" s="31"/>
    </row>
    <row r="36" spans="1:7" ht="30.6" x14ac:dyDescent="0.25">
      <c r="A36" s="5"/>
      <c r="B36" s="57" t="str">
        <f>Critères!B35</f>
        <v>5.6</v>
      </c>
      <c r="C36" s="27" t="str">
        <f>Critères!C35</f>
        <v>Pour chaque tableau de données, chaque en-tête de colonnes et chaque en-tête de lignes sont-ils correctement déclarés ?</v>
      </c>
      <c r="D36" s="67" t="s">
        <v>305</v>
      </c>
      <c r="E36" s="68" t="s">
        <v>316</v>
      </c>
      <c r="F36" s="31"/>
      <c r="G36" s="31"/>
    </row>
    <row r="37" spans="1:7" ht="30.6" x14ac:dyDescent="0.25">
      <c r="A37" s="5"/>
      <c r="B37" s="57" t="str">
        <f>Critères!B36</f>
        <v>5.7</v>
      </c>
      <c r="C37" s="27"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7" t="str">
        <f>Critères!B37</f>
        <v>5.8</v>
      </c>
      <c r="C38" s="27"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7" t="str">
        <f>Critères!B38</f>
        <v>6.1</v>
      </c>
      <c r="C39" s="27" t="str">
        <f>Critères!C38</f>
        <v>Chaque lien est-il explicite (hors cas particuliers) ?</v>
      </c>
      <c r="D39" s="67" t="s">
        <v>305</v>
      </c>
      <c r="E39" s="68" t="s">
        <v>316</v>
      </c>
      <c r="F39" s="27"/>
      <c r="G39" s="27"/>
    </row>
    <row r="40" spans="1:7" ht="15.6" x14ac:dyDescent="0.25">
      <c r="A40" s="5"/>
      <c r="B40" s="57" t="str">
        <f>Critères!B39</f>
        <v>6.2</v>
      </c>
      <c r="C40" s="27" t="str">
        <f>Critères!C39</f>
        <v>Dans chaque page web, chaque lien a-t-il un intitulé ?</v>
      </c>
      <c r="D40" s="67" t="s">
        <v>305</v>
      </c>
      <c r="E40" s="68" t="s">
        <v>316</v>
      </c>
      <c r="F40" s="27"/>
      <c r="G40" s="27"/>
    </row>
    <row r="41" spans="1:7" ht="20.399999999999999" x14ac:dyDescent="0.25">
      <c r="A41" s="5" t="str">
        <f>Critères!$A$40</f>
        <v>SCRIPTS</v>
      </c>
      <c r="B41" s="57" t="str">
        <f>Critères!B40</f>
        <v>7.1</v>
      </c>
      <c r="C41" s="27" t="str">
        <f>Critères!C40</f>
        <v>Chaque script est-il, si nécessaire, compatible avec les technologies d’assistance ?</v>
      </c>
      <c r="D41" s="67" t="s">
        <v>305</v>
      </c>
      <c r="E41" s="68" t="s">
        <v>316</v>
      </c>
      <c r="F41" s="31"/>
      <c r="G41" s="31"/>
    </row>
    <row r="42" spans="1:7" ht="20.399999999999999" x14ac:dyDescent="0.25">
      <c r="A42" s="5"/>
      <c r="B42" s="57" t="str">
        <f>Critères!B41</f>
        <v>7.2</v>
      </c>
      <c r="C42" s="27" t="str">
        <f>Critères!C41</f>
        <v>Pour chaque script ayant une alternative, cette alternative est-elle pertinente ?</v>
      </c>
      <c r="D42" s="67" t="s">
        <v>305</v>
      </c>
      <c r="E42" s="68" t="s">
        <v>316</v>
      </c>
      <c r="F42" s="31"/>
      <c r="G42" s="31"/>
    </row>
    <row r="43" spans="1:7" ht="20.399999999999999" x14ac:dyDescent="0.25">
      <c r="A43" s="5"/>
      <c r="B43" s="57" t="str">
        <f>Critères!B42</f>
        <v>7.3</v>
      </c>
      <c r="C43" s="27" t="str">
        <f>Critères!C42</f>
        <v>Chaque script est-il contrôlable par le clavier et par tout dispositif de pointage (hors cas particuliers) ?</v>
      </c>
      <c r="D43" s="67" t="s">
        <v>305</v>
      </c>
      <c r="E43" s="68" t="s">
        <v>316</v>
      </c>
      <c r="F43" s="31"/>
      <c r="G43" s="31"/>
    </row>
    <row r="44" spans="1:7" ht="20.399999999999999" x14ac:dyDescent="0.25">
      <c r="A44" s="5"/>
      <c r="B44" s="57" t="str">
        <f>Critères!B43</f>
        <v>7.4</v>
      </c>
      <c r="C44" s="27" t="str">
        <f>Critères!C43</f>
        <v>Pour chaque script qui initie un changement de contexte, l’utilisateur est-il averti ou en a-t-il le contrôle ?</v>
      </c>
      <c r="D44" s="67" t="s">
        <v>305</v>
      </c>
      <c r="E44" s="68" t="s">
        <v>316</v>
      </c>
      <c r="F44" s="31"/>
      <c r="G44" s="31"/>
    </row>
    <row r="45" spans="1:7" ht="20.399999999999999" x14ac:dyDescent="0.25">
      <c r="A45" s="5"/>
      <c r="B45" s="57" t="str">
        <f>Critères!B44</f>
        <v>7.5</v>
      </c>
      <c r="C45" s="27"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7" t="str">
        <f>Critères!B45</f>
        <v>8.1</v>
      </c>
      <c r="C46" s="27" t="str">
        <f>Critères!C45</f>
        <v>Chaque page web est-elle définie par un type de document ?</v>
      </c>
      <c r="D46" s="67" t="s">
        <v>305</v>
      </c>
      <c r="E46" s="68" t="s">
        <v>316</v>
      </c>
      <c r="F46" s="31"/>
      <c r="G46" s="31"/>
    </row>
    <row r="47" spans="1:7" ht="20.399999999999999" x14ac:dyDescent="0.25">
      <c r="A47" s="5"/>
      <c r="B47" s="57" t="str">
        <f>Critères!B46</f>
        <v>8.2</v>
      </c>
      <c r="C47" s="27"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7" t="str">
        <f>Critères!B47</f>
        <v>8.3</v>
      </c>
      <c r="C48" s="27" t="str">
        <f>Critères!C47</f>
        <v>Dans chaque page web, la langue par défaut est-elle présente ?</v>
      </c>
      <c r="D48" s="67" t="s">
        <v>305</v>
      </c>
      <c r="E48" s="68" t="s">
        <v>316</v>
      </c>
      <c r="F48" s="31"/>
      <c r="G48" s="31"/>
    </row>
    <row r="49" spans="1:7" ht="20.399999999999999" x14ac:dyDescent="0.25">
      <c r="A49" s="5"/>
      <c r="B49" s="57" t="str">
        <f>Critères!B48</f>
        <v>8.4</v>
      </c>
      <c r="C49" s="27" t="str">
        <f>Critères!C48</f>
        <v>Pour chaque page web ayant une langue par défaut, le code de langue est-il pertinent ?</v>
      </c>
      <c r="D49" s="67" t="s">
        <v>305</v>
      </c>
      <c r="E49" s="68" t="s">
        <v>316</v>
      </c>
      <c r="F49" s="31"/>
      <c r="G49" s="31"/>
    </row>
    <row r="50" spans="1:7" ht="15.6" x14ac:dyDescent="0.25">
      <c r="A50" s="5"/>
      <c r="B50" s="57" t="str">
        <f>Critères!B49</f>
        <v>8.5</v>
      </c>
      <c r="C50" s="27" t="str">
        <f>Critères!C49</f>
        <v>Chaque page web a-t-elle un titre de page ?</v>
      </c>
      <c r="D50" s="67" t="s">
        <v>305</v>
      </c>
      <c r="E50" s="68" t="s">
        <v>316</v>
      </c>
      <c r="F50" s="31"/>
      <c r="G50" s="31"/>
    </row>
    <row r="51" spans="1:7" ht="20.399999999999999" x14ac:dyDescent="0.25">
      <c r="A51" s="5"/>
      <c r="B51" s="57" t="str">
        <f>Critères!B50</f>
        <v>8.6</v>
      </c>
      <c r="C51" s="27" t="str">
        <f>Critères!C50</f>
        <v>Pour chaque page web ayant un titre de page, ce titre est-il pertinent ?</v>
      </c>
      <c r="D51" s="67" t="s">
        <v>305</v>
      </c>
      <c r="E51" s="68" t="s">
        <v>316</v>
      </c>
      <c r="F51" s="31"/>
      <c r="G51" s="31"/>
    </row>
    <row r="52" spans="1:7" ht="20.399999999999999" x14ac:dyDescent="0.25">
      <c r="A52" s="5"/>
      <c r="B52" s="57" t="str">
        <f>Critères!B51</f>
        <v>8.7</v>
      </c>
      <c r="C52" s="27" t="str">
        <f>Critères!C51</f>
        <v>Dans chaque page web, chaque changement de langue est-il indiqué dans le code source (hors cas particuliers) ?</v>
      </c>
      <c r="D52" s="67" t="s">
        <v>305</v>
      </c>
      <c r="E52" s="68" t="s">
        <v>316</v>
      </c>
      <c r="F52" s="31"/>
      <c r="G52" s="31"/>
    </row>
    <row r="53" spans="1:7" ht="20.399999999999999" x14ac:dyDescent="0.25">
      <c r="A53" s="5"/>
      <c r="B53" s="57" t="str">
        <f>Critères!B52</f>
        <v>8.8</v>
      </c>
      <c r="C53" s="27" t="str">
        <f>Critères!C52</f>
        <v>Dans chaque page web, le code de langue de chaque changement de langue est-il valide et pertinent ?</v>
      </c>
      <c r="D53" s="67" t="s">
        <v>305</v>
      </c>
      <c r="E53" s="68" t="s">
        <v>316</v>
      </c>
      <c r="F53" s="31"/>
      <c r="G53" s="31"/>
    </row>
    <row r="54" spans="1:7" ht="30.6" x14ac:dyDescent="0.25">
      <c r="A54" s="5"/>
      <c r="B54" s="57" t="str">
        <f>Critères!B53</f>
        <v>8.9</v>
      </c>
      <c r="C54" s="27"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7" t="str">
        <f>Critères!B54</f>
        <v>8.10</v>
      </c>
      <c r="C55" s="27"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7" t="str">
        <f>Critères!B55</f>
        <v>9.1</v>
      </c>
      <c r="C56" s="27" t="str">
        <f>Critères!C55</f>
        <v>Dans chaque page web, l’information est-elle structurée par l’utilisation appropriée de titres ?</v>
      </c>
      <c r="D56" s="67" t="s">
        <v>305</v>
      </c>
      <c r="E56" s="68" t="s">
        <v>316</v>
      </c>
      <c r="F56" s="31"/>
      <c r="G56" s="31"/>
    </row>
    <row r="57" spans="1:7" ht="20.399999999999999" x14ac:dyDescent="0.25">
      <c r="A57" s="5"/>
      <c r="B57" s="57" t="str">
        <f>Critères!B56</f>
        <v>9.2</v>
      </c>
      <c r="C57" s="27" t="str">
        <f>Critères!C56</f>
        <v>Dans chaque page web, la structure du document est-elle cohérente (hors cas particuliers) ?</v>
      </c>
      <c r="D57" s="67" t="s">
        <v>305</v>
      </c>
      <c r="E57" s="68" t="s">
        <v>316</v>
      </c>
      <c r="F57" s="31"/>
      <c r="G57" s="31"/>
    </row>
    <row r="58" spans="1:7" ht="20.399999999999999" x14ac:dyDescent="0.25">
      <c r="A58" s="5"/>
      <c r="B58" s="57" t="str">
        <f>Critères!B57</f>
        <v>9.3</v>
      </c>
      <c r="C58" s="27" t="str">
        <f>Critères!C57</f>
        <v>Dans chaque page web, chaque liste est-elle correctement structurée ?</v>
      </c>
      <c r="D58" s="67" t="s">
        <v>305</v>
      </c>
      <c r="E58" s="68" t="s">
        <v>316</v>
      </c>
      <c r="F58" s="31"/>
      <c r="G58" s="31"/>
    </row>
    <row r="59" spans="1:7" ht="20.399999999999999" x14ac:dyDescent="0.25">
      <c r="A59" s="5"/>
      <c r="B59" s="57" t="str">
        <f>Critères!B58</f>
        <v>9.4</v>
      </c>
      <c r="C59" s="27" t="str">
        <f>Critères!C58</f>
        <v>Dans chaque page web, chaque citation est-elle correctement indiquée ?</v>
      </c>
      <c r="D59" s="67" t="s">
        <v>305</v>
      </c>
      <c r="E59" s="68" t="s">
        <v>316</v>
      </c>
      <c r="F59" s="31"/>
      <c r="G59" s="31"/>
    </row>
    <row r="60" spans="1:7" ht="20.399999999999999" x14ac:dyDescent="0.25">
      <c r="A60" s="5" t="str">
        <f>Critères!$A$59</f>
        <v>PRÉSENTATION</v>
      </c>
      <c r="B60" s="57" t="str">
        <f>Critères!B59</f>
        <v>10.1</v>
      </c>
      <c r="C60" s="27" t="str">
        <f>Critères!C59</f>
        <v>Dans le site web, des feuilles de styles sont-elles utilisées pour contrôler la présentation de l’information ?</v>
      </c>
      <c r="D60" s="67" t="s">
        <v>305</v>
      </c>
      <c r="E60" s="68" t="s">
        <v>316</v>
      </c>
      <c r="F60" s="31"/>
      <c r="G60" s="31"/>
    </row>
    <row r="61" spans="1:7" ht="30.6" x14ac:dyDescent="0.25">
      <c r="A61" s="5"/>
      <c r="B61" s="57" t="str">
        <f>Critères!B60</f>
        <v>10.2</v>
      </c>
      <c r="C61" s="27"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7" t="str">
        <f>Critères!B61</f>
        <v>10.3</v>
      </c>
      <c r="C62" s="27" t="str">
        <f>Critères!C61</f>
        <v>Dans chaque page web, l’information reste-t-elle compréhensible lorsque les feuilles de styles sont désactivées ?</v>
      </c>
      <c r="D62" s="67" t="s">
        <v>305</v>
      </c>
      <c r="E62" s="68" t="s">
        <v>316</v>
      </c>
      <c r="F62" s="31"/>
      <c r="G62" s="31"/>
    </row>
    <row r="63" spans="1:7" ht="30.6" x14ac:dyDescent="0.25">
      <c r="A63" s="5"/>
      <c r="B63" s="57" t="str">
        <f>Critères!B62</f>
        <v>10.4</v>
      </c>
      <c r="C63" s="27"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7" t="str">
        <f>Critères!B63</f>
        <v>10.5</v>
      </c>
      <c r="C64" s="27"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7" t="str">
        <f>Critères!B64</f>
        <v>10.6</v>
      </c>
      <c r="C65" s="27"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7" t="str">
        <f>Critères!B65</f>
        <v>10.7</v>
      </c>
      <c r="C66" s="27" t="str">
        <f>Critères!C65</f>
        <v>Dans chaque page web, pour chaque élément recevant le focus, la prise de focus est-elle visible ?</v>
      </c>
      <c r="D66" s="67" t="s">
        <v>305</v>
      </c>
      <c r="E66" s="68" t="s">
        <v>316</v>
      </c>
      <c r="F66" s="27"/>
      <c r="G66" s="27"/>
    </row>
    <row r="67" spans="1:7" ht="20.399999999999999" x14ac:dyDescent="0.25">
      <c r="A67" s="5"/>
      <c r="B67" s="57" t="str">
        <f>Critères!B66</f>
        <v>10.8</v>
      </c>
      <c r="C67" s="27" t="str">
        <f>Critères!C66</f>
        <v>Pour chaque page web, les contenus cachés ont-ils vocation à être ignorés par les technologies d’assistance ?</v>
      </c>
      <c r="D67" s="67" t="s">
        <v>305</v>
      </c>
      <c r="E67" s="68" t="s">
        <v>316</v>
      </c>
      <c r="F67" s="27"/>
      <c r="G67" s="27"/>
    </row>
    <row r="68" spans="1:7" ht="30.6" x14ac:dyDescent="0.25">
      <c r="A68" s="5"/>
      <c r="B68" s="57" t="str">
        <f>Critères!B67</f>
        <v>10.9</v>
      </c>
      <c r="C68" s="27" t="str">
        <f>Critères!C67</f>
        <v>Dans chaque page web, l’information ne doit pas être donnée uniquement par la forme, taille ou position. Cette règle est-elle respectée ?</v>
      </c>
      <c r="D68" s="67" t="s">
        <v>305</v>
      </c>
      <c r="E68" s="68" t="s">
        <v>316</v>
      </c>
      <c r="F68" s="27"/>
      <c r="G68" s="27"/>
    </row>
    <row r="69" spans="1:7" ht="30.6" x14ac:dyDescent="0.25">
      <c r="A69" s="5"/>
      <c r="B69" s="57" t="str">
        <f>Critères!B68</f>
        <v>10.10</v>
      </c>
      <c r="C69" s="27" t="str">
        <f>Critères!C68</f>
        <v>Dans chaque page web, l’information ne doit pas être donnée par la forme, taille ou position uniquement. Cette règle est-elle implémentée de façon pertinente ?</v>
      </c>
      <c r="D69" s="67" t="s">
        <v>305</v>
      </c>
      <c r="E69" s="68" t="s">
        <v>316</v>
      </c>
      <c r="F69" s="27"/>
      <c r="G69" s="27"/>
    </row>
    <row r="70" spans="1:7" ht="51" x14ac:dyDescent="0.25">
      <c r="A70" s="5"/>
      <c r="B70" s="57" t="str">
        <f>Critères!B69</f>
        <v>10.11</v>
      </c>
      <c r="C70" s="27"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27"/>
      <c r="G70" s="27"/>
    </row>
    <row r="71" spans="1:7" ht="30.6" x14ac:dyDescent="0.25">
      <c r="A71" s="5"/>
      <c r="B71" s="57" t="str">
        <f>Critères!B70</f>
        <v>10.12</v>
      </c>
      <c r="C71" s="27" t="str">
        <f>Critères!C70</f>
        <v>Dans chaque page web, les propriétés d’espacement du texte peuvent-elles être redéfinies par l’utilisateur sans perte de contenu ou de fonctionnalité (hors cas particuliers) ?</v>
      </c>
      <c r="D71" s="67" t="s">
        <v>305</v>
      </c>
      <c r="E71" s="68" t="s">
        <v>316</v>
      </c>
      <c r="F71" s="27"/>
      <c r="G71" s="27"/>
    </row>
    <row r="72" spans="1:7" ht="40.799999999999997" x14ac:dyDescent="0.25">
      <c r="A72" s="5"/>
      <c r="B72" s="57" t="str">
        <f>Critères!B71</f>
        <v>10.13</v>
      </c>
      <c r="C72" s="27" t="str">
        <f>Critères!C71</f>
        <v>Dans chaque page web, les contenus additionnels apparaissant à la prise de focus ou au survol d’un composant d’interface sont-ils contrôlables par l’utilisateur (hors cas particuliers) ?</v>
      </c>
      <c r="D72" s="67" t="s">
        <v>305</v>
      </c>
      <c r="E72" s="68" t="s">
        <v>316</v>
      </c>
      <c r="F72" s="27"/>
      <c r="G72" s="27"/>
    </row>
    <row r="73" spans="1:7" ht="30.6" x14ac:dyDescent="0.25">
      <c r="A73" s="5"/>
      <c r="B73" s="57" t="str">
        <f>Critères!B72</f>
        <v>10.14</v>
      </c>
      <c r="C73" s="27" t="str">
        <f>Critères!C72</f>
        <v>Dans chaque page web, les contenus additionnels apparaissant via les styles CSS uniquement peuvent-ils être rendus visibles au clavier et par tout dispositif de pointage ?</v>
      </c>
      <c r="D73" s="67" t="s">
        <v>305</v>
      </c>
      <c r="E73" s="68" t="s">
        <v>316</v>
      </c>
      <c r="F73" s="27"/>
      <c r="G73" s="27"/>
    </row>
    <row r="74" spans="1:7" ht="15.6" x14ac:dyDescent="0.25">
      <c r="A74" s="5" t="str">
        <f>Critères!$A$73</f>
        <v>FORMULAIRES</v>
      </c>
      <c r="B74" s="57" t="str">
        <f>Critères!B73</f>
        <v>11.1</v>
      </c>
      <c r="C74" s="27" t="str">
        <f>Critères!C73</f>
        <v>Chaque champ de formulaire a-t-il une étiquette ?</v>
      </c>
      <c r="D74" s="67" t="s">
        <v>305</v>
      </c>
      <c r="E74" s="68" t="s">
        <v>316</v>
      </c>
      <c r="F74" s="27"/>
      <c r="G74" s="27"/>
    </row>
    <row r="75" spans="1:7" ht="20.399999999999999" x14ac:dyDescent="0.25">
      <c r="A75" s="5"/>
      <c r="B75" s="57" t="str">
        <f>Critères!B74</f>
        <v>11.2</v>
      </c>
      <c r="C75" s="27" t="str">
        <f>Critères!C74</f>
        <v>Chaque étiquette associée à un champ de formulaire est-elle pertinente (hors cas particuliers) ?</v>
      </c>
      <c r="D75" s="67" t="s">
        <v>305</v>
      </c>
      <c r="E75" s="68" t="s">
        <v>316</v>
      </c>
      <c r="F75" s="27"/>
      <c r="G75" s="27"/>
    </row>
    <row r="76" spans="1:7" ht="40.799999999999997" x14ac:dyDescent="0.25">
      <c r="A76" s="5"/>
      <c r="B76" s="57" t="str">
        <f>Critères!B75</f>
        <v>11.3</v>
      </c>
      <c r="C76" s="27" t="str">
        <f>Critères!C75</f>
        <v>Dans chaque formulaire, chaque étiquette associée à un champ de formulaire ayant la même fonction et répété plusieurs fois dans une même page ou dans un ensemble de pages est-elle cohérente ?</v>
      </c>
      <c r="D76" s="67" t="s">
        <v>305</v>
      </c>
      <c r="E76" s="68" t="s">
        <v>316</v>
      </c>
      <c r="F76" s="27"/>
      <c r="G76" s="27"/>
    </row>
    <row r="77" spans="1:7" ht="20.399999999999999" x14ac:dyDescent="0.25">
      <c r="A77" s="5"/>
      <c r="B77" s="57" t="str">
        <f>Critères!B76</f>
        <v>11.4</v>
      </c>
      <c r="C77" s="27" t="str">
        <f>Critères!C76</f>
        <v>Dans chaque formulaire, chaque étiquette de champ et son champ associé sont-ils accolés (hors cas particuliers) ?</v>
      </c>
      <c r="D77" s="67" t="s">
        <v>305</v>
      </c>
      <c r="E77" s="68" t="s">
        <v>316</v>
      </c>
      <c r="F77" s="27"/>
      <c r="G77" s="27"/>
    </row>
    <row r="78" spans="1:7" ht="20.399999999999999" x14ac:dyDescent="0.25">
      <c r="A78" s="5"/>
      <c r="B78" s="57" t="str">
        <f>Critères!B77</f>
        <v>11.5</v>
      </c>
      <c r="C78" s="27" t="str">
        <f>Critères!C77</f>
        <v>Dans chaque formulaire, les champs de même nature sont-ils regroupés, si nécessaire ?</v>
      </c>
      <c r="D78" s="67" t="s">
        <v>305</v>
      </c>
      <c r="E78" s="68" t="s">
        <v>316</v>
      </c>
      <c r="F78" s="27"/>
      <c r="G78" s="27"/>
    </row>
    <row r="79" spans="1:7" ht="20.399999999999999" x14ac:dyDescent="0.25">
      <c r="A79" s="5"/>
      <c r="B79" s="57" t="str">
        <f>Critères!B78</f>
        <v>11.6</v>
      </c>
      <c r="C79" s="27" t="str">
        <f>Critères!C78</f>
        <v>Dans chaque formulaire, chaque regroupement de champs de même nature a-t-il une légende ?</v>
      </c>
      <c r="D79" s="67" t="s">
        <v>305</v>
      </c>
      <c r="E79" s="68" t="s">
        <v>316</v>
      </c>
      <c r="F79" s="31"/>
      <c r="G79" s="31"/>
    </row>
    <row r="80" spans="1:7" ht="30.6" x14ac:dyDescent="0.25">
      <c r="A80" s="5"/>
      <c r="B80" s="57" t="str">
        <f>Critères!B79</f>
        <v>11.7</v>
      </c>
      <c r="C80" s="27"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7" t="str">
        <f>Critères!B80</f>
        <v>11.8</v>
      </c>
      <c r="C81" s="27"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7" t="str">
        <f>Critères!B81</f>
        <v>11.9</v>
      </c>
      <c r="C82" s="27" t="str">
        <f>Critères!C81</f>
        <v>Dans chaque formulaire, l’intitulé de chaque bouton est-il pertinent (hors cas particuliers) ?</v>
      </c>
      <c r="D82" s="67" t="s">
        <v>305</v>
      </c>
      <c r="E82" s="68" t="s">
        <v>316</v>
      </c>
      <c r="F82" s="31"/>
      <c r="G82" s="31"/>
    </row>
    <row r="83" spans="1:7" ht="20.399999999999999" x14ac:dyDescent="0.25">
      <c r="A83" s="5"/>
      <c r="B83" s="57" t="str">
        <f>Critères!B82</f>
        <v>11.10</v>
      </c>
      <c r="C83" s="27" t="str">
        <f>Critères!C82</f>
        <v>Dans chaque formulaire, le contrôle de saisie est-il utilisé de manière pertinente (hors cas particuliers) ?</v>
      </c>
      <c r="D83" s="67" t="s">
        <v>305</v>
      </c>
      <c r="E83" s="68" t="s">
        <v>316</v>
      </c>
      <c r="F83" s="31"/>
      <c r="G83" s="31"/>
    </row>
    <row r="84" spans="1:7" ht="30.6" x14ac:dyDescent="0.25">
      <c r="A84" s="5"/>
      <c r="B84" s="57" t="str">
        <f>Critères!B83</f>
        <v>11.11</v>
      </c>
      <c r="C84" s="27"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7" t="str">
        <f>Critères!B84</f>
        <v>11.12</v>
      </c>
      <c r="C85" s="27"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7" t="str">
        <f>Critères!B85</f>
        <v>11.13</v>
      </c>
      <c r="C86" s="27"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7" t="str">
        <f>Critères!B86</f>
        <v>12.1</v>
      </c>
      <c r="C87" s="27" t="str">
        <f>Critères!C86</f>
        <v>Chaque ensemble de pages dispose-t-il de deux systèmes de navigation différents, au moins (hors cas particuliers) ?</v>
      </c>
      <c r="D87" s="67" t="s">
        <v>305</v>
      </c>
      <c r="E87" s="68" t="s">
        <v>316</v>
      </c>
      <c r="F87" s="31"/>
      <c r="G87" s="31"/>
    </row>
    <row r="88" spans="1:7" ht="30.6" x14ac:dyDescent="0.25">
      <c r="A88" s="5"/>
      <c r="B88" s="57" t="str">
        <f>Critères!B87</f>
        <v>12.2</v>
      </c>
      <c r="C88" s="27" t="str">
        <f>Critères!C87</f>
        <v>Dans chaque ensemble de pages, le menu et les barres de navigation sont-ils toujours à la même place (hors cas particuliers) ?</v>
      </c>
      <c r="D88" s="67" t="s">
        <v>305</v>
      </c>
      <c r="E88" s="68" t="s">
        <v>316</v>
      </c>
      <c r="F88" s="31"/>
      <c r="G88" s="31"/>
    </row>
    <row r="89" spans="1:7" ht="15.6" x14ac:dyDescent="0.25">
      <c r="A89" s="5"/>
      <c r="B89" s="57" t="str">
        <f>Critères!B88</f>
        <v>12.3</v>
      </c>
      <c r="C89" s="27" t="str">
        <f>Critères!C88</f>
        <v>La page « plan du site » est-elle pertinente ?</v>
      </c>
      <c r="D89" s="67" t="s">
        <v>305</v>
      </c>
      <c r="E89" s="68" t="s">
        <v>316</v>
      </c>
      <c r="F89" s="31"/>
      <c r="G89" s="31"/>
    </row>
    <row r="90" spans="1:7" ht="20.399999999999999" x14ac:dyDescent="0.25">
      <c r="A90" s="5"/>
      <c r="B90" s="57" t="str">
        <f>Critères!B89</f>
        <v>12.4</v>
      </c>
      <c r="C90" s="27" t="str">
        <f>Critères!C89</f>
        <v>Dans chaque ensemble de pages, la page « plan du site » est-elle atteignable de manière identique ?</v>
      </c>
      <c r="D90" s="67" t="s">
        <v>305</v>
      </c>
      <c r="E90" s="68" t="s">
        <v>316</v>
      </c>
      <c r="F90" s="27"/>
      <c r="G90" s="27"/>
    </row>
    <row r="91" spans="1:7" ht="20.399999999999999" x14ac:dyDescent="0.25">
      <c r="A91" s="5"/>
      <c r="B91" s="57" t="str">
        <f>Critères!B90</f>
        <v>12.5</v>
      </c>
      <c r="C91" s="27" t="str">
        <f>Critères!C90</f>
        <v>Dans chaque ensemble de pages, le moteur de recherche est-il atteignable de manière identique ?</v>
      </c>
      <c r="D91" s="67" t="s">
        <v>305</v>
      </c>
      <c r="E91" s="68" t="s">
        <v>316</v>
      </c>
      <c r="F91" s="27"/>
      <c r="G91" s="27"/>
    </row>
    <row r="92" spans="1:7" ht="51" x14ac:dyDescent="0.25">
      <c r="A92" s="5"/>
      <c r="B92" s="57" t="str">
        <f>Critères!B91</f>
        <v>12.6</v>
      </c>
      <c r="C92" s="27"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27"/>
      <c r="G92" s="27"/>
    </row>
    <row r="93" spans="1:7" ht="30.6" x14ac:dyDescent="0.25">
      <c r="A93" s="5"/>
      <c r="B93" s="57" t="str">
        <f>Critères!B92</f>
        <v>12.7</v>
      </c>
      <c r="C93" s="27" t="str">
        <f>Critères!C92</f>
        <v>Dans chaque page web, un lien d’évitement ou d’accès rapide à la zone de contenu principal est-il présent (hors cas particuliers) ?</v>
      </c>
      <c r="D93" s="67" t="s">
        <v>305</v>
      </c>
      <c r="E93" s="68" t="s">
        <v>316</v>
      </c>
      <c r="F93" s="27"/>
      <c r="G93" s="27"/>
    </row>
    <row r="94" spans="1:7" ht="20.399999999999999" x14ac:dyDescent="0.25">
      <c r="A94" s="5"/>
      <c r="B94" s="57" t="str">
        <f>Critères!B93</f>
        <v>12.8</v>
      </c>
      <c r="C94" s="27" t="str">
        <f>Critères!C93</f>
        <v>Dans chaque page web, l’ordre de tabulation est-il cohérent ?</v>
      </c>
      <c r="D94" s="67" t="s">
        <v>305</v>
      </c>
      <c r="E94" s="68" t="s">
        <v>316</v>
      </c>
      <c r="F94" s="27"/>
      <c r="G94" s="27"/>
    </row>
    <row r="95" spans="1:7" ht="20.399999999999999" x14ac:dyDescent="0.25">
      <c r="A95" s="5"/>
      <c r="B95" s="57" t="str">
        <f>Critères!B94</f>
        <v>12.9</v>
      </c>
      <c r="C95" s="27" t="str">
        <f>Critères!C94</f>
        <v>Dans chaque page web, la navigation ne doit pas contenir de piège au clavier. Cette règle est-elle respectée ?</v>
      </c>
      <c r="D95" s="67" t="s">
        <v>305</v>
      </c>
      <c r="E95" s="68" t="s">
        <v>316</v>
      </c>
      <c r="F95" s="27"/>
      <c r="G95" s="27"/>
    </row>
    <row r="96" spans="1:7" ht="40.799999999999997" x14ac:dyDescent="0.25">
      <c r="A96" s="5"/>
      <c r="B96" s="57" t="str">
        <f>Critères!B95</f>
        <v>12.10</v>
      </c>
      <c r="C96" s="27" t="str">
        <f>Critères!C95</f>
        <v>Dans chaque page web, les raccourcis clavier n’utilisant qu’une seule touche (lettre minuscule ou majuscule, ponctuation, chiffre ou symbole) sont-ils contrôlables par l’utilisateur ?</v>
      </c>
      <c r="D96" s="67" t="s">
        <v>305</v>
      </c>
      <c r="E96" s="68" t="s">
        <v>316</v>
      </c>
      <c r="F96" s="27"/>
      <c r="G96" s="27"/>
    </row>
    <row r="97" spans="1:7" ht="40.799999999999997" x14ac:dyDescent="0.25">
      <c r="A97" s="5"/>
      <c r="B97" s="57" t="str">
        <f>Critères!B96</f>
        <v>12.11</v>
      </c>
      <c r="C97" s="27" t="str">
        <f>Critères!C96</f>
        <v>Dans chaque page web, les contenus additionnels apparaissant au survol, à la prise de focus ou à l’activation d’un composant d’interface sont-ils si nécessaire atteignables au clavier ?</v>
      </c>
      <c r="D97" s="67" t="s">
        <v>305</v>
      </c>
      <c r="E97" s="68" t="s">
        <v>316</v>
      </c>
      <c r="F97" s="27"/>
      <c r="G97" s="27"/>
    </row>
    <row r="98" spans="1:7" ht="30.6" x14ac:dyDescent="0.25">
      <c r="A98" s="5" t="str">
        <f>Critères!$A$97</f>
        <v>CONSULTATION</v>
      </c>
      <c r="B98" s="57" t="str">
        <f>Critères!B97</f>
        <v>13.1</v>
      </c>
      <c r="C98" s="27" t="str">
        <f>Critères!C97</f>
        <v>Pour chaque page web, l’utilisateur a-t-il le contrôle de chaque limite de temps modifiant le contenu (hors cas particuliers) ?</v>
      </c>
      <c r="D98" s="67" t="s">
        <v>305</v>
      </c>
      <c r="E98" s="68" t="s">
        <v>316</v>
      </c>
      <c r="F98" s="27"/>
      <c r="G98" s="27"/>
    </row>
    <row r="99" spans="1:7" ht="30.6" x14ac:dyDescent="0.25">
      <c r="A99" s="5"/>
      <c r="B99" s="57" t="str">
        <f>Critères!B98</f>
        <v>13.2</v>
      </c>
      <c r="C99" s="27" t="str">
        <f>Critères!C98</f>
        <v>Dans chaque page web, l’ouverture d’une nouvelle fenêtre ne doit pas être déclenchée sans action de l’utilisateur. Cette règle est-elle respectée ?</v>
      </c>
      <c r="D99" s="67" t="s">
        <v>305</v>
      </c>
      <c r="E99" s="68" t="s">
        <v>316</v>
      </c>
      <c r="F99" s="27"/>
      <c r="G99" s="27"/>
    </row>
    <row r="100" spans="1:7" ht="30.6" x14ac:dyDescent="0.25">
      <c r="A100" s="5"/>
      <c r="B100" s="57" t="str">
        <f>Critères!B99</f>
        <v>13.3</v>
      </c>
      <c r="C100" s="27" t="str">
        <f>Critères!C99</f>
        <v>Dans chaque page web, chaque document bureautique en téléchargement possède-t-il, si nécessaire, une version accessible (hors cas particuliers) ?</v>
      </c>
      <c r="D100" s="67" t="s">
        <v>305</v>
      </c>
      <c r="E100" s="68" t="s">
        <v>316</v>
      </c>
      <c r="F100" s="27"/>
      <c r="G100" s="27"/>
    </row>
    <row r="101" spans="1:7" ht="20.399999999999999" x14ac:dyDescent="0.25">
      <c r="A101" s="5"/>
      <c r="B101" s="57" t="str">
        <f>Critères!B100</f>
        <v>13.4</v>
      </c>
      <c r="C101" s="27" t="str">
        <f>Critères!C100</f>
        <v>Pour chaque document bureautique ayant une version accessible, cette version offre-t-elle la même information ?</v>
      </c>
      <c r="D101" s="67" t="s">
        <v>305</v>
      </c>
      <c r="E101" s="68" t="s">
        <v>316</v>
      </c>
      <c r="F101" s="27"/>
      <c r="G101" s="27"/>
    </row>
    <row r="102" spans="1:7" ht="20.399999999999999" x14ac:dyDescent="0.25">
      <c r="A102" s="5"/>
      <c r="B102" s="57" t="str">
        <f>Critères!B101</f>
        <v>13.5</v>
      </c>
      <c r="C102" s="27" t="str">
        <f>Critères!C101</f>
        <v>Dans chaque page web, chaque contenu cryptique (art ASCII, émoticon, syntaxe cryptique) a-t-il une alternative ?</v>
      </c>
      <c r="D102" s="67" t="s">
        <v>305</v>
      </c>
      <c r="E102" s="68" t="s">
        <v>316</v>
      </c>
      <c r="F102" s="27"/>
      <c r="G102" s="27"/>
    </row>
    <row r="103" spans="1:7" ht="30.6" x14ac:dyDescent="0.25">
      <c r="A103" s="5"/>
      <c r="B103" s="57" t="str">
        <f>Critères!B102</f>
        <v>13.6</v>
      </c>
      <c r="C103" s="27" t="str">
        <f>Critères!C102</f>
        <v>Dans chaque page web, pour chaque contenu cryptique (art ASCII, émoticon, syntaxe cryptique) ayant une alternative, cette alternative est-elle pertinente ?</v>
      </c>
      <c r="D103" s="67" t="s">
        <v>305</v>
      </c>
      <c r="E103" s="68" t="s">
        <v>316</v>
      </c>
      <c r="F103" s="27"/>
      <c r="G103" s="27"/>
    </row>
    <row r="104" spans="1:7" ht="30.6" x14ac:dyDescent="0.25">
      <c r="A104" s="5"/>
      <c r="B104" s="57" t="str">
        <f>Critères!B103</f>
        <v>13.7</v>
      </c>
      <c r="C104" s="27" t="str">
        <f>Critères!C103</f>
        <v>Dans chaque page web, les changements brusques de luminosité ou les effets de flash sont-ils correctement utilisés ?</v>
      </c>
      <c r="D104" s="67" t="s">
        <v>305</v>
      </c>
      <c r="E104" s="68" t="s">
        <v>316</v>
      </c>
      <c r="F104" s="27"/>
      <c r="G104" s="27"/>
    </row>
    <row r="105" spans="1:7" ht="20.399999999999999" x14ac:dyDescent="0.25">
      <c r="A105" s="5"/>
      <c r="B105" s="57" t="str">
        <f>Critères!B104</f>
        <v>13.8</v>
      </c>
      <c r="C105" s="27" t="str">
        <f>Critères!C104</f>
        <v>Dans chaque page web, chaque contenu en mouvement ou clignotant est-il contrôlable par l’utilisateur ?</v>
      </c>
      <c r="D105" s="67" t="s">
        <v>305</v>
      </c>
      <c r="E105" s="68" t="s">
        <v>316</v>
      </c>
      <c r="F105" s="27"/>
      <c r="G105" s="27"/>
    </row>
    <row r="106" spans="1:7" ht="30.6" x14ac:dyDescent="0.25">
      <c r="A106" s="5"/>
      <c r="B106" s="57" t="str">
        <f>Critères!B105</f>
        <v>13.9</v>
      </c>
      <c r="C106" s="27" t="str">
        <f>Critères!C105</f>
        <v>Dans chaque page web, le contenu proposé est-il consultable quelle que soit l’orientation de l’écran (portait ou paysage) (hors cas particuliers) ?</v>
      </c>
      <c r="D106" s="67" t="s">
        <v>305</v>
      </c>
      <c r="E106" s="68" t="s">
        <v>316</v>
      </c>
      <c r="F106" s="27"/>
      <c r="G106" s="27"/>
    </row>
    <row r="107" spans="1:7" ht="40.799999999999997" x14ac:dyDescent="0.25">
      <c r="A107" s="5"/>
      <c r="B107" s="57" t="str">
        <f>Critères!B106</f>
        <v>13.10</v>
      </c>
      <c r="C107" s="27" t="str">
        <f>Critères!C106</f>
        <v>Dans chaque page web, les fonctionnalités utilisables ou disponibles au moyen d’un geste complexe peuvent-elles être également disponibles au moyen d’un geste simple (hors cas particuliers) ?</v>
      </c>
      <c r="D107" s="67" t="s">
        <v>305</v>
      </c>
      <c r="E107" s="68" t="s">
        <v>316</v>
      </c>
      <c r="F107" s="27"/>
      <c r="G107" s="27"/>
    </row>
    <row r="108" spans="1:7" ht="40.799999999999997" x14ac:dyDescent="0.25">
      <c r="A108" s="5"/>
      <c r="B108" s="57" t="str">
        <f>Critères!B107</f>
        <v>13.11</v>
      </c>
      <c r="C108" s="27" t="str">
        <f>Critères!C107</f>
        <v>Dans chaque page web, les actions déclenchées au moyen d’un dispositif de pointage sur un point unique de l’écran peuvent-elles faire l’objet d’une annulation (hors cas particuliers) ?</v>
      </c>
      <c r="D108" s="67" t="s">
        <v>305</v>
      </c>
      <c r="E108" s="68" t="s">
        <v>316</v>
      </c>
      <c r="F108" s="27"/>
      <c r="G108" s="27"/>
    </row>
    <row r="109" spans="1:7" ht="30.6" x14ac:dyDescent="0.25">
      <c r="A109" s="5"/>
      <c r="B109" s="57" t="str">
        <f>Critères!B108</f>
        <v>13.12</v>
      </c>
      <c r="C109" s="27" t="str">
        <f>Critères!C108</f>
        <v>Dans chaque page web, les fonctionnalités qui impliquent un mouvement de l’appareil ou vers l’appareil peuvent-elles être satisfaites de manière alternative (hors cas particuliers) ?</v>
      </c>
      <c r="D109" s="67" t="s">
        <v>305</v>
      </c>
      <c r="E109" s="68" t="s">
        <v>316</v>
      </c>
      <c r="F109" s="27"/>
      <c r="G109" s="27"/>
    </row>
  </sheetData>
  <mergeCells count="15">
    <mergeCell ref="A56:A59"/>
    <mergeCell ref="A60:A73"/>
    <mergeCell ref="A74:A86"/>
    <mergeCell ref="A87:A97"/>
    <mergeCell ref="A98:A109"/>
    <mergeCell ref="A18:A30"/>
    <mergeCell ref="A31:A38"/>
    <mergeCell ref="A39:A40"/>
    <mergeCell ref="A41:A45"/>
    <mergeCell ref="A46:A55"/>
    <mergeCell ref="A1:G1"/>
    <mergeCell ref="A2:G2"/>
    <mergeCell ref="A4:A12"/>
    <mergeCell ref="A13:A14"/>
    <mergeCell ref="A15:A17"/>
  </mergeCells>
  <conditionalFormatting sqref="D4">
    <cfRule type="cellIs" dxfId="431" priority="7" operator="equal">
      <formula>"C"</formula>
    </cfRule>
    <cfRule type="cellIs" dxfId="430" priority="8" operator="equal">
      <formula>"NC"</formula>
    </cfRule>
    <cfRule type="cellIs" dxfId="429" priority="9" operator="equal">
      <formula>"NA"</formula>
    </cfRule>
    <cfRule type="cellIs" dxfId="428" priority="10" operator="equal">
      <formula>"NT"</formula>
    </cfRule>
  </conditionalFormatting>
  <conditionalFormatting sqref="E4">
    <cfRule type="cellIs" dxfId="427" priority="11" operator="equal">
      <formula>"D"</formula>
    </cfRule>
    <cfRule type="cellIs" dxfId="426" priority="12" operator="equal">
      <formula>"N"</formula>
    </cfRule>
  </conditionalFormatting>
  <conditionalFormatting sqref="D5:D109">
    <cfRule type="cellIs" dxfId="425" priority="1" operator="equal">
      <formula>"C"</formula>
    </cfRule>
    <cfRule type="cellIs" dxfId="424" priority="2" operator="equal">
      <formula>"NC"</formula>
    </cfRule>
    <cfRule type="cellIs" dxfId="423" priority="3" operator="equal">
      <formula>"NA"</formula>
    </cfRule>
    <cfRule type="cellIs" dxfId="422" priority="4" operator="equal">
      <formula>"NT"</formula>
    </cfRule>
  </conditionalFormatting>
  <conditionalFormatting sqref="E5:E109">
    <cfRule type="cellIs" dxfId="421" priority="5" operator="equal">
      <formula>"D"</formula>
    </cfRule>
    <cfRule type="cellIs" dxfId="420" priority="6" operator="equal">
      <formula>"N"</formula>
    </cfRule>
  </conditionalFormatting>
  <dataValidations count="2">
    <dataValidation type="list" operator="equal" showErrorMessage="1" sqref="D4:D109">
      <formula1>"C,NC,NA,NT"</formula1>
      <formula2>0</formula2>
    </dataValidation>
    <dataValidation type="list" operator="equal" showErrorMessage="1" sqref="E4:E109">
      <formula1>"D,N"</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9"/>
  <sheetViews>
    <sheetView zoomScale="75" zoomScaleNormal="75" workbookViewId="0">
      <selection activeCell="D4" sqref="D4"/>
    </sheetView>
  </sheetViews>
  <sheetFormatPr baseColWidth="10" defaultColWidth="9.54296875" defaultRowHeight="15" x14ac:dyDescent="0.25"/>
  <cols>
    <col min="1" max="1" width="3.7265625" style="12"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1017" width="9.54296875" style="23"/>
  </cols>
  <sheetData>
    <row r="1" spans="1:1024" ht="15.6" x14ac:dyDescent="0.25">
      <c r="A1" s="11" t="str">
        <f>Échantillon!A1</f>
        <v>RGAA 4.1 – GRILLE D'ÉVALUATION</v>
      </c>
      <c r="B1" s="11"/>
      <c r="C1" s="11"/>
      <c r="D1" s="11"/>
      <c r="E1" s="11"/>
      <c r="F1" s="11"/>
      <c r="G1" s="11"/>
    </row>
    <row r="2" spans="1:1024" x14ac:dyDescent="0.25">
      <c r="A2" s="1" t="str">
        <f>CONCATENATE(Échantillon!B17," : ",Échantillon!C17)</f>
        <v>Actualités : http://www.site.fr/actualites.html</v>
      </c>
      <c r="B2" s="1"/>
      <c r="C2" s="1"/>
      <c r="D2" s="1"/>
      <c r="E2" s="1"/>
      <c r="F2" s="1"/>
      <c r="G2" s="1"/>
    </row>
    <row r="3" spans="1:1024" s="13" customFormat="1" ht="46.2" x14ac:dyDescent="0.25">
      <c r="A3" s="24" t="s">
        <v>71</v>
      </c>
      <c r="B3" s="24" t="s">
        <v>72</v>
      </c>
      <c r="C3" s="25" t="s">
        <v>73</v>
      </c>
      <c r="D3" s="24" t="s">
        <v>300</v>
      </c>
      <c r="E3" s="24" t="s">
        <v>313</v>
      </c>
      <c r="F3" s="25" t="s">
        <v>314</v>
      </c>
      <c r="G3" s="25" t="s">
        <v>315</v>
      </c>
      <c r="AMD3"/>
      <c r="AME3"/>
      <c r="AMF3"/>
      <c r="AMG3"/>
      <c r="AMH3"/>
      <c r="AMI3"/>
      <c r="AMJ3"/>
    </row>
    <row r="4" spans="1:1024" s="13" customFormat="1" ht="20.399999999999999" x14ac:dyDescent="0.25">
      <c r="A4" s="5" t="str">
        <f>Critères!$A$3</f>
        <v>IMAGES</v>
      </c>
      <c r="B4" s="57" t="str">
        <f>Critères!B3</f>
        <v>1.1</v>
      </c>
      <c r="C4" s="27" t="str">
        <f>Critères!C3</f>
        <v>Chaque image porteuse d’information a-t-elle une alternative textuelle ?</v>
      </c>
      <c r="D4" s="67" t="s">
        <v>305</v>
      </c>
      <c r="E4" s="68" t="s">
        <v>316</v>
      </c>
      <c r="F4" s="27"/>
      <c r="G4" s="27"/>
      <c r="H4" s="12"/>
      <c r="AMD4"/>
      <c r="AME4"/>
      <c r="AMF4"/>
      <c r="AMG4"/>
      <c r="AMH4"/>
      <c r="AMI4"/>
      <c r="AMJ4"/>
    </row>
    <row r="5" spans="1:1024" s="13" customFormat="1" ht="20.399999999999999" x14ac:dyDescent="0.25">
      <c r="A5" s="5"/>
      <c r="B5" s="57" t="str">
        <f>Critères!B4</f>
        <v>1.2</v>
      </c>
      <c r="C5" s="27" t="str">
        <f>Critères!C4</f>
        <v>Chaque image de décoration est-elle correctement ignorée par les technologies d’assistance ?</v>
      </c>
      <c r="D5" s="67" t="s">
        <v>305</v>
      </c>
      <c r="E5" s="68" t="s">
        <v>316</v>
      </c>
      <c r="F5" s="27"/>
      <c r="G5" s="27"/>
      <c r="AMD5"/>
      <c r="AME5"/>
      <c r="AMF5"/>
      <c r="AMG5"/>
      <c r="AMH5"/>
      <c r="AMI5"/>
      <c r="AMJ5"/>
    </row>
    <row r="6" spans="1:1024" s="13" customFormat="1" ht="30.6" x14ac:dyDescent="0.25">
      <c r="A6" s="5"/>
      <c r="B6" s="57" t="str">
        <f>Critères!B5</f>
        <v>1.3</v>
      </c>
      <c r="C6" s="27" t="str">
        <f>Critères!C5</f>
        <v>Pour chaque image porteuse d'information ayant une alternative textuelle, cette alternative est-elle pertinente (hors cas particuliers) ?</v>
      </c>
      <c r="D6" s="67" t="s">
        <v>305</v>
      </c>
      <c r="E6" s="68" t="s">
        <v>316</v>
      </c>
      <c r="F6" s="27"/>
      <c r="G6" s="27"/>
      <c r="AMD6"/>
      <c r="AME6"/>
      <c r="AMF6"/>
      <c r="AMG6"/>
      <c r="AMH6"/>
      <c r="AMI6"/>
      <c r="AMJ6"/>
    </row>
    <row r="7" spans="1:1024" ht="30.6" x14ac:dyDescent="0.25">
      <c r="A7" s="5"/>
      <c r="B7" s="57" t="str">
        <f>Critères!B6</f>
        <v>1.4</v>
      </c>
      <c r="C7" s="27" t="str">
        <f>Critères!C6</f>
        <v>Pour chaque image utilisée comme CAPTCHA ou comme image-test, ayant une alternative textuelle, cette alternative permet-elle d’identifier la nature et la fonction de l’image ?</v>
      </c>
      <c r="D7" s="67" t="s">
        <v>305</v>
      </c>
      <c r="E7" s="68" t="s">
        <v>316</v>
      </c>
      <c r="F7" s="27"/>
      <c r="G7" s="27"/>
    </row>
    <row r="8" spans="1:1024" ht="30.6" x14ac:dyDescent="0.25">
      <c r="A8" s="5"/>
      <c r="B8" s="57" t="str">
        <f>Critères!B7</f>
        <v>1.5</v>
      </c>
      <c r="C8" s="27" t="str">
        <f>Critères!C7</f>
        <v>Pour chaque image utilisée comme CAPTCHA, une solution d’accès alternatif au contenu ou à la fonction du CAPTCHA est-elle présente ?</v>
      </c>
      <c r="D8" s="67" t="s">
        <v>305</v>
      </c>
      <c r="E8" s="68" t="s">
        <v>316</v>
      </c>
      <c r="F8" s="29"/>
      <c r="G8" s="27"/>
    </row>
    <row r="9" spans="1:1024" ht="20.399999999999999" x14ac:dyDescent="0.25">
      <c r="A9" s="5"/>
      <c r="B9" s="57" t="str">
        <f>Critères!B8</f>
        <v>1.6</v>
      </c>
      <c r="C9" s="27" t="str">
        <f>Critères!C8</f>
        <v>Chaque image porteuse d’information a-t-elle, si nécessaire, une description détaillée ?</v>
      </c>
      <c r="D9" s="67" t="s">
        <v>305</v>
      </c>
      <c r="E9" s="68" t="s">
        <v>316</v>
      </c>
      <c r="F9" s="27"/>
      <c r="G9" s="27"/>
    </row>
    <row r="10" spans="1:1024" ht="20.399999999999999" x14ac:dyDescent="0.25">
      <c r="A10" s="5"/>
      <c r="B10" s="57" t="str">
        <f>Critères!B9</f>
        <v>1.7</v>
      </c>
      <c r="C10" s="27" t="str">
        <f>Critères!C9</f>
        <v>Pour chaque image porteuse d’information ayant une description détaillée, cette description est-elle pertinente ?</v>
      </c>
      <c r="D10" s="67" t="s">
        <v>305</v>
      </c>
      <c r="E10" s="68" t="s">
        <v>316</v>
      </c>
      <c r="F10" s="27"/>
      <c r="G10" s="27"/>
    </row>
    <row r="11" spans="1:1024" ht="40.799999999999997" x14ac:dyDescent="0.25">
      <c r="A11" s="5"/>
      <c r="B11" s="57" t="str">
        <f>Critères!B10</f>
        <v>1.8</v>
      </c>
      <c r="C11" s="27" t="str">
        <f>Critères!C10</f>
        <v>Chaque image texte porteuse d’information, en l’absence d’un mécanisme de remplacement, doit si possible être remplacée par du texte stylé. Cette règle est-elle respectée (hors cas particuliers) ?</v>
      </c>
      <c r="D11" s="67" t="s">
        <v>305</v>
      </c>
      <c r="E11" s="68" t="s">
        <v>316</v>
      </c>
      <c r="F11" s="27"/>
      <c r="G11" s="27"/>
    </row>
    <row r="12" spans="1:1024" s="13" customFormat="1" ht="20.399999999999999" x14ac:dyDescent="0.25">
      <c r="A12" s="5"/>
      <c r="B12" s="57" t="str">
        <f>Critères!B11</f>
        <v>1.9</v>
      </c>
      <c r="C12" s="27" t="str">
        <f>Critères!C11</f>
        <v>Chaque légende d’image est-elle, si nécessaire, correctement reliée à l’image correspondante ?</v>
      </c>
      <c r="D12" s="67" t="s">
        <v>305</v>
      </c>
      <c r="E12" s="68" t="s">
        <v>316</v>
      </c>
      <c r="F12" s="27"/>
      <c r="G12" s="27"/>
      <c r="AMD12" s="14"/>
      <c r="AME12" s="14"/>
      <c r="AMF12" s="14"/>
      <c r="AMG12" s="14"/>
      <c r="AMH12" s="14"/>
      <c r="AMI12" s="14"/>
      <c r="AMJ12"/>
    </row>
    <row r="13" spans="1:1024" ht="15.6" x14ac:dyDescent="0.25">
      <c r="A13" s="5" t="str">
        <f>Critères!$A$12</f>
        <v>CADRES</v>
      </c>
      <c r="B13" s="59" t="str">
        <f>Critères!B12</f>
        <v>2.1</v>
      </c>
      <c r="C13" s="31" t="str">
        <f>Critères!C12</f>
        <v>Chaque cadre a-t-il un titre de cadre ?</v>
      </c>
      <c r="D13" s="67" t="s">
        <v>305</v>
      </c>
      <c r="E13" s="68" t="s">
        <v>316</v>
      </c>
      <c r="F13" s="60"/>
      <c r="G13" s="31"/>
    </row>
    <row r="14" spans="1:1024"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1024" ht="30.6" x14ac:dyDescent="0.25">
      <c r="A15" s="5" t="str">
        <f>Critères!$A$14</f>
        <v>COULEURS</v>
      </c>
      <c r="B15" s="57" t="str">
        <f>Critères!B14</f>
        <v>3.1</v>
      </c>
      <c r="C15" s="27" t="str">
        <f>Critères!C14</f>
        <v>Dans chaque page web, l’information ne doit pas être donnée uniquement par la couleur. Cette règle est-elle respectée ?</v>
      </c>
      <c r="D15" s="67" t="s">
        <v>305</v>
      </c>
      <c r="E15" s="68" t="s">
        <v>316</v>
      </c>
      <c r="F15" s="27"/>
      <c r="G15" s="27"/>
    </row>
    <row r="16" spans="1:1024" ht="30.6" x14ac:dyDescent="0.25">
      <c r="A16" s="5"/>
      <c r="B16" s="57" t="str">
        <f>Critères!B15</f>
        <v>3.2</v>
      </c>
      <c r="C16" s="27"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7" t="str">
        <f>Critères!B16</f>
        <v>3.3</v>
      </c>
      <c r="C17" s="27"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7" t="str">
        <f>Critères!B17</f>
        <v>4.1</v>
      </c>
      <c r="C18" s="27"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7" t="str">
        <f>Critères!B18</f>
        <v>4.2</v>
      </c>
      <c r="C19" s="27"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7" t="str">
        <f>Critères!B19</f>
        <v>4.3</v>
      </c>
      <c r="C20" s="27" t="str">
        <f>Critères!C19</f>
        <v>Chaque média temporel synchronisé pré-enregistré a-t-il, si nécessaire, des sous-titres synchronisés (hors cas particuliers) ?</v>
      </c>
      <c r="D20" s="67" t="s">
        <v>305</v>
      </c>
      <c r="E20" s="68" t="s">
        <v>316</v>
      </c>
      <c r="F20" s="31"/>
      <c r="G20" s="31"/>
    </row>
    <row r="21" spans="1:7" ht="30.6" x14ac:dyDescent="0.25">
      <c r="A21" s="5"/>
      <c r="B21" s="57" t="str">
        <f>Critères!B20</f>
        <v>4.4</v>
      </c>
      <c r="C21" s="27"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7" t="str">
        <f>Critères!B21</f>
        <v>4.5</v>
      </c>
      <c r="C22" s="27"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7" t="str">
        <f>Critères!B22</f>
        <v>4.6</v>
      </c>
      <c r="C23" s="27"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7" t="str">
        <f>Critères!B23</f>
        <v>4.7</v>
      </c>
      <c r="C24" s="27" t="str">
        <f>Critères!C23</f>
        <v>Chaque média temporel est-il clairement identifiable (hors cas particuliers) ?</v>
      </c>
      <c r="D24" s="67" t="s">
        <v>305</v>
      </c>
      <c r="E24" s="68" t="s">
        <v>316</v>
      </c>
      <c r="F24" s="31"/>
      <c r="G24" s="31"/>
    </row>
    <row r="25" spans="1:7" ht="20.399999999999999" x14ac:dyDescent="0.25">
      <c r="A25" s="5"/>
      <c r="B25" s="57" t="str">
        <f>Critères!B24</f>
        <v>4.8</v>
      </c>
      <c r="C25" s="27" t="str">
        <f>Critères!C24</f>
        <v>Chaque média non temporel a-t-il, si nécessaire, une alternative (hors cas particuliers) ?</v>
      </c>
      <c r="D25" s="67" t="s">
        <v>305</v>
      </c>
      <c r="E25" s="68" t="s">
        <v>316</v>
      </c>
      <c r="F25" s="31"/>
      <c r="G25" s="31"/>
    </row>
    <row r="26" spans="1:7" ht="20.399999999999999" x14ac:dyDescent="0.25">
      <c r="A26" s="5"/>
      <c r="B26" s="57" t="str">
        <f>Critères!B25</f>
        <v>4.9</v>
      </c>
      <c r="C26" s="27" t="str">
        <f>Critères!C25</f>
        <v>Pour chaque média non temporel ayant une alternative, cette alternative est-elle pertinente ?</v>
      </c>
      <c r="D26" s="67" t="s">
        <v>305</v>
      </c>
      <c r="E26" s="68" t="s">
        <v>316</v>
      </c>
      <c r="F26" s="31"/>
      <c r="G26" s="31"/>
    </row>
    <row r="27" spans="1:7" ht="20.399999999999999" x14ac:dyDescent="0.25">
      <c r="A27" s="5"/>
      <c r="B27" s="57" t="str">
        <f>Critères!B26</f>
        <v>4.10</v>
      </c>
      <c r="C27" s="27" t="str">
        <f>Critères!C26</f>
        <v>Chaque son déclenché automatiquement est-il contrôlable par l’utilisateur ?</v>
      </c>
      <c r="D27" s="67" t="s">
        <v>305</v>
      </c>
      <c r="E27" s="68" t="s">
        <v>316</v>
      </c>
      <c r="F27" s="31"/>
      <c r="G27" s="31"/>
    </row>
    <row r="28" spans="1:7" ht="30.6" x14ac:dyDescent="0.25">
      <c r="A28" s="5"/>
      <c r="B28" s="57" t="str">
        <f>Critères!B27</f>
        <v>4.11</v>
      </c>
      <c r="C28" s="27"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7" t="str">
        <f>Critères!B28</f>
        <v>4.12</v>
      </c>
      <c r="C29" s="27"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7" t="str">
        <f>Critères!B29</f>
        <v>4.13</v>
      </c>
      <c r="C30" s="27"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7" t="str">
        <f>Critères!B30</f>
        <v>5.1</v>
      </c>
      <c r="C31" s="27" t="str">
        <f>Critères!C30</f>
        <v>Chaque tableau de données complexe a-t-il un résumé ?</v>
      </c>
      <c r="D31" s="67" t="s">
        <v>305</v>
      </c>
      <c r="E31" s="68" t="s">
        <v>316</v>
      </c>
      <c r="F31" s="27"/>
      <c r="G31" s="27"/>
    </row>
    <row r="32" spans="1:7" ht="20.399999999999999" x14ac:dyDescent="0.25">
      <c r="A32" s="5"/>
      <c r="B32" s="57" t="str">
        <f>Critères!B31</f>
        <v>5.2</v>
      </c>
      <c r="C32" s="27" t="str">
        <f>Critères!C31</f>
        <v>Pour chaque tableau de données complexe ayant un résumé, celui-ci est-il pertinent ?</v>
      </c>
      <c r="D32" s="67" t="s">
        <v>305</v>
      </c>
      <c r="E32" s="68" t="s">
        <v>316</v>
      </c>
      <c r="F32" s="27"/>
      <c r="G32" s="27"/>
    </row>
    <row r="33" spans="1:7" ht="20.399999999999999" x14ac:dyDescent="0.25">
      <c r="A33" s="5"/>
      <c r="B33" s="57" t="str">
        <f>Critères!B32</f>
        <v>5.3</v>
      </c>
      <c r="C33" s="27" t="str">
        <f>Critères!C32</f>
        <v>Pour chaque tableau de mise en forme, le contenu linéarisé reste-t-il compréhensible ?</v>
      </c>
      <c r="D33" s="67" t="s">
        <v>305</v>
      </c>
      <c r="E33" s="68" t="s">
        <v>316</v>
      </c>
      <c r="F33" s="27"/>
      <c r="G33" s="27"/>
    </row>
    <row r="34" spans="1:7" ht="20.399999999999999" x14ac:dyDescent="0.25">
      <c r="A34" s="5"/>
      <c r="B34" s="57" t="str">
        <f>Critères!B33</f>
        <v>5.4</v>
      </c>
      <c r="C34" s="27" t="str">
        <f>Critères!C33</f>
        <v>Pour chaque tableau de données ayant un titre, le titre est-il correctement associé au tableau de données ?</v>
      </c>
      <c r="D34" s="67" t="s">
        <v>305</v>
      </c>
      <c r="E34" s="68" t="s">
        <v>316</v>
      </c>
      <c r="F34" s="27"/>
      <c r="G34" s="27"/>
    </row>
    <row r="35" spans="1:7" ht="20.399999999999999" x14ac:dyDescent="0.25">
      <c r="A35" s="5"/>
      <c r="B35" s="57" t="str">
        <f>Critères!B34</f>
        <v>5.5</v>
      </c>
      <c r="C35" s="27" t="str">
        <f>Critères!C34</f>
        <v>Pour chaque tableau de données ayant un titre, celui-ci est-il pertinent ?</v>
      </c>
      <c r="D35" s="67" t="s">
        <v>305</v>
      </c>
      <c r="E35" s="68" t="s">
        <v>316</v>
      </c>
      <c r="F35" s="31"/>
      <c r="G35" s="31"/>
    </row>
    <row r="36" spans="1:7" ht="30.6" x14ac:dyDescent="0.25">
      <c r="A36" s="5"/>
      <c r="B36" s="57" t="str">
        <f>Critères!B35</f>
        <v>5.6</v>
      </c>
      <c r="C36" s="27" t="str">
        <f>Critères!C35</f>
        <v>Pour chaque tableau de données, chaque en-tête de colonnes et chaque en-tête de lignes sont-ils correctement déclarés ?</v>
      </c>
      <c r="D36" s="67" t="s">
        <v>305</v>
      </c>
      <c r="E36" s="68" t="s">
        <v>316</v>
      </c>
      <c r="F36" s="31"/>
      <c r="G36" s="31"/>
    </row>
    <row r="37" spans="1:7" ht="30.6" x14ac:dyDescent="0.25">
      <c r="A37" s="5"/>
      <c r="B37" s="57" t="str">
        <f>Critères!B36</f>
        <v>5.7</v>
      </c>
      <c r="C37" s="27"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7" t="str">
        <f>Critères!B37</f>
        <v>5.8</v>
      </c>
      <c r="C38" s="27"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7" t="str">
        <f>Critères!B38</f>
        <v>6.1</v>
      </c>
      <c r="C39" s="27" t="str">
        <f>Critères!C38</f>
        <v>Chaque lien est-il explicite (hors cas particuliers) ?</v>
      </c>
      <c r="D39" s="67" t="s">
        <v>305</v>
      </c>
      <c r="E39" s="68" t="s">
        <v>316</v>
      </c>
      <c r="F39" s="27"/>
      <c r="G39" s="27"/>
    </row>
    <row r="40" spans="1:7" ht="15.6" x14ac:dyDescent="0.25">
      <c r="A40" s="5"/>
      <c r="B40" s="57" t="str">
        <f>Critères!B39</f>
        <v>6.2</v>
      </c>
      <c r="C40" s="27" t="str">
        <f>Critères!C39</f>
        <v>Dans chaque page web, chaque lien a-t-il un intitulé ?</v>
      </c>
      <c r="D40" s="67" t="s">
        <v>305</v>
      </c>
      <c r="E40" s="68" t="s">
        <v>316</v>
      </c>
      <c r="F40" s="27"/>
      <c r="G40" s="27"/>
    </row>
    <row r="41" spans="1:7" ht="20.399999999999999" x14ac:dyDescent="0.25">
      <c r="A41" s="5" t="str">
        <f>Critères!$A$40</f>
        <v>SCRIPTS</v>
      </c>
      <c r="B41" s="57" t="str">
        <f>Critères!B40</f>
        <v>7.1</v>
      </c>
      <c r="C41" s="27" t="str">
        <f>Critères!C40</f>
        <v>Chaque script est-il, si nécessaire, compatible avec les technologies d’assistance ?</v>
      </c>
      <c r="D41" s="67" t="s">
        <v>305</v>
      </c>
      <c r="E41" s="68" t="s">
        <v>316</v>
      </c>
      <c r="F41" s="31"/>
      <c r="G41" s="31"/>
    </row>
    <row r="42" spans="1:7" ht="20.399999999999999" x14ac:dyDescent="0.25">
      <c r="A42" s="5"/>
      <c r="B42" s="57" t="str">
        <f>Critères!B41</f>
        <v>7.2</v>
      </c>
      <c r="C42" s="27" t="str">
        <f>Critères!C41</f>
        <v>Pour chaque script ayant une alternative, cette alternative est-elle pertinente ?</v>
      </c>
      <c r="D42" s="67" t="s">
        <v>305</v>
      </c>
      <c r="E42" s="68" t="s">
        <v>316</v>
      </c>
      <c r="F42" s="31"/>
      <c r="G42" s="31"/>
    </row>
    <row r="43" spans="1:7" ht="20.399999999999999" x14ac:dyDescent="0.25">
      <c r="A43" s="5"/>
      <c r="B43" s="57" t="str">
        <f>Critères!B42</f>
        <v>7.3</v>
      </c>
      <c r="C43" s="27" t="str">
        <f>Critères!C42</f>
        <v>Chaque script est-il contrôlable par le clavier et par tout dispositif de pointage (hors cas particuliers) ?</v>
      </c>
      <c r="D43" s="67" t="s">
        <v>305</v>
      </c>
      <c r="E43" s="68" t="s">
        <v>316</v>
      </c>
      <c r="F43" s="31"/>
      <c r="G43" s="31"/>
    </row>
    <row r="44" spans="1:7" ht="20.399999999999999" x14ac:dyDescent="0.25">
      <c r="A44" s="5"/>
      <c r="B44" s="57" t="str">
        <f>Critères!B43</f>
        <v>7.4</v>
      </c>
      <c r="C44" s="27" t="str">
        <f>Critères!C43</f>
        <v>Pour chaque script qui initie un changement de contexte, l’utilisateur est-il averti ou en a-t-il le contrôle ?</v>
      </c>
      <c r="D44" s="67" t="s">
        <v>305</v>
      </c>
      <c r="E44" s="68" t="s">
        <v>316</v>
      </c>
      <c r="F44" s="31"/>
      <c r="G44" s="31"/>
    </row>
    <row r="45" spans="1:7" ht="20.399999999999999" x14ac:dyDescent="0.25">
      <c r="A45" s="5"/>
      <c r="B45" s="57" t="str">
        <f>Critères!B44</f>
        <v>7.5</v>
      </c>
      <c r="C45" s="27"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7" t="str">
        <f>Critères!B45</f>
        <v>8.1</v>
      </c>
      <c r="C46" s="27" t="str">
        <f>Critères!C45</f>
        <v>Chaque page web est-elle définie par un type de document ?</v>
      </c>
      <c r="D46" s="67" t="s">
        <v>305</v>
      </c>
      <c r="E46" s="68" t="s">
        <v>316</v>
      </c>
      <c r="F46" s="31"/>
      <c r="G46" s="31"/>
    </row>
    <row r="47" spans="1:7" ht="20.399999999999999" x14ac:dyDescent="0.25">
      <c r="A47" s="5"/>
      <c r="B47" s="57" t="str">
        <f>Critères!B46</f>
        <v>8.2</v>
      </c>
      <c r="C47" s="27"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7" t="str">
        <f>Critères!B47</f>
        <v>8.3</v>
      </c>
      <c r="C48" s="27" t="str">
        <f>Critères!C47</f>
        <v>Dans chaque page web, la langue par défaut est-elle présente ?</v>
      </c>
      <c r="D48" s="67" t="s">
        <v>305</v>
      </c>
      <c r="E48" s="68" t="s">
        <v>316</v>
      </c>
      <c r="F48" s="31"/>
      <c r="G48" s="31"/>
    </row>
    <row r="49" spans="1:7" ht="20.399999999999999" x14ac:dyDescent="0.25">
      <c r="A49" s="5"/>
      <c r="B49" s="57" t="str">
        <f>Critères!B48</f>
        <v>8.4</v>
      </c>
      <c r="C49" s="27" t="str">
        <f>Critères!C48</f>
        <v>Pour chaque page web ayant une langue par défaut, le code de langue est-il pertinent ?</v>
      </c>
      <c r="D49" s="67" t="s">
        <v>305</v>
      </c>
      <c r="E49" s="68" t="s">
        <v>316</v>
      </c>
      <c r="F49" s="31"/>
      <c r="G49" s="31"/>
    </row>
    <row r="50" spans="1:7" ht="15.6" x14ac:dyDescent="0.25">
      <c r="A50" s="5"/>
      <c r="B50" s="57" t="str">
        <f>Critères!B49</f>
        <v>8.5</v>
      </c>
      <c r="C50" s="27" t="str">
        <f>Critères!C49</f>
        <v>Chaque page web a-t-elle un titre de page ?</v>
      </c>
      <c r="D50" s="67" t="s">
        <v>305</v>
      </c>
      <c r="E50" s="68" t="s">
        <v>316</v>
      </c>
      <c r="F50" s="31"/>
      <c r="G50" s="31"/>
    </row>
    <row r="51" spans="1:7" ht="20.399999999999999" x14ac:dyDescent="0.25">
      <c r="A51" s="5"/>
      <c r="B51" s="57" t="str">
        <f>Critères!B50</f>
        <v>8.6</v>
      </c>
      <c r="C51" s="27" t="str">
        <f>Critères!C50</f>
        <v>Pour chaque page web ayant un titre de page, ce titre est-il pertinent ?</v>
      </c>
      <c r="D51" s="67" t="s">
        <v>305</v>
      </c>
      <c r="E51" s="68" t="s">
        <v>316</v>
      </c>
      <c r="F51" s="31"/>
      <c r="G51" s="31"/>
    </row>
    <row r="52" spans="1:7" ht="20.399999999999999" x14ac:dyDescent="0.25">
      <c r="A52" s="5"/>
      <c r="B52" s="57" t="str">
        <f>Critères!B51</f>
        <v>8.7</v>
      </c>
      <c r="C52" s="27" t="str">
        <f>Critères!C51</f>
        <v>Dans chaque page web, chaque changement de langue est-il indiqué dans le code source (hors cas particuliers) ?</v>
      </c>
      <c r="D52" s="67" t="s">
        <v>305</v>
      </c>
      <c r="E52" s="68" t="s">
        <v>316</v>
      </c>
      <c r="F52" s="31"/>
      <c r="G52" s="31"/>
    </row>
    <row r="53" spans="1:7" ht="20.399999999999999" x14ac:dyDescent="0.25">
      <c r="A53" s="5"/>
      <c r="B53" s="57" t="str">
        <f>Critères!B52</f>
        <v>8.8</v>
      </c>
      <c r="C53" s="27" t="str">
        <f>Critères!C52</f>
        <v>Dans chaque page web, le code de langue de chaque changement de langue est-il valide et pertinent ?</v>
      </c>
      <c r="D53" s="67" t="s">
        <v>305</v>
      </c>
      <c r="E53" s="68" t="s">
        <v>316</v>
      </c>
      <c r="F53" s="31"/>
      <c r="G53" s="31"/>
    </row>
    <row r="54" spans="1:7" ht="30.6" x14ac:dyDescent="0.25">
      <c r="A54" s="5"/>
      <c r="B54" s="57" t="str">
        <f>Critères!B53</f>
        <v>8.9</v>
      </c>
      <c r="C54" s="27"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7" t="str">
        <f>Critères!B54</f>
        <v>8.10</v>
      </c>
      <c r="C55" s="27"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7" t="str">
        <f>Critères!B55</f>
        <v>9.1</v>
      </c>
      <c r="C56" s="27" t="str">
        <f>Critères!C55</f>
        <v>Dans chaque page web, l’information est-elle structurée par l’utilisation appropriée de titres ?</v>
      </c>
      <c r="D56" s="67" t="s">
        <v>305</v>
      </c>
      <c r="E56" s="68" t="s">
        <v>316</v>
      </c>
      <c r="F56" s="31"/>
      <c r="G56" s="31"/>
    </row>
    <row r="57" spans="1:7" ht="20.399999999999999" x14ac:dyDescent="0.25">
      <c r="A57" s="5"/>
      <c r="B57" s="57" t="str">
        <f>Critères!B56</f>
        <v>9.2</v>
      </c>
      <c r="C57" s="27" t="str">
        <f>Critères!C56</f>
        <v>Dans chaque page web, la structure du document est-elle cohérente (hors cas particuliers) ?</v>
      </c>
      <c r="D57" s="67" t="s">
        <v>305</v>
      </c>
      <c r="E57" s="68" t="s">
        <v>316</v>
      </c>
      <c r="F57" s="31"/>
      <c r="G57" s="31"/>
    </row>
    <row r="58" spans="1:7" ht="20.399999999999999" x14ac:dyDescent="0.25">
      <c r="A58" s="5"/>
      <c r="B58" s="57" t="str">
        <f>Critères!B57</f>
        <v>9.3</v>
      </c>
      <c r="C58" s="27" t="str">
        <f>Critères!C57</f>
        <v>Dans chaque page web, chaque liste est-elle correctement structurée ?</v>
      </c>
      <c r="D58" s="67" t="s">
        <v>305</v>
      </c>
      <c r="E58" s="68" t="s">
        <v>316</v>
      </c>
      <c r="F58" s="31"/>
      <c r="G58" s="31"/>
    </row>
    <row r="59" spans="1:7" ht="20.399999999999999" x14ac:dyDescent="0.25">
      <c r="A59" s="5"/>
      <c r="B59" s="57" t="str">
        <f>Critères!B58</f>
        <v>9.4</v>
      </c>
      <c r="C59" s="27" t="str">
        <f>Critères!C58</f>
        <v>Dans chaque page web, chaque citation est-elle correctement indiquée ?</v>
      </c>
      <c r="D59" s="67" t="s">
        <v>305</v>
      </c>
      <c r="E59" s="68" t="s">
        <v>316</v>
      </c>
      <c r="F59" s="31"/>
      <c r="G59" s="31"/>
    </row>
    <row r="60" spans="1:7" ht="20.399999999999999" x14ac:dyDescent="0.25">
      <c r="A60" s="5" t="str">
        <f>Critères!$A$59</f>
        <v>PRÉSENTATION</v>
      </c>
      <c r="B60" s="57" t="str">
        <f>Critères!B59</f>
        <v>10.1</v>
      </c>
      <c r="C60" s="27" t="str">
        <f>Critères!C59</f>
        <v>Dans le site web, des feuilles de styles sont-elles utilisées pour contrôler la présentation de l’information ?</v>
      </c>
      <c r="D60" s="67" t="s">
        <v>305</v>
      </c>
      <c r="E60" s="68" t="s">
        <v>316</v>
      </c>
      <c r="F60" s="31"/>
      <c r="G60" s="31"/>
    </row>
    <row r="61" spans="1:7" ht="30.6" x14ac:dyDescent="0.25">
      <c r="A61" s="5"/>
      <c r="B61" s="57" t="str">
        <f>Critères!B60</f>
        <v>10.2</v>
      </c>
      <c r="C61" s="27"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7" t="str">
        <f>Critères!B61</f>
        <v>10.3</v>
      </c>
      <c r="C62" s="27" t="str">
        <f>Critères!C61</f>
        <v>Dans chaque page web, l’information reste-t-elle compréhensible lorsque les feuilles de styles sont désactivées ?</v>
      </c>
      <c r="D62" s="67" t="s">
        <v>305</v>
      </c>
      <c r="E62" s="68" t="s">
        <v>316</v>
      </c>
      <c r="F62" s="31"/>
      <c r="G62" s="31"/>
    </row>
    <row r="63" spans="1:7" ht="30.6" x14ac:dyDescent="0.25">
      <c r="A63" s="5"/>
      <c r="B63" s="57" t="str">
        <f>Critères!B62</f>
        <v>10.4</v>
      </c>
      <c r="C63" s="27"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7" t="str">
        <f>Critères!B63</f>
        <v>10.5</v>
      </c>
      <c r="C64" s="27"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7" t="str">
        <f>Critères!B64</f>
        <v>10.6</v>
      </c>
      <c r="C65" s="27"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7" t="str">
        <f>Critères!B65</f>
        <v>10.7</v>
      </c>
      <c r="C66" s="27" t="str">
        <f>Critères!C65</f>
        <v>Dans chaque page web, pour chaque élément recevant le focus, la prise de focus est-elle visible ?</v>
      </c>
      <c r="D66" s="67" t="s">
        <v>305</v>
      </c>
      <c r="E66" s="68" t="s">
        <v>316</v>
      </c>
      <c r="F66" s="27"/>
      <c r="G66" s="27"/>
    </row>
    <row r="67" spans="1:7" ht="20.399999999999999" x14ac:dyDescent="0.25">
      <c r="A67" s="5"/>
      <c r="B67" s="57" t="str">
        <f>Critères!B66</f>
        <v>10.8</v>
      </c>
      <c r="C67" s="27" t="str">
        <f>Critères!C66</f>
        <v>Pour chaque page web, les contenus cachés ont-ils vocation à être ignorés par les technologies d’assistance ?</v>
      </c>
      <c r="D67" s="67" t="s">
        <v>305</v>
      </c>
      <c r="E67" s="68" t="s">
        <v>316</v>
      </c>
      <c r="F67" s="27"/>
      <c r="G67" s="27"/>
    </row>
    <row r="68" spans="1:7" ht="30.6" x14ac:dyDescent="0.25">
      <c r="A68" s="5"/>
      <c r="B68" s="57" t="str">
        <f>Critères!B67</f>
        <v>10.9</v>
      </c>
      <c r="C68" s="27" t="str">
        <f>Critères!C67</f>
        <v>Dans chaque page web, l’information ne doit pas être donnée uniquement par la forme, taille ou position. Cette règle est-elle respectée ?</v>
      </c>
      <c r="D68" s="67" t="s">
        <v>305</v>
      </c>
      <c r="E68" s="68" t="s">
        <v>316</v>
      </c>
      <c r="F68" s="27"/>
      <c r="G68" s="27"/>
    </row>
    <row r="69" spans="1:7" ht="30.6" x14ac:dyDescent="0.25">
      <c r="A69" s="5"/>
      <c r="B69" s="57" t="str">
        <f>Critères!B68</f>
        <v>10.10</v>
      </c>
      <c r="C69" s="27" t="str">
        <f>Critères!C68</f>
        <v>Dans chaque page web, l’information ne doit pas être donnée par la forme, taille ou position uniquement. Cette règle est-elle implémentée de façon pertinente ?</v>
      </c>
      <c r="D69" s="67" t="s">
        <v>305</v>
      </c>
      <c r="E69" s="68" t="s">
        <v>316</v>
      </c>
      <c r="F69" s="27"/>
      <c r="G69" s="27"/>
    </row>
    <row r="70" spans="1:7" ht="51" x14ac:dyDescent="0.25">
      <c r="A70" s="5"/>
      <c r="B70" s="57" t="str">
        <f>Critères!B69</f>
        <v>10.11</v>
      </c>
      <c r="C70" s="27"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27"/>
      <c r="G70" s="27"/>
    </row>
    <row r="71" spans="1:7" ht="30.6" x14ac:dyDescent="0.25">
      <c r="A71" s="5"/>
      <c r="B71" s="57" t="str">
        <f>Critères!B70</f>
        <v>10.12</v>
      </c>
      <c r="C71" s="27" t="str">
        <f>Critères!C70</f>
        <v>Dans chaque page web, les propriétés d’espacement du texte peuvent-elles être redéfinies par l’utilisateur sans perte de contenu ou de fonctionnalité (hors cas particuliers) ?</v>
      </c>
      <c r="D71" s="67" t="s">
        <v>305</v>
      </c>
      <c r="E71" s="68" t="s">
        <v>316</v>
      </c>
      <c r="F71" s="27"/>
      <c r="G71" s="27"/>
    </row>
    <row r="72" spans="1:7" ht="40.799999999999997" x14ac:dyDescent="0.25">
      <c r="A72" s="5"/>
      <c r="B72" s="57" t="str">
        <f>Critères!B71</f>
        <v>10.13</v>
      </c>
      <c r="C72" s="27" t="str">
        <f>Critères!C71</f>
        <v>Dans chaque page web, les contenus additionnels apparaissant à la prise de focus ou au survol d’un composant d’interface sont-ils contrôlables par l’utilisateur (hors cas particuliers) ?</v>
      </c>
      <c r="D72" s="67" t="s">
        <v>305</v>
      </c>
      <c r="E72" s="68" t="s">
        <v>316</v>
      </c>
      <c r="F72" s="27"/>
      <c r="G72" s="27"/>
    </row>
    <row r="73" spans="1:7" ht="30.6" x14ac:dyDescent="0.25">
      <c r="A73" s="5"/>
      <c r="B73" s="57" t="str">
        <f>Critères!B72</f>
        <v>10.14</v>
      </c>
      <c r="C73" s="27" t="str">
        <f>Critères!C72</f>
        <v>Dans chaque page web, les contenus additionnels apparaissant via les styles CSS uniquement peuvent-ils être rendus visibles au clavier et par tout dispositif de pointage ?</v>
      </c>
      <c r="D73" s="67" t="s">
        <v>305</v>
      </c>
      <c r="E73" s="68" t="s">
        <v>316</v>
      </c>
      <c r="F73" s="27"/>
      <c r="G73" s="27"/>
    </row>
    <row r="74" spans="1:7" ht="15.6" x14ac:dyDescent="0.25">
      <c r="A74" s="5" t="str">
        <f>Critères!$A$73</f>
        <v>FORMULAIRES</v>
      </c>
      <c r="B74" s="57" t="str">
        <f>Critères!B73</f>
        <v>11.1</v>
      </c>
      <c r="C74" s="27" t="str">
        <f>Critères!C73</f>
        <v>Chaque champ de formulaire a-t-il une étiquette ?</v>
      </c>
      <c r="D74" s="67" t="s">
        <v>305</v>
      </c>
      <c r="E74" s="68" t="s">
        <v>316</v>
      </c>
      <c r="F74" s="27"/>
      <c r="G74" s="27"/>
    </row>
    <row r="75" spans="1:7" ht="20.399999999999999" x14ac:dyDescent="0.25">
      <c r="A75" s="5"/>
      <c r="B75" s="57" t="str">
        <f>Critères!B74</f>
        <v>11.2</v>
      </c>
      <c r="C75" s="27" t="str">
        <f>Critères!C74</f>
        <v>Chaque étiquette associée à un champ de formulaire est-elle pertinente (hors cas particuliers) ?</v>
      </c>
      <c r="D75" s="67" t="s">
        <v>305</v>
      </c>
      <c r="E75" s="68" t="s">
        <v>316</v>
      </c>
      <c r="F75" s="27"/>
      <c r="G75" s="27"/>
    </row>
    <row r="76" spans="1:7" ht="40.799999999999997" x14ac:dyDescent="0.25">
      <c r="A76" s="5"/>
      <c r="B76" s="57" t="str">
        <f>Critères!B75</f>
        <v>11.3</v>
      </c>
      <c r="C76" s="27" t="str">
        <f>Critères!C75</f>
        <v>Dans chaque formulaire, chaque étiquette associée à un champ de formulaire ayant la même fonction et répété plusieurs fois dans une même page ou dans un ensemble de pages est-elle cohérente ?</v>
      </c>
      <c r="D76" s="67" t="s">
        <v>305</v>
      </c>
      <c r="E76" s="68" t="s">
        <v>316</v>
      </c>
      <c r="F76" s="27"/>
      <c r="G76" s="27"/>
    </row>
    <row r="77" spans="1:7" ht="20.399999999999999" x14ac:dyDescent="0.25">
      <c r="A77" s="5"/>
      <c r="B77" s="57" t="str">
        <f>Critères!B76</f>
        <v>11.4</v>
      </c>
      <c r="C77" s="27" t="str">
        <f>Critères!C76</f>
        <v>Dans chaque formulaire, chaque étiquette de champ et son champ associé sont-ils accolés (hors cas particuliers) ?</v>
      </c>
      <c r="D77" s="67" t="s">
        <v>305</v>
      </c>
      <c r="E77" s="68" t="s">
        <v>316</v>
      </c>
      <c r="F77" s="27"/>
      <c r="G77" s="27"/>
    </row>
    <row r="78" spans="1:7" ht="20.399999999999999" x14ac:dyDescent="0.25">
      <c r="A78" s="5"/>
      <c r="B78" s="57" t="str">
        <f>Critères!B77</f>
        <v>11.5</v>
      </c>
      <c r="C78" s="27" t="str">
        <f>Critères!C77</f>
        <v>Dans chaque formulaire, les champs de même nature sont-ils regroupés, si nécessaire ?</v>
      </c>
      <c r="D78" s="67" t="s">
        <v>305</v>
      </c>
      <c r="E78" s="68" t="s">
        <v>316</v>
      </c>
      <c r="F78" s="27"/>
      <c r="G78" s="27"/>
    </row>
    <row r="79" spans="1:7" ht="20.399999999999999" x14ac:dyDescent="0.25">
      <c r="A79" s="5"/>
      <c r="B79" s="57" t="str">
        <f>Critères!B78</f>
        <v>11.6</v>
      </c>
      <c r="C79" s="27" t="str">
        <f>Critères!C78</f>
        <v>Dans chaque formulaire, chaque regroupement de champs de même nature a-t-il une légende ?</v>
      </c>
      <c r="D79" s="67" t="s">
        <v>305</v>
      </c>
      <c r="E79" s="68" t="s">
        <v>316</v>
      </c>
      <c r="F79" s="31"/>
      <c r="G79" s="31"/>
    </row>
    <row r="80" spans="1:7" ht="30.6" x14ac:dyDescent="0.25">
      <c r="A80" s="5"/>
      <c r="B80" s="57" t="str">
        <f>Critères!B79</f>
        <v>11.7</v>
      </c>
      <c r="C80" s="27"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7" t="str">
        <f>Critères!B80</f>
        <v>11.8</v>
      </c>
      <c r="C81" s="27"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7" t="str">
        <f>Critères!B81</f>
        <v>11.9</v>
      </c>
      <c r="C82" s="27" t="str">
        <f>Critères!C81</f>
        <v>Dans chaque formulaire, l’intitulé de chaque bouton est-il pertinent (hors cas particuliers) ?</v>
      </c>
      <c r="D82" s="67" t="s">
        <v>305</v>
      </c>
      <c r="E82" s="68" t="s">
        <v>316</v>
      </c>
      <c r="F82" s="31"/>
      <c r="G82" s="31"/>
    </row>
    <row r="83" spans="1:7" ht="20.399999999999999" x14ac:dyDescent="0.25">
      <c r="A83" s="5"/>
      <c r="B83" s="57" t="str">
        <f>Critères!B82</f>
        <v>11.10</v>
      </c>
      <c r="C83" s="27" t="str">
        <f>Critères!C82</f>
        <v>Dans chaque formulaire, le contrôle de saisie est-il utilisé de manière pertinente (hors cas particuliers) ?</v>
      </c>
      <c r="D83" s="67" t="s">
        <v>305</v>
      </c>
      <c r="E83" s="68" t="s">
        <v>316</v>
      </c>
      <c r="F83" s="31"/>
      <c r="G83" s="31"/>
    </row>
    <row r="84" spans="1:7" ht="30.6" x14ac:dyDescent="0.25">
      <c r="A84" s="5"/>
      <c r="B84" s="57" t="str">
        <f>Critères!B83</f>
        <v>11.11</v>
      </c>
      <c r="C84" s="27"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7" t="str">
        <f>Critères!B84</f>
        <v>11.12</v>
      </c>
      <c r="C85" s="27"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7" t="str">
        <f>Critères!B85</f>
        <v>11.13</v>
      </c>
      <c r="C86" s="27"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7" t="str">
        <f>Critères!B86</f>
        <v>12.1</v>
      </c>
      <c r="C87" s="27" t="str">
        <f>Critères!C86</f>
        <v>Chaque ensemble de pages dispose-t-il de deux systèmes de navigation différents, au moins (hors cas particuliers) ?</v>
      </c>
      <c r="D87" s="67" t="s">
        <v>305</v>
      </c>
      <c r="E87" s="68" t="s">
        <v>316</v>
      </c>
      <c r="F87" s="31"/>
      <c r="G87" s="31"/>
    </row>
    <row r="88" spans="1:7" ht="30.6" x14ac:dyDescent="0.25">
      <c r="A88" s="5"/>
      <c r="B88" s="57" t="str">
        <f>Critères!B87</f>
        <v>12.2</v>
      </c>
      <c r="C88" s="27" t="str">
        <f>Critères!C87</f>
        <v>Dans chaque ensemble de pages, le menu et les barres de navigation sont-ils toujours à la même place (hors cas particuliers) ?</v>
      </c>
      <c r="D88" s="67" t="s">
        <v>305</v>
      </c>
      <c r="E88" s="68" t="s">
        <v>316</v>
      </c>
      <c r="F88" s="31"/>
      <c r="G88" s="31"/>
    </row>
    <row r="89" spans="1:7" ht="15.6" x14ac:dyDescent="0.25">
      <c r="A89" s="5"/>
      <c r="B89" s="57" t="str">
        <f>Critères!B88</f>
        <v>12.3</v>
      </c>
      <c r="C89" s="27" t="str">
        <f>Critères!C88</f>
        <v>La page « plan du site » est-elle pertinente ?</v>
      </c>
      <c r="D89" s="67" t="s">
        <v>305</v>
      </c>
      <c r="E89" s="68" t="s">
        <v>316</v>
      </c>
      <c r="F89" s="31"/>
      <c r="G89" s="31"/>
    </row>
    <row r="90" spans="1:7" ht="20.399999999999999" x14ac:dyDescent="0.25">
      <c r="A90" s="5"/>
      <c r="B90" s="57" t="str">
        <f>Critères!B89</f>
        <v>12.4</v>
      </c>
      <c r="C90" s="27" t="str">
        <f>Critères!C89</f>
        <v>Dans chaque ensemble de pages, la page « plan du site » est-elle atteignable de manière identique ?</v>
      </c>
      <c r="D90" s="67" t="s">
        <v>305</v>
      </c>
      <c r="E90" s="68" t="s">
        <v>316</v>
      </c>
      <c r="F90" s="27"/>
      <c r="G90" s="27"/>
    </row>
    <row r="91" spans="1:7" ht="20.399999999999999" x14ac:dyDescent="0.25">
      <c r="A91" s="5"/>
      <c r="B91" s="57" t="str">
        <f>Critères!B90</f>
        <v>12.5</v>
      </c>
      <c r="C91" s="27" t="str">
        <f>Critères!C90</f>
        <v>Dans chaque ensemble de pages, le moteur de recherche est-il atteignable de manière identique ?</v>
      </c>
      <c r="D91" s="67" t="s">
        <v>305</v>
      </c>
      <c r="E91" s="68" t="s">
        <v>316</v>
      </c>
      <c r="F91" s="27"/>
      <c r="G91" s="27"/>
    </row>
    <row r="92" spans="1:7" ht="51" x14ac:dyDescent="0.25">
      <c r="A92" s="5"/>
      <c r="B92" s="57" t="str">
        <f>Critères!B91</f>
        <v>12.6</v>
      </c>
      <c r="C92" s="27"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27"/>
      <c r="G92" s="27"/>
    </row>
    <row r="93" spans="1:7" ht="30.6" x14ac:dyDescent="0.25">
      <c r="A93" s="5"/>
      <c r="B93" s="57" t="str">
        <f>Critères!B92</f>
        <v>12.7</v>
      </c>
      <c r="C93" s="27" t="str">
        <f>Critères!C92</f>
        <v>Dans chaque page web, un lien d’évitement ou d’accès rapide à la zone de contenu principal est-il présent (hors cas particuliers) ?</v>
      </c>
      <c r="D93" s="67" t="s">
        <v>305</v>
      </c>
      <c r="E93" s="68" t="s">
        <v>316</v>
      </c>
      <c r="F93" s="27"/>
      <c r="G93" s="27"/>
    </row>
    <row r="94" spans="1:7" ht="20.399999999999999" x14ac:dyDescent="0.25">
      <c r="A94" s="5"/>
      <c r="B94" s="57" t="str">
        <f>Critères!B93</f>
        <v>12.8</v>
      </c>
      <c r="C94" s="27" t="str">
        <f>Critères!C93</f>
        <v>Dans chaque page web, l’ordre de tabulation est-il cohérent ?</v>
      </c>
      <c r="D94" s="67" t="s">
        <v>305</v>
      </c>
      <c r="E94" s="68" t="s">
        <v>316</v>
      </c>
      <c r="F94" s="27"/>
      <c r="G94" s="27"/>
    </row>
    <row r="95" spans="1:7" ht="20.399999999999999" x14ac:dyDescent="0.25">
      <c r="A95" s="5"/>
      <c r="B95" s="57" t="str">
        <f>Critères!B94</f>
        <v>12.9</v>
      </c>
      <c r="C95" s="27" t="str">
        <f>Critères!C94</f>
        <v>Dans chaque page web, la navigation ne doit pas contenir de piège au clavier. Cette règle est-elle respectée ?</v>
      </c>
      <c r="D95" s="67" t="s">
        <v>305</v>
      </c>
      <c r="E95" s="68" t="s">
        <v>316</v>
      </c>
      <c r="F95" s="27"/>
      <c r="G95" s="27"/>
    </row>
    <row r="96" spans="1:7" ht="40.799999999999997" x14ac:dyDescent="0.25">
      <c r="A96" s="5"/>
      <c r="B96" s="57" t="str">
        <f>Critères!B95</f>
        <v>12.10</v>
      </c>
      <c r="C96" s="27" t="str">
        <f>Critères!C95</f>
        <v>Dans chaque page web, les raccourcis clavier n’utilisant qu’une seule touche (lettre minuscule ou majuscule, ponctuation, chiffre ou symbole) sont-ils contrôlables par l’utilisateur ?</v>
      </c>
      <c r="D96" s="67" t="s">
        <v>305</v>
      </c>
      <c r="E96" s="68" t="s">
        <v>316</v>
      </c>
      <c r="F96" s="27"/>
      <c r="G96" s="27"/>
    </row>
    <row r="97" spans="1:7" ht="40.799999999999997" x14ac:dyDescent="0.25">
      <c r="A97" s="5"/>
      <c r="B97" s="57" t="str">
        <f>Critères!B96</f>
        <v>12.11</v>
      </c>
      <c r="C97" s="27" t="str">
        <f>Critères!C96</f>
        <v>Dans chaque page web, les contenus additionnels apparaissant au survol, à la prise de focus ou à l’activation d’un composant d’interface sont-ils si nécessaire atteignables au clavier ?</v>
      </c>
      <c r="D97" s="67" t="s">
        <v>305</v>
      </c>
      <c r="E97" s="68" t="s">
        <v>316</v>
      </c>
      <c r="F97" s="27"/>
      <c r="G97" s="27"/>
    </row>
    <row r="98" spans="1:7" ht="30.6" x14ac:dyDescent="0.25">
      <c r="A98" s="5" t="str">
        <f>Critères!$A$97</f>
        <v>CONSULTATION</v>
      </c>
      <c r="B98" s="57" t="str">
        <f>Critères!B97</f>
        <v>13.1</v>
      </c>
      <c r="C98" s="27" t="str">
        <f>Critères!C97</f>
        <v>Pour chaque page web, l’utilisateur a-t-il le contrôle de chaque limite de temps modifiant le contenu (hors cas particuliers) ?</v>
      </c>
      <c r="D98" s="67" t="s">
        <v>305</v>
      </c>
      <c r="E98" s="68" t="s">
        <v>316</v>
      </c>
      <c r="F98" s="27"/>
      <c r="G98" s="27"/>
    </row>
    <row r="99" spans="1:7" ht="30.6" x14ac:dyDescent="0.25">
      <c r="A99" s="5"/>
      <c r="B99" s="57" t="str">
        <f>Critères!B98</f>
        <v>13.2</v>
      </c>
      <c r="C99" s="27" t="str">
        <f>Critères!C98</f>
        <v>Dans chaque page web, l’ouverture d’une nouvelle fenêtre ne doit pas être déclenchée sans action de l’utilisateur. Cette règle est-elle respectée ?</v>
      </c>
      <c r="D99" s="67" t="s">
        <v>305</v>
      </c>
      <c r="E99" s="68" t="s">
        <v>316</v>
      </c>
      <c r="F99" s="27"/>
      <c r="G99" s="27"/>
    </row>
    <row r="100" spans="1:7" ht="30.6" x14ac:dyDescent="0.25">
      <c r="A100" s="5"/>
      <c r="B100" s="57" t="str">
        <f>Critères!B99</f>
        <v>13.3</v>
      </c>
      <c r="C100" s="27" t="str">
        <f>Critères!C99</f>
        <v>Dans chaque page web, chaque document bureautique en téléchargement possède-t-il, si nécessaire, une version accessible (hors cas particuliers) ?</v>
      </c>
      <c r="D100" s="67" t="s">
        <v>305</v>
      </c>
      <c r="E100" s="68" t="s">
        <v>316</v>
      </c>
      <c r="F100" s="27"/>
      <c r="G100" s="27"/>
    </row>
    <row r="101" spans="1:7" ht="20.399999999999999" x14ac:dyDescent="0.25">
      <c r="A101" s="5"/>
      <c r="B101" s="57" t="str">
        <f>Critères!B100</f>
        <v>13.4</v>
      </c>
      <c r="C101" s="27" t="str">
        <f>Critères!C100</f>
        <v>Pour chaque document bureautique ayant une version accessible, cette version offre-t-elle la même information ?</v>
      </c>
      <c r="D101" s="67" t="s">
        <v>305</v>
      </c>
      <c r="E101" s="68" t="s">
        <v>316</v>
      </c>
      <c r="F101" s="27"/>
      <c r="G101" s="27"/>
    </row>
    <row r="102" spans="1:7" ht="20.399999999999999" x14ac:dyDescent="0.25">
      <c r="A102" s="5"/>
      <c r="B102" s="57" t="str">
        <f>Critères!B101</f>
        <v>13.5</v>
      </c>
      <c r="C102" s="27" t="str">
        <f>Critères!C101</f>
        <v>Dans chaque page web, chaque contenu cryptique (art ASCII, émoticon, syntaxe cryptique) a-t-il une alternative ?</v>
      </c>
      <c r="D102" s="67" t="s">
        <v>305</v>
      </c>
      <c r="E102" s="68" t="s">
        <v>316</v>
      </c>
      <c r="F102" s="27"/>
      <c r="G102" s="27"/>
    </row>
    <row r="103" spans="1:7" ht="30.6" x14ac:dyDescent="0.25">
      <c r="A103" s="5"/>
      <c r="B103" s="57" t="str">
        <f>Critères!B102</f>
        <v>13.6</v>
      </c>
      <c r="C103" s="27" t="str">
        <f>Critères!C102</f>
        <v>Dans chaque page web, pour chaque contenu cryptique (art ASCII, émoticon, syntaxe cryptique) ayant une alternative, cette alternative est-elle pertinente ?</v>
      </c>
      <c r="D103" s="67" t="s">
        <v>305</v>
      </c>
      <c r="E103" s="68" t="s">
        <v>316</v>
      </c>
      <c r="F103" s="27"/>
      <c r="G103" s="27"/>
    </row>
    <row r="104" spans="1:7" ht="30.6" x14ac:dyDescent="0.25">
      <c r="A104" s="5"/>
      <c r="B104" s="57" t="str">
        <f>Critères!B103</f>
        <v>13.7</v>
      </c>
      <c r="C104" s="27" t="str">
        <f>Critères!C103</f>
        <v>Dans chaque page web, les changements brusques de luminosité ou les effets de flash sont-ils correctement utilisés ?</v>
      </c>
      <c r="D104" s="67" t="s">
        <v>305</v>
      </c>
      <c r="E104" s="68" t="s">
        <v>316</v>
      </c>
      <c r="F104" s="27"/>
      <c r="G104" s="27"/>
    </row>
    <row r="105" spans="1:7" ht="20.399999999999999" x14ac:dyDescent="0.25">
      <c r="A105" s="5"/>
      <c r="B105" s="57" t="str">
        <f>Critères!B104</f>
        <v>13.8</v>
      </c>
      <c r="C105" s="27" t="str">
        <f>Critères!C104</f>
        <v>Dans chaque page web, chaque contenu en mouvement ou clignotant est-il contrôlable par l’utilisateur ?</v>
      </c>
      <c r="D105" s="67" t="s">
        <v>305</v>
      </c>
      <c r="E105" s="68" t="s">
        <v>316</v>
      </c>
      <c r="F105" s="27"/>
      <c r="G105" s="27"/>
    </row>
    <row r="106" spans="1:7" ht="30.6" x14ac:dyDescent="0.25">
      <c r="A106" s="5"/>
      <c r="B106" s="57" t="str">
        <f>Critères!B105</f>
        <v>13.9</v>
      </c>
      <c r="C106" s="27" t="str">
        <f>Critères!C105</f>
        <v>Dans chaque page web, le contenu proposé est-il consultable quelle que soit l’orientation de l’écran (portait ou paysage) (hors cas particuliers) ?</v>
      </c>
      <c r="D106" s="67" t="s">
        <v>305</v>
      </c>
      <c r="E106" s="68" t="s">
        <v>316</v>
      </c>
      <c r="F106" s="27"/>
      <c r="G106" s="27"/>
    </row>
    <row r="107" spans="1:7" ht="40.799999999999997" x14ac:dyDescent="0.25">
      <c r="A107" s="5"/>
      <c r="B107" s="57" t="str">
        <f>Critères!B106</f>
        <v>13.10</v>
      </c>
      <c r="C107" s="27" t="str">
        <f>Critères!C106</f>
        <v>Dans chaque page web, les fonctionnalités utilisables ou disponibles au moyen d’un geste complexe peuvent-elles être également disponibles au moyen d’un geste simple (hors cas particuliers) ?</v>
      </c>
      <c r="D107" s="67" t="s">
        <v>305</v>
      </c>
      <c r="E107" s="68" t="s">
        <v>316</v>
      </c>
      <c r="F107" s="27"/>
      <c r="G107" s="27"/>
    </row>
    <row r="108" spans="1:7" ht="40.799999999999997" x14ac:dyDescent="0.25">
      <c r="A108" s="5"/>
      <c r="B108" s="57" t="str">
        <f>Critères!B107</f>
        <v>13.11</v>
      </c>
      <c r="C108" s="27" t="str">
        <f>Critères!C107</f>
        <v>Dans chaque page web, les actions déclenchées au moyen d’un dispositif de pointage sur un point unique de l’écran peuvent-elles faire l’objet d’une annulation (hors cas particuliers) ?</v>
      </c>
      <c r="D108" s="67" t="s">
        <v>305</v>
      </c>
      <c r="E108" s="68" t="s">
        <v>316</v>
      </c>
      <c r="F108" s="27"/>
      <c r="G108" s="27"/>
    </row>
    <row r="109" spans="1:7" ht="30.6" x14ac:dyDescent="0.25">
      <c r="A109" s="5"/>
      <c r="B109" s="57" t="str">
        <f>Critères!B108</f>
        <v>13.12</v>
      </c>
      <c r="C109" s="27" t="str">
        <f>Critères!C108</f>
        <v>Dans chaque page web, les fonctionnalités qui impliquent un mouvement de l’appareil ou vers l’appareil peuvent-elles être satisfaites de manière alternative (hors cas particuliers) ?</v>
      </c>
      <c r="D109" s="67" t="s">
        <v>305</v>
      </c>
      <c r="E109" s="68" t="s">
        <v>316</v>
      </c>
      <c r="F109" s="27"/>
      <c r="G109" s="27"/>
    </row>
  </sheetData>
  <mergeCells count="15">
    <mergeCell ref="A56:A59"/>
    <mergeCell ref="A60:A73"/>
    <mergeCell ref="A74:A86"/>
    <mergeCell ref="A87:A97"/>
    <mergeCell ref="A98:A109"/>
    <mergeCell ref="A18:A30"/>
    <mergeCell ref="A31:A38"/>
    <mergeCell ref="A39:A40"/>
    <mergeCell ref="A41:A45"/>
    <mergeCell ref="A46:A55"/>
    <mergeCell ref="A1:G1"/>
    <mergeCell ref="A2:G2"/>
    <mergeCell ref="A4:A12"/>
    <mergeCell ref="A13:A14"/>
    <mergeCell ref="A15:A17"/>
  </mergeCells>
  <conditionalFormatting sqref="D4">
    <cfRule type="cellIs" dxfId="413" priority="7" operator="equal">
      <formula>"C"</formula>
    </cfRule>
    <cfRule type="cellIs" dxfId="412" priority="8" operator="equal">
      <formula>"NC"</formula>
    </cfRule>
    <cfRule type="cellIs" dxfId="411" priority="9" operator="equal">
      <formula>"NA"</formula>
    </cfRule>
    <cfRule type="cellIs" dxfId="410" priority="10" operator="equal">
      <formula>"NT"</formula>
    </cfRule>
  </conditionalFormatting>
  <conditionalFormatting sqref="E4">
    <cfRule type="cellIs" dxfId="409" priority="11" operator="equal">
      <formula>"D"</formula>
    </cfRule>
    <cfRule type="cellIs" dxfId="408" priority="12" operator="equal">
      <formula>"N"</formula>
    </cfRule>
  </conditionalFormatting>
  <conditionalFormatting sqref="D5:D109">
    <cfRule type="cellIs" dxfId="407" priority="1" operator="equal">
      <formula>"C"</formula>
    </cfRule>
    <cfRule type="cellIs" dxfId="406" priority="2" operator="equal">
      <formula>"NC"</formula>
    </cfRule>
    <cfRule type="cellIs" dxfId="405" priority="3" operator="equal">
      <formula>"NA"</formula>
    </cfRule>
    <cfRule type="cellIs" dxfId="404" priority="4" operator="equal">
      <formula>"NT"</formula>
    </cfRule>
  </conditionalFormatting>
  <conditionalFormatting sqref="E5:E109">
    <cfRule type="cellIs" dxfId="403" priority="5" operator="equal">
      <formula>"D"</formula>
    </cfRule>
    <cfRule type="cellIs" dxfId="402" priority="6" operator="equal">
      <formula>"N"</formula>
    </cfRule>
  </conditionalFormatting>
  <dataValidations count="2">
    <dataValidation type="list" operator="equal" showErrorMessage="1" sqref="D4:D109">
      <formula1>"C,NC,NA,NT"</formula1>
      <formula2>0</formula2>
    </dataValidation>
    <dataValidation type="list" operator="equal" showErrorMessage="1" sqref="E4:E109">
      <formula1>"D,N"</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9"/>
  <sheetViews>
    <sheetView zoomScale="75" zoomScaleNormal="75" workbookViewId="0">
      <selection activeCell="D4" sqref="D4"/>
    </sheetView>
  </sheetViews>
  <sheetFormatPr baseColWidth="10" defaultColWidth="9.54296875" defaultRowHeight="15" x14ac:dyDescent="0.25"/>
  <cols>
    <col min="1" max="1" width="3.7265625" style="12"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1017" width="9.54296875" style="23"/>
  </cols>
  <sheetData>
    <row r="1" spans="1:1024" ht="15.6" x14ac:dyDescent="0.25">
      <c r="A1" s="11" t="str">
        <f>Échantillon!A1</f>
        <v>RGAA 4.1 – GRILLE D'ÉVALUATION</v>
      </c>
      <c r="B1" s="11"/>
      <c r="C1" s="11"/>
      <c r="D1" s="11"/>
      <c r="E1" s="11"/>
      <c r="F1" s="11"/>
      <c r="G1" s="11"/>
    </row>
    <row r="2" spans="1:1024" x14ac:dyDescent="0.25">
      <c r="A2" s="1" t="str">
        <f>CONCATENATE(Échantillon!B17," : ",Échantillon!C17)</f>
        <v>Actualités : http://www.site.fr/actualites.html</v>
      </c>
      <c r="B2" s="1"/>
      <c r="C2" s="1"/>
      <c r="D2" s="1"/>
      <c r="E2" s="1"/>
      <c r="F2" s="1"/>
      <c r="G2" s="1"/>
    </row>
    <row r="3" spans="1:1024" s="13" customFormat="1" ht="46.2" x14ac:dyDescent="0.25">
      <c r="A3" s="24" t="s">
        <v>71</v>
      </c>
      <c r="B3" s="24" t="s">
        <v>72</v>
      </c>
      <c r="C3" s="25" t="s">
        <v>73</v>
      </c>
      <c r="D3" s="24" t="s">
        <v>300</v>
      </c>
      <c r="E3" s="24" t="s">
        <v>313</v>
      </c>
      <c r="F3" s="25" t="s">
        <v>314</v>
      </c>
      <c r="G3" s="25" t="s">
        <v>315</v>
      </c>
      <c r="AMD3"/>
      <c r="AME3"/>
      <c r="AMF3"/>
      <c r="AMG3"/>
      <c r="AMH3"/>
      <c r="AMI3"/>
      <c r="AMJ3"/>
    </row>
    <row r="4" spans="1:1024" s="13" customFormat="1" ht="20.399999999999999" x14ac:dyDescent="0.25">
      <c r="A4" s="5" t="str">
        <f>Critères!$A$3</f>
        <v>IMAGES</v>
      </c>
      <c r="B4" s="57" t="str">
        <f>Critères!B3</f>
        <v>1.1</v>
      </c>
      <c r="C4" s="27" t="str">
        <f>Critères!C3</f>
        <v>Chaque image porteuse d’information a-t-elle une alternative textuelle ?</v>
      </c>
      <c r="D4" s="67" t="s">
        <v>305</v>
      </c>
      <c r="E4" s="68" t="s">
        <v>316</v>
      </c>
      <c r="F4" s="27"/>
      <c r="G4" s="27"/>
      <c r="H4" s="12"/>
      <c r="AMD4"/>
      <c r="AME4"/>
      <c r="AMF4"/>
      <c r="AMG4"/>
      <c r="AMH4"/>
      <c r="AMI4"/>
      <c r="AMJ4"/>
    </row>
    <row r="5" spans="1:1024" s="13" customFormat="1" ht="20.399999999999999" x14ac:dyDescent="0.25">
      <c r="A5" s="5"/>
      <c r="B5" s="57" t="str">
        <f>Critères!B4</f>
        <v>1.2</v>
      </c>
      <c r="C5" s="27" t="str">
        <f>Critères!C4</f>
        <v>Chaque image de décoration est-elle correctement ignorée par les technologies d’assistance ?</v>
      </c>
      <c r="D5" s="67" t="s">
        <v>305</v>
      </c>
      <c r="E5" s="68" t="s">
        <v>316</v>
      </c>
      <c r="F5" s="27"/>
      <c r="G5" s="27"/>
      <c r="AMD5"/>
      <c r="AME5"/>
      <c r="AMF5"/>
      <c r="AMG5"/>
      <c r="AMH5"/>
      <c r="AMI5"/>
      <c r="AMJ5"/>
    </row>
    <row r="6" spans="1:1024" s="13" customFormat="1" ht="30.6" x14ac:dyDescent="0.25">
      <c r="A6" s="5"/>
      <c r="B6" s="57" t="str">
        <f>Critères!B5</f>
        <v>1.3</v>
      </c>
      <c r="C6" s="27" t="str">
        <f>Critères!C5</f>
        <v>Pour chaque image porteuse d'information ayant une alternative textuelle, cette alternative est-elle pertinente (hors cas particuliers) ?</v>
      </c>
      <c r="D6" s="67" t="s">
        <v>305</v>
      </c>
      <c r="E6" s="68" t="s">
        <v>316</v>
      </c>
      <c r="F6" s="27"/>
      <c r="G6" s="27"/>
      <c r="AMD6"/>
      <c r="AME6"/>
      <c r="AMF6"/>
      <c r="AMG6"/>
      <c r="AMH6"/>
      <c r="AMI6"/>
      <c r="AMJ6"/>
    </row>
    <row r="7" spans="1:1024" ht="30.6" x14ac:dyDescent="0.25">
      <c r="A7" s="5"/>
      <c r="B7" s="57" t="str">
        <f>Critères!B6</f>
        <v>1.4</v>
      </c>
      <c r="C7" s="27" t="str">
        <f>Critères!C6</f>
        <v>Pour chaque image utilisée comme CAPTCHA ou comme image-test, ayant une alternative textuelle, cette alternative permet-elle d’identifier la nature et la fonction de l’image ?</v>
      </c>
      <c r="D7" s="67" t="s">
        <v>305</v>
      </c>
      <c r="E7" s="68" t="s">
        <v>316</v>
      </c>
      <c r="F7" s="27"/>
      <c r="G7" s="27"/>
    </row>
    <row r="8" spans="1:1024" ht="30.6" x14ac:dyDescent="0.25">
      <c r="A8" s="5"/>
      <c r="B8" s="57" t="str">
        <f>Critères!B7</f>
        <v>1.5</v>
      </c>
      <c r="C8" s="27" t="str">
        <f>Critères!C7</f>
        <v>Pour chaque image utilisée comme CAPTCHA, une solution d’accès alternatif au contenu ou à la fonction du CAPTCHA est-elle présente ?</v>
      </c>
      <c r="D8" s="67" t="s">
        <v>305</v>
      </c>
      <c r="E8" s="68" t="s">
        <v>316</v>
      </c>
      <c r="F8" s="29"/>
      <c r="G8" s="27"/>
    </row>
    <row r="9" spans="1:1024" ht="20.399999999999999" x14ac:dyDescent="0.25">
      <c r="A9" s="5"/>
      <c r="B9" s="57" t="str">
        <f>Critères!B8</f>
        <v>1.6</v>
      </c>
      <c r="C9" s="27" t="str">
        <f>Critères!C8</f>
        <v>Chaque image porteuse d’information a-t-elle, si nécessaire, une description détaillée ?</v>
      </c>
      <c r="D9" s="67" t="s">
        <v>305</v>
      </c>
      <c r="E9" s="68" t="s">
        <v>316</v>
      </c>
      <c r="F9" s="27"/>
      <c r="G9" s="27"/>
    </row>
    <row r="10" spans="1:1024" ht="20.399999999999999" x14ac:dyDescent="0.25">
      <c r="A10" s="5"/>
      <c r="B10" s="57" t="str">
        <f>Critères!B9</f>
        <v>1.7</v>
      </c>
      <c r="C10" s="27" t="str">
        <f>Critères!C9</f>
        <v>Pour chaque image porteuse d’information ayant une description détaillée, cette description est-elle pertinente ?</v>
      </c>
      <c r="D10" s="67" t="s">
        <v>305</v>
      </c>
      <c r="E10" s="68" t="s">
        <v>316</v>
      </c>
      <c r="F10" s="27"/>
      <c r="G10" s="27"/>
    </row>
    <row r="11" spans="1:1024" ht="40.799999999999997" x14ac:dyDescent="0.25">
      <c r="A11" s="5"/>
      <c r="B11" s="57" t="str">
        <f>Critères!B10</f>
        <v>1.8</v>
      </c>
      <c r="C11" s="27" t="str">
        <f>Critères!C10</f>
        <v>Chaque image texte porteuse d’information, en l’absence d’un mécanisme de remplacement, doit si possible être remplacée par du texte stylé. Cette règle est-elle respectée (hors cas particuliers) ?</v>
      </c>
      <c r="D11" s="67" t="s">
        <v>305</v>
      </c>
      <c r="E11" s="68" t="s">
        <v>316</v>
      </c>
      <c r="F11" s="27"/>
      <c r="G11" s="27"/>
    </row>
    <row r="12" spans="1:1024" s="13" customFormat="1" ht="20.399999999999999" x14ac:dyDescent="0.25">
      <c r="A12" s="5"/>
      <c r="B12" s="57" t="str">
        <f>Critères!B11</f>
        <v>1.9</v>
      </c>
      <c r="C12" s="27" t="str">
        <f>Critères!C11</f>
        <v>Chaque légende d’image est-elle, si nécessaire, correctement reliée à l’image correspondante ?</v>
      </c>
      <c r="D12" s="67" t="s">
        <v>305</v>
      </c>
      <c r="E12" s="68" t="s">
        <v>316</v>
      </c>
      <c r="F12" s="27"/>
      <c r="G12" s="27"/>
      <c r="AMD12" s="14"/>
      <c r="AME12" s="14"/>
      <c r="AMF12" s="14"/>
      <c r="AMG12" s="14"/>
      <c r="AMH12" s="14"/>
      <c r="AMI12" s="14"/>
      <c r="AMJ12"/>
    </row>
    <row r="13" spans="1:1024" ht="15.6" x14ac:dyDescent="0.25">
      <c r="A13" s="5" t="str">
        <f>Critères!$A$12</f>
        <v>CADRES</v>
      </c>
      <c r="B13" s="59" t="str">
        <f>Critères!B12</f>
        <v>2.1</v>
      </c>
      <c r="C13" s="31" t="str">
        <f>Critères!C12</f>
        <v>Chaque cadre a-t-il un titre de cadre ?</v>
      </c>
      <c r="D13" s="67" t="s">
        <v>305</v>
      </c>
      <c r="E13" s="68" t="s">
        <v>316</v>
      </c>
      <c r="F13" s="60"/>
      <c r="G13" s="31"/>
    </row>
    <row r="14" spans="1:1024"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1024" ht="30.6" x14ac:dyDescent="0.25">
      <c r="A15" s="5" t="str">
        <f>Critères!$A$14</f>
        <v>COULEURS</v>
      </c>
      <c r="B15" s="57" t="str">
        <f>Critères!B14</f>
        <v>3.1</v>
      </c>
      <c r="C15" s="27" t="str">
        <f>Critères!C14</f>
        <v>Dans chaque page web, l’information ne doit pas être donnée uniquement par la couleur. Cette règle est-elle respectée ?</v>
      </c>
      <c r="D15" s="67" t="s">
        <v>305</v>
      </c>
      <c r="E15" s="68" t="s">
        <v>316</v>
      </c>
      <c r="F15" s="27"/>
      <c r="G15" s="27"/>
    </row>
    <row r="16" spans="1:1024" ht="30.6" x14ac:dyDescent="0.25">
      <c r="A16" s="5"/>
      <c r="B16" s="57" t="str">
        <f>Critères!B15</f>
        <v>3.2</v>
      </c>
      <c r="C16" s="27"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7" t="str">
        <f>Critères!B16</f>
        <v>3.3</v>
      </c>
      <c r="C17" s="27"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7" t="str">
        <f>Critères!B17</f>
        <v>4.1</v>
      </c>
      <c r="C18" s="27"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7" t="str">
        <f>Critères!B18</f>
        <v>4.2</v>
      </c>
      <c r="C19" s="27"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7" t="str">
        <f>Critères!B19</f>
        <v>4.3</v>
      </c>
      <c r="C20" s="27" t="str">
        <f>Critères!C19</f>
        <v>Chaque média temporel synchronisé pré-enregistré a-t-il, si nécessaire, des sous-titres synchronisés (hors cas particuliers) ?</v>
      </c>
      <c r="D20" s="67" t="s">
        <v>305</v>
      </c>
      <c r="E20" s="68" t="s">
        <v>316</v>
      </c>
      <c r="F20" s="31"/>
      <c r="G20" s="31"/>
    </row>
    <row r="21" spans="1:7" ht="30.6" x14ac:dyDescent="0.25">
      <c r="A21" s="5"/>
      <c r="B21" s="57" t="str">
        <f>Critères!B20</f>
        <v>4.4</v>
      </c>
      <c r="C21" s="27"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7" t="str">
        <f>Critères!B21</f>
        <v>4.5</v>
      </c>
      <c r="C22" s="27"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7" t="str">
        <f>Critères!B22</f>
        <v>4.6</v>
      </c>
      <c r="C23" s="27"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7" t="str">
        <f>Critères!B23</f>
        <v>4.7</v>
      </c>
      <c r="C24" s="27" t="str">
        <f>Critères!C23</f>
        <v>Chaque média temporel est-il clairement identifiable (hors cas particuliers) ?</v>
      </c>
      <c r="D24" s="67" t="s">
        <v>305</v>
      </c>
      <c r="E24" s="68" t="s">
        <v>316</v>
      </c>
      <c r="F24" s="31"/>
      <c r="G24" s="31"/>
    </row>
    <row r="25" spans="1:7" ht="20.399999999999999" x14ac:dyDescent="0.25">
      <c r="A25" s="5"/>
      <c r="B25" s="57" t="str">
        <f>Critères!B24</f>
        <v>4.8</v>
      </c>
      <c r="C25" s="27" t="str">
        <f>Critères!C24</f>
        <v>Chaque média non temporel a-t-il, si nécessaire, une alternative (hors cas particuliers) ?</v>
      </c>
      <c r="D25" s="67" t="s">
        <v>305</v>
      </c>
      <c r="E25" s="68" t="s">
        <v>316</v>
      </c>
      <c r="F25" s="31"/>
      <c r="G25" s="31"/>
    </row>
    <row r="26" spans="1:7" ht="20.399999999999999" x14ac:dyDescent="0.25">
      <c r="A26" s="5"/>
      <c r="B26" s="57" t="str">
        <f>Critères!B25</f>
        <v>4.9</v>
      </c>
      <c r="C26" s="27" t="str">
        <f>Critères!C25</f>
        <v>Pour chaque média non temporel ayant une alternative, cette alternative est-elle pertinente ?</v>
      </c>
      <c r="D26" s="67" t="s">
        <v>305</v>
      </c>
      <c r="E26" s="68" t="s">
        <v>316</v>
      </c>
      <c r="F26" s="31"/>
      <c r="G26" s="31"/>
    </row>
    <row r="27" spans="1:7" ht="20.399999999999999" x14ac:dyDescent="0.25">
      <c r="A27" s="5"/>
      <c r="B27" s="57" t="str">
        <f>Critères!B26</f>
        <v>4.10</v>
      </c>
      <c r="C27" s="27" t="str">
        <f>Critères!C26</f>
        <v>Chaque son déclenché automatiquement est-il contrôlable par l’utilisateur ?</v>
      </c>
      <c r="D27" s="67" t="s">
        <v>305</v>
      </c>
      <c r="E27" s="68" t="s">
        <v>316</v>
      </c>
      <c r="F27" s="31"/>
      <c r="G27" s="31"/>
    </row>
    <row r="28" spans="1:7" ht="30.6" x14ac:dyDescent="0.25">
      <c r="A28" s="5"/>
      <c r="B28" s="57" t="str">
        <f>Critères!B27</f>
        <v>4.11</v>
      </c>
      <c r="C28" s="27"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7" t="str">
        <f>Critères!B28</f>
        <v>4.12</v>
      </c>
      <c r="C29" s="27"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7" t="str">
        <f>Critères!B29</f>
        <v>4.13</v>
      </c>
      <c r="C30" s="27"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7" t="str">
        <f>Critères!B30</f>
        <v>5.1</v>
      </c>
      <c r="C31" s="27" t="str">
        <f>Critères!C30</f>
        <v>Chaque tableau de données complexe a-t-il un résumé ?</v>
      </c>
      <c r="D31" s="67" t="s">
        <v>305</v>
      </c>
      <c r="E31" s="68" t="s">
        <v>316</v>
      </c>
      <c r="F31" s="27"/>
      <c r="G31" s="27"/>
    </row>
    <row r="32" spans="1:7" ht="20.399999999999999" x14ac:dyDescent="0.25">
      <c r="A32" s="5"/>
      <c r="B32" s="57" t="str">
        <f>Critères!B31</f>
        <v>5.2</v>
      </c>
      <c r="C32" s="27" t="str">
        <f>Critères!C31</f>
        <v>Pour chaque tableau de données complexe ayant un résumé, celui-ci est-il pertinent ?</v>
      </c>
      <c r="D32" s="67" t="s">
        <v>305</v>
      </c>
      <c r="E32" s="68" t="s">
        <v>316</v>
      </c>
      <c r="F32" s="27"/>
      <c r="G32" s="27"/>
    </row>
    <row r="33" spans="1:7" ht="20.399999999999999" x14ac:dyDescent="0.25">
      <c r="A33" s="5"/>
      <c r="B33" s="57" t="str">
        <f>Critères!B32</f>
        <v>5.3</v>
      </c>
      <c r="C33" s="27" t="str">
        <f>Critères!C32</f>
        <v>Pour chaque tableau de mise en forme, le contenu linéarisé reste-t-il compréhensible ?</v>
      </c>
      <c r="D33" s="67" t="s">
        <v>305</v>
      </c>
      <c r="E33" s="68" t="s">
        <v>316</v>
      </c>
      <c r="F33" s="27"/>
      <c r="G33" s="27"/>
    </row>
    <row r="34" spans="1:7" ht="20.399999999999999" x14ac:dyDescent="0.25">
      <c r="A34" s="5"/>
      <c r="B34" s="57" t="str">
        <f>Critères!B33</f>
        <v>5.4</v>
      </c>
      <c r="C34" s="27" t="str">
        <f>Critères!C33</f>
        <v>Pour chaque tableau de données ayant un titre, le titre est-il correctement associé au tableau de données ?</v>
      </c>
      <c r="D34" s="67" t="s">
        <v>305</v>
      </c>
      <c r="E34" s="68" t="s">
        <v>316</v>
      </c>
      <c r="F34" s="27"/>
      <c r="G34" s="27"/>
    </row>
    <row r="35" spans="1:7" ht="20.399999999999999" x14ac:dyDescent="0.25">
      <c r="A35" s="5"/>
      <c r="B35" s="57" t="str">
        <f>Critères!B34</f>
        <v>5.5</v>
      </c>
      <c r="C35" s="27" t="str">
        <f>Critères!C34</f>
        <v>Pour chaque tableau de données ayant un titre, celui-ci est-il pertinent ?</v>
      </c>
      <c r="D35" s="67" t="s">
        <v>305</v>
      </c>
      <c r="E35" s="68" t="s">
        <v>316</v>
      </c>
      <c r="F35" s="31"/>
      <c r="G35" s="31"/>
    </row>
    <row r="36" spans="1:7" ht="30.6" x14ac:dyDescent="0.25">
      <c r="A36" s="5"/>
      <c r="B36" s="57" t="str">
        <f>Critères!B35</f>
        <v>5.6</v>
      </c>
      <c r="C36" s="27" t="str">
        <f>Critères!C35</f>
        <v>Pour chaque tableau de données, chaque en-tête de colonnes et chaque en-tête de lignes sont-ils correctement déclarés ?</v>
      </c>
      <c r="D36" s="67" t="s">
        <v>305</v>
      </c>
      <c r="E36" s="68" t="s">
        <v>316</v>
      </c>
      <c r="F36" s="31"/>
      <c r="G36" s="31"/>
    </row>
    <row r="37" spans="1:7" ht="30.6" x14ac:dyDescent="0.25">
      <c r="A37" s="5"/>
      <c r="B37" s="57" t="str">
        <f>Critères!B36</f>
        <v>5.7</v>
      </c>
      <c r="C37" s="27"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7" t="str">
        <f>Critères!B37</f>
        <v>5.8</v>
      </c>
      <c r="C38" s="27"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7" t="str">
        <f>Critères!B38</f>
        <v>6.1</v>
      </c>
      <c r="C39" s="27" t="str">
        <f>Critères!C38</f>
        <v>Chaque lien est-il explicite (hors cas particuliers) ?</v>
      </c>
      <c r="D39" s="67" t="s">
        <v>305</v>
      </c>
      <c r="E39" s="68" t="s">
        <v>316</v>
      </c>
      <c r="F39" s="27"/>
      <c r="G39" s="27"/>
    </row>
    <row r="40" spans="1:7" ht="15.6" x14ac:dyDescent="0.25">
      <c r="A40" s="5"/>
      <c r="B40" s="57" t="str">
        <f>Critères!B39</f>
        <v>6.2</v>
      </c>
      <c r="C40" s="27" t="str">
        <f>Critères!C39</f>
        <v>Dans chaque page web, chaque lien a-t-il un intitulé ?</v>
      </c>
      <c r="D40" s="67" t="s">
        <v>305</v>
      </c>
      <c r="E40" s="68" t="s">
        <v>316</v>
      </c>
      <c r="F40" s="27"/>
      <c r="G40" s="27"/>
    </row>
    <row r="41" spans="1:7" ht="20.399999999999999" x14ac:dyDescent="0.25">
      <c r="A41" s="5" t="str">
        <f>Critères!$A$40</f>
        <v>SCRIPTS</v>
      </c>
      <c r="B41" s="57" t="str">
        <f>Critères!B40</f>
        <v>7.1</v>
      </c>
      <c r="C41" s="27" t="str">
        <f>Critères!C40</f>
        <v>Chaque script est-il, si nécessaire, compatible avec les technologies d’assistance ?</v>
      </c>
      <c r="D41" s="67" t="s">
        <v>305</v>
      </c>
      <c r="E41" s="68" t="s">
        <v>316</v>
      </c>
      <c r="F41" s="31"/>
      <c r="G41" s="31"/>
    </row>
    <row r="42" spans="1:7" ht="20.399999999999999" x14ac:dyDescent="0.25">
      <c r="A42" s="5"/>
      <c r="B42" s="57" t="str">
        <f>Critères!B41</f>
        <v>7.2</v>
      </c>
      <c r="C42" s="27" t="str">
        <f>Critères!C41</f>
        <v>Pour chaque script ayant une alternative, cette alternative est-elle pertinente ?</v>
      </c>
      <c r="D42" s="67" t="s">
        <v>305</v>
      </c>
      <c r="E42" s="68" t="s">
        <v>316</v>
      </c>
      <c r="F42" s="31"/>
      <c r="G42" s="31"/>
    </row>
    <row r="43" spans="1:7" ht="20.399999999999999" x14ac:dyDescent="0.25">
      <c r="A43" s="5"/>
      <c r="B43" s="57" t="str">
        <f>Critères!B42</f>
        <v>7.3</v>
      </c>
      <c r="C43" s="27" t="str">
        <f>Critères!C42</f>
        <v>Chaque script est-il contrôlable par le clavier et par tout dispositif de pointage (hors cas particuliers) ?</v>
      </c>
      <c r="D43" s="67" t="s">
        <v>305</v>
      </c>
      <c r="E43" s="68" t="s">
        <v>316</v>
      </c>
      <c r="F43" s="31"/>
      <c r="G43" s="31"/>
    </row>
    <row r="44" spans="1:7" ht="20.399999999999999" x14ac:dyDescent="0.25">
      <c r="A44" s="5"/>
      <c r="B44" s="57" t="str">
        <f>Critères!B43</f>
        <v>7.4</v>
      </c>
      <c r="C44" s="27" t="str">
        <f>Critères!C43</f>
        <v>Pour chaque script qui initie un changement de contexte, l’utilisateur est-il averti ou en a-t-il le contrôle ?</v>
      </c>
      <c r="D44" s="67" t="s">
        <v>305</v>
      </c>
      <c r="E44" s="68" t="s">
        <v>316</v>
      </c>
      <c r="F44" s="31"/>
      <c r="G44" s="31"/>
    </row>
    <row r="45" spans="1:7" ht="20.399999999999999" x14ac:dyDescent="0.25">
      <c r="A45" s="5"/>
      <c r="B45" s="57" t="str">
        <f>Critères!B44</f>
        <v>7.5</v>
      </c>
      <c r="C45" s="27"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7" t="str">
        <f>Critères!B45</f>
        <v>8.1</v>
      </c>
      <c r="C46" s="27" t="str">
        <f>Critères!C45</f>
        <v>Chaque page web est-elle définie par un type de document ?</v>
      </c>
      <c r="D46" s="67" t="s">
        <v>305</v>
      </c>
      <c r="E46" s="68" t="s">
        <v>316</v>
      </c>
      <c r="F46" s="31"/>
      <c r="G46" s="31"/>
    </row>
    <row r="47" spans="1:7" ht="20.399999999999999" x14ac:dyDescent="0.25">
      <c r="A47" s="5"/>
      <c r="B47" s="57" t="str">
        <f>Critères!B46</f>
        <v>8.2</v>
      </c>
      <c r="C47" s="27"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7" t="str">
        <f>Critères!B47</f>
        <v>8.3</v>
      </c>
      <c r="C48" s="27" t="str">
        <f>Critères!C47</f>
        <v>Dans chaque page web, la langue par défaut est-elle présente ?</v>
      </c>
      <c r="D48" s="67" t="s">
        <v>305</v>
      </c>
      <c r="E48" s="68" t="s">
        <v>316</v>
      </c>
      <c r="F48" s="31"/>
      <c r="G48" s="31"/>
    </row>
    <row r="49" spans="1:7" ht="20.399999999999999" x14ac:dyDescent="0.25">
      <c r="A49" s="5"/>
      <c r="B49" s="57" t="str">
        <f>Critères!B48</f>
        <v>8.4</v>
      </c>
      <c r="C49" s="27" t="str">
        <f>Critères!C48</f>
        <v>Pour chaque page web ayant une langue par défaut, le code de langue est-il pertinent ?</v>
      </c>
      <c r="D49" s="67" t="s">
        <v>305</v>
      </c>
      <c r="E49" s="68" t="s">
        <v>316</v>
      </c>
      <c r="F49" s="31"/>
      <c r="G49" s="31"/>
    </row>
    <row r="50" spans="1:7" ht="15.6" x14ac:dyDescent="0.25">
      <c r="A50" s="5"/>
      <c r="B50" s="57" t="str">
        <f>Critères!B49</f>
        <v>8.5</v>
      </c>
      <c r="C50" s="27" t="str">
        <f>Critères!C49</f>
        <v>Chaque page web a-t-elle un titre de page ?</v>
      </c>
      <c r="D50" s="67" t="s">
        <v>305</v>
      </c>
      <c r="E50" s="68" t="s">
        <v>316</v>
      </c>
      <c r="F50" s="31"/>
      <c r="G50" s="31"/>
    </row>
    <row r="51" spans="1:7" ht="20.399999999999999" x14ac:dyDescent="0.25">
      <c r="A51" s="5"/>
      <c r="B51" s="57" t="str">
        <f>Critères!B50</f>
        <v>8.6</v>
      </c>
      <c r="C51" s="27" t="str">
        <f>Critères!C50</f>
        <v>Pour chaque page web ayant un titre de page, ce titre est-il pertinent ?</v>
      </c>
      <c r="D51" s="67" t="s">
        <v>305</v>
      </c>
      <c r="E51" s="68" t="s">
        <v>316</v>
      </c>
      <c r="F51" s="31"/>
      <c r="G51" s="31"/>
    </row>
    <row r="52" spans="1:7" ht="20.399999999999999" x14ac:dyDescent="0.25">
      <c r="A52" s="5"/>
      <c r="B52" s="57" t="str">
        <f>Critères!B51</f>
        <v>8.7</v>
      </c>
      <c r="C52" s="27" t="str">
        <f>Critères!C51</f>
        <v>Dans chaque page web, chaque changement de langue est-il indiqué dans le code source (hors cas particuliers) ?</v>
      </c>
      <c r="D52" s="67" t="s">
        <v>305</v>
      </c>
      <c r="E52" s="68" t="s">
        <v>316</v>
      </c>
      <c r="F52" s="31"/>
      <c r="G52" s="31"/>
    </row>
    <row r="53" spans="1:7" ht="20.399999999999999" x14ac:dyDescent="0.25">
      <c r="A53" s="5"/>
      <c r="B53" s="57" t="str">
        <f>Critères!B52</f>
        <v>8.8</v>
      </c>
      <c r="C53" s="27" t="str">
        <f>Critères!C52</f>
        <v>Dans chaque page web, le code de langue de chaque changement de langue est-il valide et pertinent ?</v>
      </c>
      <c r="D53" s="67" t="s">
        <v>305</v>
      </c>
      <c r="E53" s="68" t="s">
        <v>316</v>
      </c>
      <c r="F53" s="31"/>
      <c r="G53" s="31"/>
    </row>
    <row r="54" spans="1:7" ht="30.6" x14ac:dyDescent="0.25">
      <c r="A54" s="5"/>
      <c r="B54" s="57" t="str">
        <f>Critères!B53</f>
        <v>8.9</v>
      </c>
      <c r="C54" s="27"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7" t="str">
        <f>Critères!B54</f>
        <v>8.10</v>
      </c>
      <c r="C55" s="27"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7" t="str">
        <f>Critères!B55</f>
        <v>9.1</v>
      </c>
      <c r="C56" s="27" t="str">
        <f>Critères!C55</f>
        <v>Dans chaque page web, l’information est-elle structurée par l’utilisation appropriée de titres ?</v>
      </c>
      <c r="D56" s="67" t="s">
        <v>305</v>
      </c>
      <c r="E56" s="68" t="s">
        <v>316</v>
      </c>
      <c r="F56" s="31"/>
      <c r="G56" s="31"/>
    </row>
    <row r="57" spans="1:7" ht="20.399999999999999" x14ac:dyDescent="0.25">
      <c r="A57" s="5"/>
      <c r="B57" s="57" t="str">
        <f>Critères!B56</f>
        <v>9.2</v>
      </c>
      <c r="C57" s="27" t="str">
        <f>Critères!C56</f>
        <v>Dans chaque page web, la structure du document est-elle cohérente (hors cas particuliers) ?</v>
      </c>
      <c r="D57" s="67" t="s">
        <v>305</v>
      </c>
      <c r="E57" s="68" t="s">
        <v>316</v>
      </c>
      <c r="F57" s="31"/>
      <c r="G57" s="31"/>
    </row>
    <row r="58" spans="1:7" ht="20.399999999999999" x14ac:dyDescent="0.25">
      <c r="A58" s="5"/>
      <c r="B58" s="57" t="str">
        <f>Critères!B57</f>
        <v>9.3</v>
      </c>
      <c r="C58" s="27" t="str">
        <f>Critères!C57</f>
        <v>Dans chaque page web, chaque liste est-elle correctement structurée ?</v>
      </c>
      <c r="D58" s="67" t="s">
        <v>305</v>
      </c>
      <c r="E58" s="68" t="s">
        <v>316</v>
      </c>
      <c r="F58" s="31"/>
      <c r="G58" s="31"/>
    </row>
    <row r="59" spans="1:7" ht="20.399999999999999" x14ac:dyDescent="0.25">
      <c r="A59" s="5"/>
      <c r="B59" s="57" t="str">
        <f>Critères!B58</f>
        <v>9.4</v>
      </c>
      <c r="C59" s="27" t="str">
        <f>Critères!C58</f>
        <v>Dans chaque page web, chaque citation est-elle correctement indiquée ?</v>
      </c>
      <c r="D59" s="67" t="s">
        <v>305</v>
      </c>
      <c r="E59" s="68" t="s">
        <v>316</v>
      </c>
      <c r="F59" s="31"/>
      <c r="G59" s="31"/>
    </row>
    <row r="60" spans="1:7" ht="20.399999999999999" x14ac:dyDescent="0.25">
      <c r="A60" s="5" t="str">
        <f>Critères!$A$59</f>
        <v>PRÉSENTATION</v>
      </c>
      <c r="B60" s="57" t="str">
        <f>Critères!B59</f>
        <v>10.1</v>
      </c>
      <c r="C60" s="27" t="str">
        <f>Critères!C59</f>
        <v>Dans le site web, des feuilles de styles sont-elles utilisées pour contrôler la présentation de l’information ?</v>
      </c>
      <c r="D60" s="67" t="s">
        <v>305</v>
      </c>
      <c r="E60" s="68" t="s">
        <v>316</v>
      </c>
      <c r="F60" s="31"/>
      <c r="G60" s="31"/>
    </row>
    <row r="61" spans="1:7" ht="30.6" x14ac:dyDescent="0.25">
      <c r="A61" s="5"/>
      <c r="B61" s="57" t="str">
        <f>Critères!B60</f>
        <v>10.2</v>
      </c>
      <c r="C61" s="27"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7" t="str">
        <f>Critères!B61</f>
        <v>10.3</v>
      </c>
      <c r="C62" s="27" t="str">
        <f>Critères!C61</f>
        <v>Dans chaque page web, l’information reste-t-elle compréhensible lorsque les feuilles de styles sont désactivées ?</v>
      </c>
      <c r="D62" s="67" t="s">
        <v>305</v>
      </c>
      <c r="E62" s="68" t="s">
        <v>316</v>
      </c>
      <c r="F62" s="31"/>
      <c r="G62" s="31"/>
    </row>
    <row r="63" spans="1:7" ht="30.6" x14ac:dyDescent="0.25">
      <c r="A63" s="5"/>
      <c r="B63" s="57" t="str">
        <f>Critères!B62</f>
        <v>10.4</v>
      </c>
      <c r="C63" s="27"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7" t="str">
        <f>Critères!B63</f>
        <v>10.5</v>
      </c>
      <c r="C64" s="27"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7" t="str">
        <f>Critères!B64</f>
        <v>10.6</v>
      </c>
      <c r="C65" s="27"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7" t="str">
        <f>Critères!B65</f>
        <v>10.7</v>
      </c>
      <c r="C66" s="27" t="str">
        <f>Critères!C65</f>
        <v>Dans chaque page web, pour chaque élément recevant le focus, la prise de focus est-elle visible ?</v>
      </c>
      <c r="D66" s="67" t="s">
        <v>305</v>
      </c>
      <c r="E66" s="68" t="s">
        <v>316</v>
      </c>
      <c r="F66" s="27"/>
      <c r="G66" s="27"/>
    </row>
    <row r="67" spans="1:7" ht="20.399999999999999" x14ac:dyDescent="0.25">
      <c r="A67" s="5"/>
      <c r="B67" s="57" t="str">
        <f>Critères!B66</f>
        <v>10.8</v>
      </c>
      <c r="C67" s="27" t="str">
        <f>Critères!C66</f>
        <v>Pour chaque page web, les contenus cachés ont-ils vocation à être ignorés par les technologies d’assistance ?</v>
      </c>
      <c r="D67" s="67" t="s">
        <v>305</v>
      </c>
      <c r="E67" s="68" t="s">
        <v>316</v>
      </c>
      <c r="F67" s="27"/>
      <c r="G67" s="27"/>
    </row>
    <row r="68" spans="1:7" ht="30.6" x14ac:dyDescent="0.25">
      <c r="A68" s="5"/>
      <c r="B68" s="57" t="str">
        <f>Critères!B67</f>
        <v>10.9</v>
      </c>
      <c r="C68" s="27" t="str">
        <f>Critères!C67</f>
        <v>Dans chaque page web, l’information ne doit pas être donnée uniquement par la forme, taille ou position. Cette règle est-elle respectée ?</v>
      </c>
      <c r="D68" s="67" t="s">
        <v>305</v>
      </c>
      <c r="E68" s="68" t="s">
        <v>316</v>
      </c>
      <c r="F68" s="27"/>
      <c r="G68" s="27"/>
    </row>
    <row r="69" spans="1:7" ht="30.6" x14ac:dyDescent="0.25">
      <c r="A69" s="5"/>
      <c r="B69" s="57" t="str">
        <f>Critères!B68</f>
        <v>10.10</v>
      </c>
      <c r="C69" s="27" t="str">
        <f>Critères!C68</f>
        <v>Dans chaque page web, l’information ne doit pas être donnée par la forme, taille ou position uniquement. Cette règle est-elle implémentée de façon pertinente ?</v>
      </c>
      <c r="D69" s="67" t="s">
        <v>305</v>
      </c>
      <c r="E69" s="68" t="s">
        <v>316</v>
      </c>
      <c r="F69" s="27"/>
      <c r="G69" s="27"/>
    </row>
    <row r="70" spans="1:7" ht="51" x14ac:dyDescent="0.25">
      <c r="A70" s="5"/>
      <c r="B70" s="57" t="str">
        <f>Critères!B69</f>
        <v>10.11</v>
      </c>
      <c r="C70" s="27"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27"/>
      <c r="G70" s="27"/>
    </row>
    <row r="71" spans="1:7" ht="30.6" x14ac:dyDescent="0.25">
      <c r="A71" s="5"/>
      <c r="B71" s="57" t="str">
        <f>Critères!B70</f>
        <v>10.12</v>
      </c>
      <c r="C71" s="27" t="str">
        <f>Critères!C70</f>
        <v>Dans chaque page web, les propriétés d’espacement du texte peuvent-elles être redéfinies par l’utilisateur sans perte de contenu ou de fonctionnalité (hors cas particuliers) ?</v>
      </c>
      <c r="D71" s="67" t="s">
        <v>305</v>
      </c>
      <c r="E71" s="68" t="s">
        <v>316</v>
      </c>
      <c r="F71" s="27"/>
      <c r="G71" s="27"/>
    </row>
    <row r="72" spans="1:7" ht="40.799999999999997" x14ac:dyDescent="0.25">
      <c r="A72" s="5"/>
      <c r="B72" s="57" t="str">
        <f>Critères!B71</f>
        <v>10.13</v>
      </c>
      <c r="C72" s="27" t="str">
        <f>Critères!C71</f>
        <v>Dans chaque page web, les contenus additionnels apparaissant à la prise de focus ou au survol d’un composant d’interface sont-ils contrôlables par l’utilisateur (hors cas particuliers) ?</v>
      </c>
      <c r="D72" s="67" t="s">
        <v>305</v>
      </c>
      <c r="E72" s="68" t="s">
        <v>316</v>
      </c>
      <c r="F72" s="27"/>
      <c r="G72" s="27"/>
    </row>
    <row r="73" spans="1:7" ht="30.6" x14ac:dyDescent="0.25">
      <c r="A73" s="5"/>
      <c r="B73" s="57" t="str">
        <f>Critères!B72</f>
        <v>10.14</v>
      </c>
      <c r="C73" s="27" t="str">
        <f>Critères!C72</f>
        <v>Dans chaque page web, les contenus additionnels apparaissant via les styles CSS uniquement peuvent-ils être rendus visibles au clavier et par tout dispositif de pointage ?</v>
      </c>
      <c r="D73" s="67" t="s">
        <v>305</v>
      </c>
      <c r="E73" s="68" t="s">
        <v>316</v>
      </c>
      <c r="F73" s="27"/>
      <c r="G73" s="27"/>
    </row>
    <row r="74" spans="1:7" ht="15.6" x14ac:dyDescent="0.25">
      <c r="A74" s="5" t="str">
        <f>Critères!$A$73</f>
        <v>FORMULAIRES</v>
      </c>
      <c r="B74" s="57" t="str">
        <f>Critères!B73</f>
        <v>11.1</v>
      </c>
      <c r="C74" s="27" t="str">
        <f>Critères!C73</f>
        <v>Chaque champ de formulaire a-t-il une étiquette ?</v>
      </c>
      <c r="D74" s="67" t="s">
        <v>305</v>
      </c>
      <c r="E74" s="68" t="s">
        <v>316</v>
      </c>
      <c r="F74" s="27"/>
      <c r="G74" s="27"/>
    </row>
    <row r="75" spans="1:7" ht="20.399999999999999" x14ac:dyDescent="0.25">
      <c r="A75" s="5"/>
      <c r="B75" s="57" t="str">
        <f>Critères!B74</f>
        <v>11.2</v>
      </c>
      <c r="C75" s="27" t="str">
        <f>Critères!C74</f>
        <v>Chaque étiquette associée à un champ de formulaire est-elle pertinente (hors cas particuliers) ?</v>
      </c>
      <c r="D75" s="67" t="s">
        <v>305</v>
      </c>
      <c r="E75" s="68" t="s">
        <v>316</v>
      </c>
      <c r="F75" s="27"/>
      <c r="G75" s="27"/>
    </row>
    <row r="76" spans="1:7" ht="40.799999999999997" x14ac:dyDescent="0.25">
      <c r="A76" s="5"/>
      <c r="B76" s="57" t="str">
        <f>Critères!B75</f>
        <v>11.3</v>
      </c>
      <c r="C76" s="27" t="str">
        <f>Critères!C75</f>
        <v>Dans chaque formulaire, chaque étiquette associée à un champ de formulaire ayant la même fonction et répété plusieurs fois dans une même page ou dans un ensemble de pages est-elle cohérente ?</v>
      </c>
      <c r="D76" s="67" t="s">
        <v>305</v>
      </c>
      <c r="E76" s="68" t="s">
        <v>316</v>
      </c>
      <c r="F76" s="27"/>
      <c r="G76" s="27"/>
    </row>
    <row r="77" spans="1:7" ht="20.399999999999999" x14ac:dyDescent="0.25">
      <c r="A77" s="5"/>
      <c r="B77" s="57" t="str">
        <f>Critères!B76</f>
        <v>11.4</v>
      </c>
      <c r="C77" s="27" t="str">
        <f>Critères!C76</f>
        <v>Dans chaque formulaire, chaque étiquette de champ et son champ associé sont-ils accolés (hors cas particuliers) ?</v>
      </c>
      <c r="D77" s="67" t="s">
        <v>305</v>
      </c>
      <c r="E77" s="68" t="s">
        <v>316</v>
      </c>
      <c r="F77" s="27"/>
      <c r="G77" s="27"/>
    </row>
    <row r="78" spans="1:7" ht="20.399999999999999" x14ac:dyDescent="0.25">
      <c r="A78" s="5"/>
      <c r="B78" s="57" t="str">
        <f>Critères!B77</f>
        <v>11.5</v>
      </c>
      <c r="C78" s="27" t="str">
        <f>Critères!C77</f>
        <v>Dans chaque formulaire, les champs de même nature sont-ils regroupés, si nécessaire ?</v>
      </c>
      <c r="D78" s="67" t="s">
        <v>305</v>
      </c>
      <c r="E78" s="68" t="s">
        <v>316</v>
      </c>
      <c r="F78" s="27"/>
      <c r="G78" s="27"/>
    </row>
    <row r="79" spans="1:7" ht="20.399999999999999" x14ac:dyDescent="0.25">
      <c r="A79" s="5"/>
      <c r="B79" s="57" t="str">
        <f>Critères!B78</f>
        <v>11.6</v>
      </c>
      <c r="C79" s="27" t="str">
        <f>Critères!C78</f>
        <v>Dans chaque formulaire, chaque regroupement de champs de même nature a-t-il une légende ?</v>
      </c>
      <c r="D79" s="67" t="s">
        <v>305</v>
      </c>
      <c r="E79" s="68" t="s">
        <v>316</v>
      </c>
      <c r="F79" s="31"/>
      <c r="G79" s="31"/>
    </row>
    <row r="80" spans="1:7" ht="30.6" x14ac:dyDescent="0.25">
      <c r="A80" s="5"/>
      <c r="B80" s="57" t="str">
        <f>Critères!B79</f>
        <v>11.7</v>
      </c>
      <c r="C80" s="27"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7" t="str">
        <f>Critères!B80</f>
        <v>11.8</v>
      </c>
      <c r="C81" s="27"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7" t="str">
        <f>Critères!B81</f>
        <v>11.9</v>
      </c>
      <c r="C82" s="27" t="str">
        <f>Critères!C81</f>
        <v>Dans chaque formulaire, l’intitulé de chaque bouton est-il pertinent (hors cas particuliers) ?</v>
      </c>
      <c r="D82" s="67" t="s">
        <v>305</v>
      </c>
      <c r="E82" s="68" t="s">
        <v>316</v>
      </c>
      <c r="F82" s="31"/>
      <c r="G82" s="31"/>
    </row>
    <row r="83" spans="1:7" ht="20.399999999999999" x14ac:dyDescent="0.25">
      <c r="A83" s="5"/>
      <c r="B83" s="57" t="str">
        <f>Critères!B82</f>
        <v>11.10</v>
      </c>
      <c r="C83" s="27" t="str">
        <f>Critères!C82</f>
        <v>Dans chaque formulaire, le contrôle de saisie est-il utilisé de manière pertinente (hors cas particuliers) ?</v>
      </c>
      <c r="D83" s="67" t="s">
        <v>305</v>
      </c>
      <c r="E83" s="68" t="s">
        <v>316</v>
      </c>
      <c r="F83" s="31"/>
      <c r="G83" s="31"/>
    </row>
    <row r="84" spans="1:7" ht="30.6" x14ac:dyDescent="0.25">
      <c r="A84" s="5"/>
      <c r="B84" s="57" t="str">
        <f>Critères!B83</f>
        <v>11.11</v>
      </c>
      <c r="C84" s="27"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7" t="str">
        <f>Critères!B84</f>
        <v>11.12</v>
      </c>
      <c r="C85" s="27"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7" t="str">
        <f>Critères!B85</f>
        <v>11.13</v>
      </c>
      <c r="C86" s="27"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7" t="str">
        <f>Critères!B86</f>
        <v>12.1</v>
      </c>
      <c r="C87" s="27" t="str">
        <f>Critères!C86</f>
        <v>Chaque ensemble de pages dispose-t-il de deux systèmes de navigation différents, au moins (hors cas particuliers) ?</v>
      </c>
      <c r="D87" s="67" t="s">
        <v>305</v>
      </c>
      <c r="E87" s="68" t="s">
        <v>316</v>
      </c>
      <c r="F87" s="31"/>
      <c r="G87" s="31"/>
    </row>
    <row r="88" spans="1:7" ht="30.6" x14ac:dyDescent="0.25">
      <c r="A88" s="5"/>
      <c r="B88" s="57" t="str">
        <f>Critères!B87</f>
        <v>12.2</v>
      </c>
      <c r="C88" s="27" t="str">
        <f>Critères!C87</f>
        <v>Dans chaque ensemble de pages, le menu et les barres de navigation sont-ils toujours à la même place (hors cas particuliers) ?</v>
      </c>
      <c r="D88" s="67" t="s">
        <v>305</v>
      </c>
      <c r="E88" s="68" t="s">
        <v>316</v>
      </c>
      <c r="F88" s="31"/>
      <c r="G88" s="31"/>
    </row>
    <row r="89" spans="1:7" ht="15.6" x14ac:dyDescent="0.25">
      <c r="A89" s="5"/>
      <c r="B89" s="57" t="str">
        <f>Critères!B88</f>
        <v>12.3</v>
      </c>
      <c r="C89" s="27" t="str">
        <f>Critères!C88</f>
        <v>La page « plan du site » est-elle pertinente ?</v>
      </c>
      <c r="D89" s="67" t="s">
        <v>305</v>
      </c>
      <c r="E89" s="68" t="s">
        <v>316</v>
      </c>
      <c r="F89" s="31"/>
      <c r="G89" s="31"/>
    </row>
    <row r="90" spans="1:7" ht="20.399999999999999" x14ac:dyDescent="0.25">
      <c r="A90" s="5"/>
      <c r="B90" s="57" t="str">
        <f>Critères!B89</f>
        <v>12.4</v>
      </c>
      <c r="C90" s="27" t="str">
        <f>Critères!C89</f>
        <v>Dans chaque ensemble de pages, la page « plan du site » est-elle atteignable de manière identique ?</v>
      </c>
      <c r="D90" s="67" t="s">
        <v>305</v>
      </c>
      <c r="E90" s="68" t="s">
        <v>316</v>
      </c>
      <c r="F90" s="27"/>
      <c r="G90" s="27"/>
    </row>
    <row r="91" spans="1:7" ht="20.399999999999999" x14ac:dyDescent="0.25">
      <c r="A91" s="5"/>
      <c r="B91" s="57" t="str">
        <f>Critères!B90</f>
        <v>12.5</v>
      </c>
      <c r="C91" s="27" t="str">
        <f>Critères!C90</f>
        <v>Dans chaque ensemble de pages, le moteur de recherche est-il atteignable de manière identique ?</v>
      </c>
      <c r="D91" s="67" t="s">
        <v>305</v>
      </c>
      <c r="E91" s="68" t="s">
        <v>316</v>
      </c>
      <c r="F91" s="27"/>
      <c r="G91" s="27"/>
    </row>
    <row r="92" spans="1:7" ht="51" x14ac:dyDescent="0.25">
      <c r="A92" s="5"/>
      <c r="B92" s="57" t="str">
        <f>Critères!B91</f>
        <v>12.6</v>
      </c>
      <c r="C92" s="27"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27"/>
      <c r="G92" s="27"/>
    </row>
    <row r="93" spans="1:7" ht="30.6" x14ac:dyDescent="0.25">
      <c r="A93" s="5"/>
      <c r="B93" s="57" t="str">
        <f>Critères!B92</f>
        <v>12.7</v>
      </c>
      <c r="C93" s="27" t="str">
        <f>Critères!C92</f>
        <v>Dans chaque page web, un lien d’évitement ou d’accès rapide à la zone de contenu principal est-il présent (hors cas particuliers) ?</v>
      </c>
      <c r="D93" s="67" t="s">
        <v>305</v>
      </c>
      <c r="E93" s="68" t="s">
        <v>316</v>
      </c>
      <c r="F93" s="27"/>
      <c r="G93" s="27"/>
    </row>
    <row r="94" spans="1:7" ht="20.399999999999999" x14ac:dyDescent="0.25">
      <c r="A94" s="5"/>
      <c r="B94" s="57" t="str">
        <f>Critères!B93</f>
        <v>12.8</v>
      </c>
      <c r="C94" s="27" t="str">
        <f>Critères!C93</f>
        <v>Dans chaque page web, l’ordre de tabulation est-il cohérent ?</v>
      </c>
      <c r="D94" s="67" t="s">
        <v>305</v>
      </c>
      <c r="E94" s="68" t="s">
        <v>316</v>
      </c>
      <c r="F94" s="27"/>
      <c r="G94" s="27"/>
    </row>
    <row r="95" spans="1:7" ht="20.399999999999999" x14ac:dyDescent="0.25">
      <c r="A95" s="5"/>
      <c r="B95" s="57" t="str">
        <f>Critères!B94</f>
        <v>12.9</v>
      </c>
      <c r="C95" s="27" t="str">
        <f>Critères!C94</f>
        <v>Dans chaque page web, la navigation ne doit pas contenir de piège au clavier. Cette règle est-elle respectée ?</v>
      </c>
      <c r="D95" s="67" t="s">
        <v>305</v>
      </c>
      <c r="E95" s="68" t="s">
        <v>316</v>
      </c>
      <c r="F95" s="27"/>
      <c r="G95" s="27"/>
    </row>
    <row r="96" spans="1:7" ht="40.799999999999997" x14ac:dyDescent="0.25">
      <c r="A96" s="5"/>
      <c r="B96" s="57" t="str">
        <f>Critères!B95</f>
        <v>12.10</v>
      </c>
      <c r="C96" s="27" t="str">
        <f>Critères!C95</f>
        <v>Dans chaque page web, les raccourcis clavier n’utilisant qu’une seule touche (lettre minuscule ou majuscule, ponctuation, chiffre ou symbole) sont-ils contrôlables par l’utilisateur ?</v>
      </c>
      <c r="D96" s="67" t="s">
        <v>305</v>
      </c>
      <c r="E96" s="68" t="s">
        <v>316</v>
      </c>
      <c r="F96" s="27"/>
      <c r="G96" s="27"/>
    </row>
    <row r="97" spans="1:7" ht="40.799999999999997" x14ac:dyDescent="0.25">
      <c r="A97" s="5"/>
      <c r="B97" s="57" t="str">
        <f>Critères!B96</f>
        <v>12.11</v>
      </c>
      <c r="C97" s="27" t="str">
        <f>Critères!C96</f>
        <v>Dans chaque page web, les contenus additionnels apparaissant au survol, à la prise de focus ou à l’activation d’un composant d’interface sont-ils si nécessaire atteignables au clavier ?</v>
      </c>
      <c r="D97" s="67" t="s">
        <v>305</v>
      </c>
      <c r="E97" s="68" t="s">
        <v>316</v>
      </c>
      <c r="F97" s="27"/>
      <c r="G97" s="27"/>
    </row>
    <row r="98" spans="1:7" ht="30.6" x14ac:dyDescent="0.25">
      <c r="A98" s="5" t="str">
        <f>Critères!$A$97</f>
        <v>CONSULTATION</v>
      </c>
      <c r="B98" s="57" t="str">
        <f>Critères!B97</f>
        <v>13.1</v>
      </c>
      <c r="C98" s="27" t="str">
        <f>Critères!C97</f>
        <v>Pour chaque page web, l’utilisateur a-t-il le contrôle de chaque limite de temps modifiant le contenu (hors cas particuliers) ?</v>
      </c>
      <c r="D98" s="67" t="s">
        <v>305</v>
      </c>
      <c r="E98" s="68" t="s">
        <v>316</v>
      </c>
      <c r="F98" s="27"/>
      <c r="G98" s="27"/>
    </row>
    <row r="99" spans="1:7" ht="30.6" x14ac:dyDescent="0.25">
      <c r="A99" s="5"/>
      <c r="B99" s="57" t="str">
        <f>Critères!B98</f>
        <v>13.2</v>
      </c>
      <c r="C99" s="27" t="str">
        <f>Critères!C98</f>
        <v>Dans chaque page web, l’ouverture d’une nouvelle fenêtre ne doit pas être déclenchée sans action de l’utilisateur. Cette règle est-elle respectée ?</v>
      </c>
      <c r="D99" s="67" t="s">
        <v>305</v>
      </c>
      <c r="E99" s="68" t="s">
        <v>316</v>
      </c>
      <c r="F99" s="27"/>
      <c r="G99" s="27"/>
    </row>
    <row r="100" spans="1:7" ht="30.6" x14ac:dyDescent="0.25">
      <c r="A100" s="5"/>
      <c r="B100" s="57" t="str">
        <f>Critères!B99</f>
        <v>13.3</v>
      </c>
      <c r="C100" s="27" t="str">
        <f>Critères!C99</f>
        <v>Dans chaque page web, chaque document bureautique en téléchargement possède-t-il, si nécessaire, une version accessible (hors cas particuliers) ?</v>
      </c>
      <c r="D100" s="67" t="s">
        <v>305</v>
      </c>
      <c r="E100" s="68" t="s">
        <v>316</v>
      </c>
      <c r="F100" s="27"/>
      <c r="G100" s="27"/>
    </row>
    <row r="101" spans="1:7" ht="20.399999999999999" x14ac:dyDescent="0.25">
      <c r="A101" s="5"/>
      <c r="B101" s="57" t="str">
        <f>Critères!B100</f>
        <v>13.4</v>
      </c>
      <c r="C101" s="27" t="str">
        <f>Critères!C100</f>
        <v>Pour chaque document bureautique ayant une version accessible, cette version offre-t-elle la même information ?</v>
      </c>
      <c r="D101" s="67" t="s">
        <v>305</v>
      </c>
      <c r="E101" s="68" t="s">
        <v>316</v>
      </c>
      <c r="F101" s="27"/>
      <c r="G101" s="27"/>
    </row>
    <row r="102" spans="1:7" ht="20.399999999999999" x14ac:dyDescent="0.25">
      <c r="A102" s="5"/>
      <c r="B102" s="57" t="str">
        <f>Critères!B101</f>
        <v>13.5</v>
      </c>
      <c r="C102" s="27" t="str">
        <f>Critères!C101</f>
        <v>Dans chaque page web, chaque contenu cryptique (art ASCII, émoticon, syntaxe cryptique) a-t-il une alternative ?</v>
      </c>
      <c r="D102" s="67" t="s">
        <v>305</v>
      </c>
      <c r="E102" s="68" t="s">
        <v>316</v>
      </c>
      <c r="F102" s="27"/>
      <c r="G102" s="27"/>
    </row>
    <row r="103" spans="1:7" ht="30.6" x14ac:dyDescent="0.25">
      <c r="A103" s="5"/>
      <c r="B103" s="57" t="str">
        <f>Critères!B102</f>
        <v>13.6</v>
      </c>
      <c r="C103" s="27" t="str">
        <f>Critères!C102</f>
        <v>Dans chaque page web, pour chaque contenu cryptique (art ASCII, émoticon, syntaxe cryptique) ayant une alternative, cette alternative est-elle pertinente ?</v>
      </c>
      <c r="D103" s="67" t="s">
        <v>305</v>
      </c>
      <c r="E103" s="68" t="s">
        <v>316</v>
      </c>
      <c r="F103" s="27"/>
      <c r="G103" s="27"/>
    </row>
    <row r="104" spans="1:7" ht="30.6" x14ac:dyDescent="0.25">
      <c r="A104" s="5"/>
      <c r="B104" s="57" t="str">
        <f>Critères!B103</f>
        <v>13.7</v>
      </c>
      <c r="C104" s="27" t="str">
        <f>Critères!C103</f>
        <v>Dans chaque page web, les changements brusques de luminosité ou les effets de flash sont-ils correctement utilisés ?</v>
      </c>
      <c r="D104" s="67" t="s">
        <v>305</v>
      </c>
      <c r="E104" s="68" t="s">
        <v>316</v>
      </c>
      <c r="F104" s="27"/>
      <c r="G104" s="27"/>
    </row>
    <row r="105" spans="1:7" ht="20.399999999999999" x14ac:dyDescent="0.25">
      <c r="A105" s="5"/>
      <c r="B105" s="57" t="str">
        <f>Critères!B104</f>
        <v>13.8</v>
      </c>
      <c r="C105" s="27" t="str">
        <f>Critères!C104</f>
        <v>Dans chaque page web, chaque contenu en mouvement ou clignotant est-il contrôlable par l’utilisateur ?</v>
      </c>
      <c r="D105" s="67" t="s">
        <v>305</v>
      </c>
      <c r="E105" s="68" t="s">
        <v>316</v>
      </c>
      <c r="F105" s="27"/>
      <c r="G105" s="27"/>
    </row>
    <row r="106" spans="1:7" ht="30.6" x14ac:dyDescent="0.25">
      <c r="A106" s="5"/>
      <c r="B106" s="57" t="str">
        <f>Critères!B105</f>
        <v>13.9</v>
      </c>
      <c r="C106" s="27" t="str">
        <f>Critères!C105</f>
        <v>Dans chaque page web, le contenu proposé est-il consultable quelle que soit l’orientation de l’écran (portait ou paysage) (hors cas particuliers) ?</v>
      </c>
      <c r="D106" s="67" t="s">
        <v>305</v>
      </c>
      <c r="E106" s="68" t="s">
        <v>316</v>
      </c>
      <c r="F106" s="27"/>
      <c r="G106" s="27"/>
    </row>
    <row r="107" spans="1:7" ht="40.799999999999997" x14ac:dyDescent="0.25">
      <c r="A107" s="5"/>
      <c r="B107" s="57" t="str">
        <f>Critères!B106</f>
        <v>13.10</v>
      </c>
      <c r="C107" s="27" t="str">
        <f>Critères!C106</f>
        <v>Dans chaque page web, les fonctionnalités utilisables ou disponibles au moyen d’un geste complexe peuvent-elles être également disponibles au moyen d’un geste simple (hors cas particuliers) ?</v>
      </c>
      <c r="D107" s="67" t="s">
        <v>305</v>
      </c>
      <c r="E107" s="68" t="s">
        <v>316</v>
      </c>
      <c r="F107" s="27"/>
      <c r="G107" s="27"/>
    </row>
    <row r="108" spans="1:7" ht="40.799999999999997" x14ac:dyDescent="0.25">
      <c r="A108" s="5"/>
      <c r="B108" s="57" t="str">
        <f>Critères!B107</f>
        <v>13.11</v>
      </c>
      <c r="C108" s="27" t="str">
        <f>Critères!C107</f>
        <v>Dans chaque page web, les actions déclenchées au moyen d’un dispositif de pointage sur un point unique de l’écran peuvent-elles faire l’objet d’une annulation (hors cas particuliers) ?</v>
      </c>
      <c r="D108" s="67" t="s">
        <v>305</v>
      </c>
      <c r="E108" s="68" t="s">
        <v>316</v>
      </c>
      <c r="F108" s="27"/>
      <c r="G108" s="27"/>
    </row>
    <row r="109" spans="1:7" ht="30.6" x14ac:dyDescent="0.25">
      <c r="A109" s="5"/>
      <c r="B109" s="57" t="str">
        <f>Critères!B108</f>
        <v>13.12</v>
      </c>
      <c r="C109" s="27" t="str">
        <f>Critères!C108</f>
        <v>Dans chaque page web, les fonctionnalités qui impliquent un mouvement de l’appareil ou vers l’appareil peuvent-elles être satisfaites de manière alternative (hors cas particuliers) ?</v>
      </c>
      <c r="D109" s="67" t="s">
        <v>305</v>
      </c>
      <c r="E109" s="68" t="s">
        <v>316</v>
      </c>
      <c r="F109" s="27"/>
      <c r="G109" s="27"/>
    </row>
  </sheetData>
  <mergeCells count="15">
    <mergeCell ref="A56:A59"/>
    <mergeCell ref="A60:A73"/>
    <mergeCell ref="A74:A86"/>
    <mergeCell ref="A87:A97"/>
    <mergeCell ref="A98:A109"/>
    <mergeCell ref="A18:A30"/>
    <mergeCell ref="A31:A38"/>
    <mergeCell ref="A39:A40"/>
    <mergeCell ref="A41:A45"/>
    <mergeCell ref="A46:A55"/>
    <mergeCell ref="A1:G1"/>
    <mergeCell ref="A2:G2"/>
    <mergeCell ref="A4:A12"/>
    <mergeCell ref="A13:A14"/>
    <mergeCell ref="A15:A17"/>
  </mergeCells>
  <conditionalFormatting sqref="D4">
    <cfRule type="cellIs" dxfId="395" priority="7" operator="equal">
      <formula>"C"</formula>
    </cfRule>
    <cfRule type="cellIs" dxfId="394" priority="8" operator="equal">
      <formula>"NC"</formula>
    </cfRule>
    <cfRule type="cellIs" dxfId="393" priority="9" operator="equal">
      <formula>"NA"</formula>
    </cfRule>
    <cfRule type="cellIs" dxfId="392" priority="10" operator="equal">
      <formula>"NT"</formula>
    </cfRule>
  </conditionalFormatting>
  <conditionalFormatting sqref="E4">
    <cfRule type="cellIs" dxfId="391" priority="11" operator="equal">
      <formula>"D"</formula>
    </cfRule>
    <cfRule type="cellIs" dxfId="390" priority="12" operator="equal">
      <formula>"N"</formula>
    </cfRule>
  </conditionalFormatting>
  <conditionalFormatting sqref="D5:D109">
    <cfRule type="cellIs" dxfId="389" priority="1" operator="equal">
      <formula>"C"</formula>
    </cfRule>
    <cfRule type="cellIs" dxfId="388" priority="2" operator="equal">
      <formula>"NC"</formula>
    </cfRule>
    <cfRule type="cellIs" dxfId="387" priority="3" operator="equal">
      <formula>"NA"</formula>
    </cfRule>
    <cfRule type="cellIs" dxfId="386" priority="4" operator="equal">
      <formula>"NT"</formula>
    </cfRule>
  </conditionalFormatting>
  <conditionalFormatting sqref="E5:E109">
    <cfRule type="cellIs" dxfId="385" priority="5" operator="equal">
      <formula>"D"</formula>
    </cfRule>
    <cfRule type="cellIs" dxfId="384" priority="6" operator="equal">
      <formula>"N"</formula>
    </cfRule>
  </conditionalFormatting>
  <dataValidations count="2">
    <dataValidation type="list" operator="equal" showErrorMessage="1" sqref="D4:D109">
      <formula1>"C,NC,NA,NT"</formula1>
      <formula2>0</formula2>
    </dataValidation>
    <dataValidation type="list" operator="equal" showErrorMessage="1" sqref="E4:E109">
      <formula1>"D,N"</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09"/>
  <sheetViews>
    <sheetView zoomScale="75" zoomScaleNormal="75" workbookViewId="0">
      <selection activeCell="D4" sqref="D4"/>
    </sheetView>
  </sheetViews>
  <sheetFormatPr baseColWidth="10" defaultColWidth="9.6328125" defaultRowHeight="15" x14ac:dyDescent="0.25"/>
  <cols>
    <col min="1" max="1" width="3.7265625" style="12"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64" width="9.54296875" style="23"/>
  </cols>
  <sheetData>
    <row r="1" spans="1:64" ht="15.6" x14ac:dyDescent="0.25">
      <c r="A1" s="11" t="str">
        <f>Échantillon!A1</f>
        <v>RGAA 4.1 – GRILLE D'ÉVALUATION</v>
      </c>
      <c r="B1" s="11"/>
      <c r="C1" s="11"/>
      <c r="D1" s="11"/>
      <c r="E1" s="11"/>
      <c r="F1" s="11"/>
      <c r="G1" s="11"/>
    </row>
    <row r="2" spans="1:64" x14ac:dyDescent="0.25">
      <c r="A2" s="1" t="str">
        <f>CONCATENATE(Échantillon!B28," : ",Échantillon!C28)</f>
        <v>Actualités : http://www.site.fr/actualites.html</v>
      </c>
      <c r="B2" s="1"/>
      <c r="C2" s="1"/>
      <c r="D2" s="1"/>
      <c r="E2" s="1"/>
      <c r="F2" s="1"/>
      <c r="G2" s="1"/>
    </row>
    <row r="3" spans="1:64" ht="46.2" x14ac:dyDescent="0.25">
      <c r="A3" s="24" t="s">
        <v>71</v>
      </c>
      <c r="B3" s="24" t="s">
        <v>72</v>
      </c>
      <c r="C3" s="25" t="s">
        <v>73</v>
      </c>
      <c r="D3" s="24" t="s">
        <v>300</v>
      </c>
      <c r="E3" s="24" t="s">
        <v>313</v>
      </c>
      <c r="F3" s="25" t="s">
        <v>314</v>
      </c>
      <c r="G3" s="25" t="s">
        <v>315</v>
      </c>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row>
    <row r="4" spans="1:64" ht="20.399999999999999" x14ac:dyDescent="0.25">
      <c r="A4" s="5" t="str">
        <f>Critères!$A$3</f>
        <v>IMAGES</v>
      </c>
      <c r="B4" s="57" t="str">
        <f>Critères!B3</f>
        <v>1.1</v>
      </c>
      <c r="C4" s="27" t="str">
        <f>Critères!C3</f>
        <v>Chaque image porteuse d’information a-t-elle une alternative textuelle ?</v>
      </c>
      <c r="D4" s="67" t="s">
        <v>305</v>
      </c>
      <c r="E4" s="68" t="s">
        <v>316</v>
      </c>
      <c r="F4" s="27"/>
      <c r="G4" s="27"/>
      <c r="H4" s="12"/>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row>
    <row r="5" spans="1:64" ht="20.399999999999999" x14ac:dyDescent="0.25">
      <c r="A5" s="5"/>
      <c r="B5" s="57" t="str">
        <f>Critères!B4</f>
        <v>1.2</v>
      </c>
      <c r="C5" s="27" t="str">
        <f>Critères!C4</f>
        <v>Chaque image de décoration est-elle correctement ignorée par les technologies d’assistance ?</v>
      </c>
      <c r="D5" s="67" t="s">
        <v>305</v>
      </c>
      <c r="E5" s="68" t="s">
        <v>316</v>
      </c>
      <c r="F5" s="27"/>
      <c r="G5" s="27"/>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row>
    <row r="6" spans="1:64" ht="30.6" x14ac:dyDescent="0.25">
      <c r="A6" s="5"/>
      <c r="B6" s="57" t="str">
        <f>Critères!B5</f>
        <v>1.3</v>
      </c>
      <c r="C6" s="27" t="str">
        <f>Critères!C5</f>
        <v>Pour chaque image porteuse d'information ayant une alternative textuelle, cette alternative est-elle pertinente (hors cas particuliers) ?</v>
      </c>
      <c r="D6" s="67" t="s">
        <v>305</v>
      </c>
      <c r="E6" s="68" t="s">
        <v>316</v>
      </c>
      <c r="F6" s="27"/>
      <c r="G6" s="27"/>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row>
    <row r="7" spans="1:64" ht="30.6" x14ac:dyDescent="0.25">
      <c r="A7" s="5"/>
      <c r="B7" s="57" t="str">
        <f>Critères!B6</f>
        <v>1.4</v>
      </c>
      <c r="C7" s="27" t="str">
        <f>Critères!C6</f>
        <v>Pour chaque image utilisée comme CAPTCHA ou comme image-test, ayant une alternative textuelle, cette alternative permet-elle d’identifier la nature et la fonction de l’image ?</v>
      </c>
      <c r="D7" s="67" t="s">
        <v>305</v>
      </c>
      <c r="E7" s="68" t="s">
        <v>316</v>
      </c>
      <c r="F7" s="27"/>
      <c r="G7" s="27"/>
    </row>
    <row r="8" spans="1:64" ht="30.6" x14ac:dyDescent="0.25">
      <c r="A8" s="5"/>
      <c r="B8" s="57" t="str">
        <f>Critères!B7</f>
        <v>1.5</v>
      </c>
      <c r="C8" s="27" t="str">
        <f>Critères!C7</f>
        <v>Pour chaque image utilisée comme CAPTCHA, une solution d’accès alternatif au contenu ou à la fonction du CAPTCHA est-elle présente ?</v>
      </c>
      <c r="D8" s="67" t="s">
        <v>305</v>
      </c>
      <c r="E8" s="68" t="s">
        <v>316</v>
      </c>
      <c r="F8" s="29"/>
      <c r="G8" s="27"/>
    </row>
    <row r="9" spans="1:64" ht="20.399999999999999" x14ac:dyDescent="0.25">
      <c r="A9" s="5"/>
      <c r="B9" s="57" t="str">
        <f>Critères!B8</f>
        <v>1.6</v>
      </c>
      <c r="C9" s="27" t="str">
        <f>Critères!C8</f>
        <v>Chaque image porteuse d’information a-t-elle, si nécessaire, une description détaillée ?</v>
      </c>
      <c r="D9" s="67" t="s">
        <v>305</v>
      </c>
      <c r="E9" s="68" t="s">
        <v>316</v>
      </c>
      <c r="F9" s="27"/>
      <c r="G9" s="27"/>
    </row>
    <row r="10" spans="1:64" ht="20.399999999999999" x14ac:dyDescent="0.25">
      <c r="A10" s="5"/>
      <c r="B10" s="57" t="str">
        <f>Critères!B9</f>
        <v>1.7</v>
      </c>
      <c r="C10" s="27" t="str">
        <f>Critères!C9</f>
        <v>Pour chaque image porteuse d’information ayant une description détaillée, cette description est-elle pertinente ?</v>
      </c>
      <c r="D10" s="67" t="s">
        <v>305</v>
      </c>
      <c r="E10" s="68" t="s">
        <v>316</v>
      </c>
      <c r="F10" s="27"/>
      <c r="G10" s="27"/>
    </row>
    <row r="11" spans="1:64" ht="40.799999999999997" x14ac:dyDescent="0.25">
      <c r="A11" s="5"/>
      <c r="B11" s="57" t="str">
        <f>Critères!B10</f>
        <v>1.8</v>
      </c>
      <c r="C11" s="27" t="str">
        <f>Critères!C10</f>
        <v>Chaque image texte porteuse d’information, en l’absence d’un mécanisme de remplacement, doit si possible être remplacée par du texte stylé. Cette règle est-elle respectée (hors cas particuliers) ?</v>
      </c>
      <c r="D11" s="67" t="s">
        <v>305</v>
      </c>
      <c r="E11" s="68" t="s">
        <v>316</v>
      </c>
      <c r="F11" s="27"/>
      <c r="G11" s="27"/>
    </row>
    <row r="12" spans="1:64" ht="20.399999999999999" x14ac:dyDescent="0.25">
      <c r="A12" s="5"/>
      <c r="B12" s="57" t="str">
        <f>Critères!B11</f>
        <v>1.9</v>
      </c>
      <c r="C12" s="27" t="str">
        <f>Critères!C11</f>
        <v>Chaque légende d’image est-elle, si nécessaire, correctement reliée à l’image correspondante ?</v>
      </c>
      <c r="D12" s="67" t="s">
        <v>305</v>
      </c>
      <c r="E12" s="68" t="s">
        <v>316</v>
      </c>
      <c r="F12" s="27"/>
      <c r="G12" s="27"/>
    </row>
    <row r="13" spans="1:64" ht="15.6" x14ac:dyDescent="0.25">
      <c r="A13" s="5" t="str">
        <f>Critères!$A$12</f>
        <v>CADRES</v>
      </c>
      <c r="B13" s="59" t="str">
        <f>Critères!B12</f>
        <v>2.1</v>
      </c>
      <c r="C13" s="31" t="str">
        <f>Critères!C12</f>
        <v>Chaque cadre a-t-il un titre de cadre ?</v>
      </c>
      <c r="D13" s="67" t="s">
        <v>305</v>
      </c>
      <c r="E13" s="68" t="s">
        <v>316</v>
      </c>
      <c r="F13" s="60"/>
      <c r="G13" s="31"/>
    </row>
    <row r="14" spans="1:64"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64" ht="30.6" x14ac:dyDescent="0.25">
      <c r="A15" s="5" t="str">
        <f>Critères!$A$14</f>
        <v>COULEURS</v>
      </c>
      <c r="B15" s="57" t="str">
        <f>Critères!B14</f>
        <v>3.1</v>
      </c>
      <c r="C15" s="27" t="str">
        <f>Critères!C14</f>
        <v>Dans chaque page web, l’information ne doit pas être donnée uniquement par la couleur. Cette règle est-elle respectée ?</v>
      </c>
      <c r="D15" s="67" t="s">
        <v>305</v>
      </c>
      <c r="E15" s="68" t="s">
        <v>316</v>
      </c>
      <c r="F15" s="27"/>
      <c r="G15" s="27"/>
    </row>
    <row r="16" spans="1:64" ht="30.6" x14ac:dyDescent="0.25">
      <c r="A16" s="5"/>
      <c r="B16" s="57" t="str">
        <f>Critères!B15</f>
        <v>3.2</v>
      </c>
      <c r="C16" s="27"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7" t="str">
        <f>Critères!B16</f>
        <v>3.3</v>
      </c>
      <c r="C17" s="27"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7" t="str">
        <f>Critères!B17</f>
        <v>4.1</v>
      </c>
      <c r="C18" s="27"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7" t="str">
        <f>Critères!B18</f>
        <v>4.2</v>
      </c>
      <c r="C19" s="27"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7" t="str">
        <f>Critères!B19</f>
        <v>4.3</v>
      </c>
      <c r="C20" s="27" t="str">
        <f>Critères!C19</f>
        <v>Chaque média temporel synchronisé pré-enregistré a-t-il, si nécessaire, des sous-titres synchronisés (hors cas particuliers) ?</v>
      </c>
      <c r="D20" s="67" t="s">
        <v>305</v>
      </c>
      <c r="E20" s="68" t="s">
        <v>316</v>
      </c>
      <c r="F20" s="31"/>
      <c r="G20" s="31"/>
    </row>
    <row r="21" spans="1:7" ht="30.6" x14ac:dyDescent="0.25">
      <c r="A21" s="5"/>
      <c r="B21" s="57" t="str">
        <f>Critères!B20</f>
        <v>4.4</v>
      </c>
      <c r="C21" s="27"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7" t="str">
        <f>Critères!B21</f>
        <v>4.5</v>
      </c>
      <c r="C22" s="27"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7" t="str">
        <f>Critères!B22</f>
        <v>4.6</v>
      </c>
      <c r="C23" s="27"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7" t="str">
        <f>Critères!B23</f>
        <v>4.7</v>
      </c>
      <c r="C24" s="27" t="str">
        <f>Critères!C23</f>
        <v>Chaque média temporel est-il clairement identifiable (hors cas particuliers) ?</v>
      </c>
      <c r="D24" s="67" t="s">
        <v>305</v>
      </c>
      <c r="E24" s="68" t="s">
        <v>316</v>
      </c>
      <c r="F24" s="31"/>
      <c r="G24" s="31"/>
    </row>
    <row r="25" spans="1:7" ht="20.399999999999999" x14ac:dyDescent="0.25">
      <c r="A25" s="5"/>
      <c r="B25" s="57" t="str">
        <f>Critères!B24</f>
        <v>4.8</v>
      </c>
      <c r="C25" s="27" t="str">
        <f>Critères!C24</f>
        <v>Chaque média non temporel a-t-il, si nécessaire, une alternative (hors cas particuliers) ?</v>
      </c>
      <c r="D25" s="67" t="s">
        <v>305</v>
      </c>
      <c r="E25" s="68" t="s">
        <v>316</v>
      </c>
      <c r="F25" s="31"/>
      <c r="G25" s="31"/>
    </row>
    <row r="26" spans="1:7" ht="20.399999999999999" x14ac:dyDescent="0.25">
      <c r="A26" s="5"/>
      <c r="B26" s="57" t="str">
        <f>Critères!B25</f>
        <v>4.9</v>
      </c>
      <c r="C26" s="27" t="str">
        <f>Critères!C25</f>
        <v>Pour chaque média non temporel ayant une alternative, cette alternative est-elle pertinente ?</v>
      </c>
      <c r="D26" s="67" t="s">
        <v>305</v>
      </c>
      <c r="E26" s="68" t="s">
        <v>316</v>
      </c>
      <c r="F26" s="31"/>
      <c r="G26" s="31"/>
    </row>
    <row r="27" spans="1:7" ht="20.399999999999999" x14ac:dyDescent="0.25">
      <c r="A27" s="5"/>
      <c r="B27" s="57" t="str">
        <f>Critères!B26</f>
        <v>4.10</v>
      </c>
      <c r="C27" s="27" t="str">
        <f>Critères!C26</f>
        <v>Chaque son déclenché automatiquement est-il contrôlable par l’utilisateur ?</v>
      </c>
      <c r="D27" s="67" t="s">
        <v>305</v>
      </c>
      <c r="E27" s="68" t="s">
        <v>316</v>
      </c>
      <c r="F27" s="31"/>
      <c r="G27" s="31"/>
    </row>
    <row r="28" spans="1:7" ht="30.6" x14ac:dyDescent="0.25">
      <c r="A28" s="5"/>
      <c r="B28" s="57" t="str">
        <f>Critères!B27</f>
        <v>4.11</v>
      </c>
      <c r="C28" s="27"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7" t="str">
        <f>Critères!B28</f>
        <v>4.12</v>
      </c>
      <c r="C29" s="27"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7" t="str">
        <f>Critères!B29</f>
        <v>4.13</v>
      </c>
      <c r="C30" s="27"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7" t="str">
        <f>Critères!B30</f>
        <v>5.1</v>
      </c>
      <c r="C31" s="27" t="str">
        <f>Critères!C30</f>
        <v>Chaque tableau de données complexe a-t-il un résumé ?</v>
      </c>
      <c r="D31" s="67" t="s">
        <v>305</v>
      </c>
      <c r="E31" s="68" t="s">
        <v>316</v>
      </c>
      <c r="F31" s="27"/>
      <c r="G31" s="27"/>
    </row>
    <row r="32" spans="1:7" ht="20.399999999999999" x14ac:dyDescent="0.25">
      <c r="A32" s="5"/>
      <c r="B32" s="57" t="str">
        <f>Critères!B31</f>
        <v>5.2</v>
      </c>
      <c r="C32" s="27" t="str">
        <f>Critères!C31</f>
        <v>Pour chaque tableau de données complexe ayant un résumé, celui-ci est-il pertinent ?</v>
      </c>
      <c r="D32" s="67" t="s">
        <v>305</v>
      </c>
      <c r="E32" s="68" t="s">
        <v>316</v>
      </c>
      <c r="F32" s="27"/>
      <c r="G32" s="27"/>
    </row>
    <row r="33" spans="1:7" ht="20.399999999999999" x14ac:dyDescent="0.25">
      <c r="A33" s="5"/>
      <c r="B33" s="57" t="str">
        <f>Critères!B32</f>
        <v>5.3</v>
      </c>
      <c r="C33" s="27" t="str">
        <f>Critères!C32</f>
        <v>Pour chaque tableau de mise en forme, le contenu linéarisé reste-t-il compréhensible ?</v>
      </c>
      <c r="D33" s="67" t="s">
        <v>305</v>
      </c>
      <c r="E33" s="68" t="s">
        <v>316</v>
      </c>
      <c r="F33" s="27"/>
      <c r="G33" s="27"/>
    </row>
    <row r="34" spans="1:7" ht="20.399999999999999" x14ac:dyDescent="0.25">
      <c r="A34" s="5"/>
      <c r="B34" s="57" t="str">
        <f>Critères!B33</f>
        <v>5.4</v>
      </c>
      <c r="C34" s="27" t="str">
        <f>Critères!C33</f>
        <v>Pour chaque tableau de données ayant un titre, le titre est-il correctement associé au tableau de données ?</v>
      </c>
      <c r="D34" s="67" t="s">
        <v>305</v>
      </c>
      <c r="E34" s="68" t="s">
        <v>316</v>
      </c>
      <c r="F34" s="27"/>
      <c r="G34" s="27"/>
    </row>
    <row r="35" spans="1:7" ht="20.399999999999999" x14ac:dyDescent="0.25">
      <c r="A35" s="5"/>
      <c r="B35" s="57" t="str">
        <f>Critères!B34</f>
        <v>5.5</v>
      </c>
      <c r="C35" s="27" t="str">
        <f>Critères!C34</f>
        <v>Pour chaque tableau de données ayant un titre, celui-ci est-il pertinent ?</v>
      </c>
      <c r="D35" s="67" t="s">
        <v>305</v>
      </c>
      <c r="E35" s="68" t="s">
        <v>316</v>
      </c>
      <c r="F35" s="31"/>
      <c r="G35" s="31"/>
    </row>
    <row r="36" spans="1:7" ht="30.6" x14ac:dyDescent="0.25">
      <c r="A36" s="5"/>
      <c r="B36" s="57" t="str">
        <f>Critères!B35</f>
        <v>5.6</v>
      </c>
      <c r="C36" s="27" t="str">
        <f>Critères!C35</f>
        <v>Pour chaque tableau de données, chaque en-tête de colonnes et chaque en-tête de lignes sont-ils correctement déclarés ?</v>
      </c>
      <c r="D36" s="67" t="s">
        <v>305</v>
      </c>
      <c r="E36" s="68" t="s">
        <v>316</v>
      </c>
      <c r="F36" s="31"/>
      <c r="G36" s="31"/>
    </row>
    <row r="37" spans="1:7" ht="30.6" x14ac:dyDescent="0.25">
      <c r="A37" s="5"/>
      <c r="B37" s="57" t="str">
        <f>Critères!B36</f>
        <v>5.7</v>
      </c>
      <c r="C37" s="27"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7" t="str">
        <f>Critères!B37</f>
        <v>5.8</v>
      </c>
      <c r="C38" s="27"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7" t="str">
        <f>Critères!B38</f>
        <v>6.1</v>
      </c>
      <c r="C39" s="27" t="str">
        <f>Critères!C38</f>
        <v>Chaque lien est-il explicite (hors cas particuliers) ?</v>
      </c>
      <c r="D39" s="67" t="s">
        <v>305</v>
      </c>
      <c r="E39" s="68" t="s">
        <v>316</v>
      </c>
      <c r="F39" s="27"/>
      <c r="G39" s="27"/>
    </row>
    <row r="40" spans="1:7" ht="15.6" x14ac:dyDescent="0.25">
      <c r="A40" s="5"/>
      <c r="B40" s="57" t="str">
        <f>Critères!B39</f>
        <v>6.2</v>
      </c>
      <c r="C40" s="27" t="str">
        <f>Critères!C39</f>
        <v>Dans chaque page web, chaque lien a-t-il un intitulé ?</v>
      </c>
      <c r="D40" s="67" t="s">
        <v>305</v>
      </c>
      <c r="E40" s="68" t="s">
        <v>316</v>
      </c>
      <c r="F40" s="27"/>
      <c r="G40" s="27"/>
    </row>
    <row r="41" spans="1:7" ht="20.399999999999999" x14ac:dyDescent="0.25">
      <c r="A41" s="5" t="str">
        <f>Critères!$A$40</f>
        <v>SCRIPTS</v>
      </c>
      <c r="B41" s="57" t="str">
        <f>Critères!B40</f>
        <v>7.1</v>
      </c>
      <c r="C41" s="27" t="str">
        <f>Critères!C40</f>
        <v>Chaque script est-il, si nécessaire, compatible avec les technologies d’assistance ?</v>
      </c>
      <c r="D41" s="67" t="s">
        <v>305</v>
      </c>
      <c r="E41" s="68" t="s">
        <v>316</v>
      </c>
      <c r="F41" s="31"/>
      <c r="G41" s="31"/>
    </row>
    <row r="42" spans="1:7" ht="20.399999999999999" x14ac:dyDescent="0.25">
      <c r="A42" s="5"/>
      <c r="B42" s="57" t="str">
        <f>Critères!B41</f>
        <v>7.2</v>
      </c>
      <c r="C42" s="27" t="str">
        <f>Critères!C41</f>
        <v>Pour chaque script ayant une alternative, cette alternative est-elle pertinente ?</v>
      </c>
      <c r="D42" s="67" t="s">
        <v>305</v>
      </c>
      <c r="E42" s="68" t="s">
        <v>316</v>
      </c>
      <c r="F42" s="31"/>
      <c r="G42" s="31"/>
    </row>
    <row r="43" spans="1:7" ht="20.399999999999999" x14ac:dyDescent="0.25">
      <c r="A43" s="5"/>
      <c r="B43" s="57" t="str">
        <f>Critères!B42</f>
        <v>7.3</v>
      </c>
      <c r="C43" s="27" t="str">
        <f>Critères!C42</f>
        <v>Chaque script est-il contrôlable par le clavier et par tout dispositif de pointage (hors cas particuliers) ?</v>
      </c>
      <c r="D43" s="67" t="s">
        <v>305</v>
      </c>
      <c r="E43" s="68" t="s">
        <v>316</v>
      </c>
      <c r="F43" s="31"/>
      <c r="G43" s="31"/>
    </row>
    <row r="44" spans="1:7" ht="20.399999999999999" x14ac:dyDescent="0.25">
      <c r="A44" s="5"/>
      <c r="B44" s="57" t="str">
        <f>Critères!B43</f>
        <v>7.4</v>
      </c>
      <c r="C44" s="27" t="str">
        <f>Critères!C43</f>
        <v>Pour chaque script qui initie un changement de contexte, l’utilisateur est-il averti ou en a-t-il le contrôle ?</v>
      </c>
      <c r="D44" s="67" t="s">
        <v>305</v>
      </c>
      <c r="E44" s="68" t="s">
        <v>316</v>
      </c>
      <c r="F44" s="31"/>
      <c r="G44" s="31"/>
    </row>
    <row r="45" spans="1:7" ht="20.399999999999999" x14ac:dyDescent="0.25">
      <c r="A45" s="5"/>
      <c r="B45" s="57" t="str">
        <f>Critères!B44</f>
        <v>7.5</v>
      </c>
      <c r="C45" s="27"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7" t="str">
        <f>Critères!B45</f>
        <v>8.1</v>
      </c>
      <c r="C46" s="27" t="str">
        <f>Critères!C45</f>
        <v>Chaque page web est-elle définie par un type de document ?</v>
      </c>
      <c r="D46" s="67" t="s">
        <v>305</v>
      </c>
      <c r="E46" s="68" t="s">
        <v>316</v>
      </c>
      <c r="F46" s="31"/>
      <c r="G46" s="31"/>
    </row>
    <row r="47" spans="1:7" ht="20.399999999999999" x14ac:dyDescent="0.25">
      <c r="A47" s="5"/>
      <c r="B47" s="57" t="str">
        <f>Critères!B46</f>
        <v>8.2</v>
      </c>
      <c r="C47" s="27"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7" t="str">
        <f>Critères!B47</f>
        <v>8.3</v>
      </c>
      <c r="C48" s="27" t="str">
        <f>Critères!C47</f>
        <v>Dans chaque page web, la langue par défaut est-elle présente ?</v>
      </c>
      <c r="D48" s="67" t="s">
        <v>305</v>
      </c>
      <c r="E48" s="68" t="s">
        <v>316</v>
      </c>
      <c r="F48" s="31"/>
      <c r="G48" s="31"/>
    </row>
    <row r="49" spans="1:7" ht="20.399999999999999" x14ac:dyDescent="0.25">
      <c r="A49" s="5"/>
      <c r="B49" s="57" t="str">
        <f>Critères!B48</f>
        <v>8.4</v>
      </c>
      <c r="C49" s="27" t="str">
        <f>Critères!C48</f>
        <v>Pour chaque page web ayant une langue par défaut, le code de langue est-il pertinent ?</v>
      </c>
      <c r="D49" s="67" t="s">
        <v>305</v>
      </c>
      <c r="E49" s="68" t="s">
        <v>316</v>
      </c>
      <c r="F49" s="31"/>
      <c r="G49" s="31"/>
    </row>
    <row r="50" spans="1:7" ht="15.6" x14ac:dyDescent="0.25">
      <c r="A50" s="5"/>
      <c r="B50" s="57" t="str">
        <f>Critères!B49</f>
        <v>8.5</v>
      </c>
      <c r="C50" s="27" t="str">
        <f>Critères!C49</f>
        <v>Chaque page web a-t-elle un titre de page ?</v>
      </c>
      <c r="D50" s="67" t="s">
        <v>305</v>
      </c>
      <c r="E50" s="68" t="s">
        <v>316</v>
      </c>
      <c r="F50" s="31"/>
      <c r="G50" s="31"/>
    </row>
    <row r="51" spans="1:7" ht="20.399999999999999" x14ac:dyDescent="0.25">
      <c r="A51" s="5"/>
      <c r="B51" s="57" t="str">
        <f>Critères!B50</f>
        <v>8.6</v>
      </c>
      <c r="C51" s="27" t="str">
        <f>Critères!C50</f>
        <v>Pour chaque page web ayant un titre de page, ce titre est-il pertinent ?</v>
      </c>
      <c r="D51" s="67" t="s">
        <v>305</v>
      </c>
      <c r="E51" s="68" t="s">
        <v>316</v>
      </c>
      <c r="F51" s="31"/>
      <c r="G51" s="31"/>
    </row>
    <row r="52" spans="1:7" ht="20.399999999999999" x14ac:dyDescent="0.25">
      <c r="A52" s="5"/>
      <c r="B52" s="57" t="str">
        <f>Critères!B51</f>
        <v>8.7</v>
      </c>
      <c r="C52" s="27" t="str">
        <f>Critères!C51</f>
        <v>Dans chaque page web, chaque changement de langue est-il indiqué dans le code source (hors cas particuliers) ?</v>
      </c>
      <c r="D52" s="67" t="s">
        <v>305</v>
      </c>
      <c r="E52" s="68" t="s">
        <v>316</v>
      </c>
      <c r="F52" s="31"/>
      <c r="G52" s="31"/>
    </row>
    <row r="53" spans="1:7" ht="20.399999999999999" x14ac:dyDescent="0.25">
      <c r="A53" s="5"/>
      <c r="B53" s="57" t="str">
        <f>Critères!B52</f>
        <v>8.8</v>
      </c>
      <c r="C53" s="27" t="str">
        <f>Critères!C52</f>
        <v>Dans chaque page web, le code de langue de chaque changement de langue est-il valide et pertinent ?</v>
      </c>
      <c r="D53" s="67" t="s">
        <v>305</v>
      </c>
      <c r="E53" s="68" t="s">
        <v>316</v>
      </c>
      <c r="F53" s="31"/>
      <c r="G53" s="31"/>
    </row>
    <row r="54" spans="1:7" ht="30.6" x14ac:dyDescent="0.25">
      <c r="A54" s="5"/>
      <c r="B54" s="57" t="str">
        <f>Critères!B53</f>
        <v>8.9</v>
      </c>
      <c r="C54" s="27"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7" t="str">
        <f>Critères!B54</f>
        <v>8.10</v>
      </c>
      <c r="C55" s="27"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7" t="str">
        <f>Critères!B55</f>
        <v>9.1</v>
      </c>
      <c r="C56" s="27" t="str">
        <f>Critères!C55</f>
        <v>Dans chaque page web, l’information est-elle structurée par l’utilisation appropriée de titres ?</v>
      </c>
      <c r="D56" s="67" t="s">
        <v>305</v>
      </c>
      <c r="E56" s="68" t="s">
        <v>316</v>
      </c>
      <c r="F56" s="31"/>
      <c r="G56" s="31"/>
    </row>
    <row r="57" spans="1:7" ht="20.399999999999999" x14ac:dyDescent="0.25">
      <c r="A57" s="5"/>
      <c r="B57" s="57" t="str">
        <f>Critères!B56</f>
        <v>9.2</v>
      </c>
      <c r="C57" s="27" t="str">
        <f>Critères!C56</f>
        <v>Dans chaque page web, la structure du document est-elle cohérente (hors cas particuliers) ?</v>
      </c>
      <c r="D57" s="67" t="s">
        <v>305</v>
      </c>
      <c r="E57" s="68" t="s">
        <v>316</v>
      </c>
      <c r="F57" s="31"/>
      <c r="G57" s="31"/>
    </row>
    <row r="58" spans="1:7" ht="20.399999999999999" x14ac:dyDescent="0.25">
      <c r="A58" s="5"/>
      <c r="B58" s="57" t="str">
        <f>Critères!B57</f>
        <v>9.3</v>
      </c>
      <c r="C58" s="27" t="str">
        <f>Critères!C57</f>
        <v>Dans chaque page web, chaque liste est-elle correctement structurée ?</v>
      </c>
      <c r="D58" s="67" t="s">
        <v>305</v>
      </c>
      <c r="E58" s="68" t="s">
        <v>316</v>
      </c>
      <c r="F58" s="31"/>
      <c r="G58" s="31"/>
    </row>
    <row r="59" spans="1:7" ht="20.399999999999999" x14ac:dyDescent="0.25">
      <c r="A59" s="5"/>
      <c r="B59" s="57" t="str">
        <f>Critères!B58</f>
        <v>9.4</v>
      </c>
      <c r="C59" s="27" t="str">
        <f>Critères!C58</f>
        <v>Dans chaque page web, chaque citation est-elle correctement indiquée ?</v>
      </c>
      <c r="D59" s="67" t="s">
        <v>305</v>
      </c>
      <c r="E59" s="68" t="s">
        <v>316</v>
      </c>
      <c r="F59" s="31"/>
      <c r="G59" s="31"/>
    </row>
    <row r="60" spans="1:7" ht="20.399999999999999" x14ac:dyDescent="0.25">
      <c r="A60" s="5" t="str">
        <f>Critères!$A$59</f>
        <v>PRÉSENTATION</v>
      </c>
      <c r="B60" s="57" t="str">
        <f>Critères!B59</f>
        <v>10.1</v>
      </c>
      <c r="C60" s="27" t="str">
        <f>Critères!C59</f>
        <v>Dans le site web, des feuilles de styles sont-elles utilisées pour contrôler la présentation de l’information ?</v>
      </c>
      <c r="D60" s="67" t="s">
        <v>305</v>
      </c>
      <c r="E60" s="68" t="s">
        <v>316</v>
      </c>
      <c r="F60" s="31"/>
      <c r="G60" s="31"/>
    </row>
    <row r="61" spans="1:7" ht="30.6" x14ac:dyDescent="0.25">
      <c r="A61" s="5"/>
      <c r="B61" s="57" t="str">
        <f>Critères!B60</f>
        <v>10.2</v>
      </c>
      <c r="C61" s="27"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7" t="str">
        <f>Critères!B61</f>
        <v>10.3</v>
      </c>
      <c r="C62" s="27" t="str">
        <f>Critères!C61</f>
        <v>Dans chaque page web, l’information reste-t-elle compréhensible lorsque les feuilles de styles sont désactivées ?</v>
      </c>
      <c r="D62" s="67" t="s">
        <v>305</v>
      </c>
      <c r="E62" s="68" t="s">
        <v>316</v>
      </c>
      <c r="F62" s="31"/>
      <c r="G62" s="31"/>
    </row>
    <row r="63" spans="1:7" ht="30.6" x14ac:dyDescent="0.25">
      <c r="A63" s="5"/>
      <c r="B63" s="57" t="str">
        <f>Critères!B62</f>
        <v>10.4</v>
      </c>
      <c r="C63" s="27"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7" t="str">
        <f>Critères!B63</f>
        <v>10.5</v>
      </c>
      <c r="C64" s="27"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7" t="str">
        <f>Critères!B64</f>
        <v>10.6</v>
      </c>
      <c r="C65" s="27"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7" t="str">
        <f>Critères!B65</f>
        <v>10.7</v>
      </c>
      <c r="C66" s="27" t="str">
        <f>Critères!C65</f>
        <v>Dans chaque page web, pour chaque élément recevant le focus, la prise de focus est-elle visible ?</v>
      </c>
      <c r="D66" s="67" t="s">
        <v>305</v>
      </c>
      <c r="E66" s="68" t="s">
        <v>316</v>
      </c>
      <c r="F66" s="27"/>
      <c r="G66" s="27"/>
    </row>
    <row r="67" spans="1:7" ht="20.399999999999999" x14ac:dyDescent="0.25">
      <c r="A67" s="5"/>
      <c r="B67" s="57" t="str">
        <f>Critères!B66</f>
        <v>10.8</v>
      </c>
      <c r="C67" s="27" t="str">
        <f>Critères!C66</f>
        <v>Pour chaque page web, les contenus cachés ont-ils vocation à être ignorés par les technologies d’assistance ?</v>
      </c>
      <c r="D67" s="67" t="s">
        <v>305</v>
      </c>
      <c r="E67" s="68" t="s">
        <v>316</v>
      </c>
      <c r="F67" s="27"/>
      <c r="G67" s="27"/>
    </row>
    <row r="68" spans="1:7" ht="30.6" x14ac:dyDescent="0.25">
      <c r="A68" s="5"/>
      <c r="B68" s="57" t="str">
        <f>Critères!B67</f>
        <v>10.9</v>
      </c>
      <c r="C68" s="27" t="str">
        <f>Critères!C67</f>
        <v>Dans chaque page web, l’information ne doit pas être donnée uniquement par la forme, taille ou position. Cette règle est-elle respectée ?</v>
      </c>
      <c r="D68" s="67" t="s">
        <v>305</v>
      </c>
      <c r="E68" s="68" t="s">
        <v>316</v>
      </c>
      <c r="F68" s="27"/>
      <c r="G68" s="27"/>
    </row>
    <row r="69" spans="1:7" ht="30.6" x14ac:dyDescent="0.25">
      <c r="A69" s="5"/>
      <c r="B69" s="57" t="str">
        <f>Critères!B68</f>
        <v>10.10</v>
      </c>
      <c r="C69" s="27" t="str">
        <f>Critères!C68</f>
        <v>Dans chaque page web, l’information ne doit pas être donnée par la forme, taille ou position uniquement. Cette règle est-elle implémentée de façon pertinente ?</v>
      </c>
      <c r="D69" s="67" t="s">
        <v>305</v>
      </c>
      <c r="E69" s="68" t="s">
        <v>316</v>
      </c>
      <c r="F69" s="27"/>
      <c r="G69" s="27"/>
    </row>
    <row r="70" spans="1:7" ht="51" x14ac:dyDescent="0.25">
      <c r="A70" s="5"/>
      <c r="B70" s="57" t="str">
        <f>Critères!B69</f>
        <v>10.11</v>
      </c>
      <c r="C70" s="27"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27"/>
      <c r="G70" s="27"/>
    </row>
    <row r="71" spans="1:7" ht="30.6" x14ac:dyDescent="0.25">
      <c r="A71" s="5"/>
      <c r="B71" s="57" t="str">
        <f>Critères!B70</f>
        <v>10.12</v>
      </c>
      <c r="C71" s="27" t="str">
        <f>Critères!C70</f>
        <v>Dans chaque page web, les propriétés d’espacement du texte peuvent-elles être redéfinies par l’utilisateur sans perte de contenu ou de fonctionnalité (hors cas particuliers) ?</v>
      </c>
      <c r="D71" s="67" t="s">
        <v>305</v>
      </c>
      <c r="E71" s="68" t="s">
        <v>316</v>
      </c>
      <c r="F71" s="27"/>
      <c r="G71" s="27"/>
    </row>
    <row r="72" spans="1:7" ht="40.799999999999997" x14ac:dyDescent="0.25">
      <c r="A72" s="5"/>
      <c r="B72" s="57" t="str">
        <f>Critères!B71</f>
        <v>10.13</v>
      </c>
      <c r="C72" s="27" t="str">
        <f>Critères!C71</f>
        <v>Dans chaque page web, les contenus additionnels apparaissant à la prise de focus ou au survol d’un composant d’interface sont-ils contrôlables par l’utilisateur (hors cas particuliers) ?</v>
      </c>
      <c r="D72" s="67" t="s">
        <v>305</v>
      </c>
      <c r="E72" s="68" t="s">
        <v>316</v>
      </c>
      <c r="F72" s="27"/>
      <c r="G72" s="27"/>
    </row>
    <row r="73" spans="1:7" ht="30.6" x14ac:dyDescent="0.25">
      <c r="A73" s="5"/>
      <c r="B73" s="57" t="str">
        <f>Critères!B72</f>
        <v>10.14</v>
      </c>
      <c r="C73" s="27" t="str">
        <f>Critères!C72</f>
        <v>Dans chaque page web, les contenus additionnels apparaissant via les styles CSS uniquement peuvent-ils être rendus visibles au clavier et par tout dispositif de pointage ?</v>
      </c>
      <c r="D73" s="67" t="s">
        <v>305</v>
      </c>
      <c r="E73" s="68" t="s">
        <v>316</v>
      </c>
      <c r="F73" s="27"/>
      <c r="G73" s="27"/>
    </row>
    <row r="74" spans="1:7" ht="15.6" x14ac:dyDescent="0.25">
      <c r="A74" s="5" t="str">
        <f>Critères!$A$73</f>
        <v>FORMULAIRES</v>
      </c>
      <c r="B74" s="57" t="str">
        <f>Critères!B73</f>
        <v>11.1</v>
      </c>
      <c r="C74" s="27" t="str">
        <f>Critères!C73</f>
        <v>Chaque champ de formulaire a-t-il une étiquette ?</v>
      </c>
      <c r="D74" s="67" t="s">
        <v>305</v>
      </c>
      <c r="E74" s="68" t="s">
        <v>316</v>
      </c>
      <c r="F74" s="27"/>
      <c r="G74" s="27"/>
    </row>
    <row r="75" spans="1:7" ht="20.399999999999999" x14ac:dyDescent="0.25">
      <c r="A75" s="5"/>
      <c r="B75" s="57" t="str">
        <f>Critères!B74</f>
        <v>11.2</v>
      </c>
      <c r="C75" s="27" t="str">
        <f>Critères!C74</f>
        <v>Chaque étiquette associée à un champ de formulaire est-elle pertinente (hors cas particuliers) ?</v>
      </c>
      <c r="D75" s="67" t="s">
        <v>305</v>
      </c>
      <c r="E75" s="68" t="s">
        <v>316</v>
      </c>
      <c r="F75" s="27"/>
      <c r="G75" s="27"/>
    </row>
    <row r="76" spans="1:7" ht="40.799999999999997" x14ac:dyDescent="0.25">
      <c r="A76" s="5"/>
      <c r="B76" s="57" t="str">
        <f>Critères!B75</f>
        <v>11.3</v>
      </c>
      <c r="C76" s="27" t="str">
        <f>Critères!C75</f>
        <v>Dans chaque formulaire, chaque étiquette associée à un champ de formulaire ayant la même fonction et répété plusieurs fois dans une même page ou dans un ensemble de pages est-elle cohérente ?</v>
      </c>
      <c r="D76" s="67" t="s">
        <v>305</v>
      </c>
      <c r="E76" s="68" t="s">
        <v>316</v>
      </c>
      <c r="F76" s="27"/>
      <c r="G76" s="27"/>
    </row>
    <row r="77" spans="1:7" ht="20.399999999999999" x14ac:dyDescent="0.25">
      <c r="A77" s="5"/>
      <c r="B77" s="57" t="str">
        <f>Critères!B76</f>
        <v>11.4</v>
      </c>
      <c r="C77" s="27" t="str">
        <f>Critères!C76</f>
        <v>Dans chaque formulaire, chaque étiquette de champ et son champ associé sont-ils accolés (hors cas particuliers) ?</v>
      </c>
      <c r="D77" s="67" t="s">
        <v>305</v>
      </c>
      <c r="E77" s="68" t="s">
        <v>316</v>
      </c>
      <c r="F77" s="27"/>
      <c r="G77" s="27"/>
    </row>
    <row r="78" spans="1:7" ht="20.399999999999999" x14ac:dyDescent="0.25">
      <c r="A78" s="5"/>
      <c r="B78" s="57" t="str">
        <f>Critères!B77</f>
        <v>11.5</v>
      </c>
      <c r="C78" s="27" t="str">
        <f>Critères!C77</f>
        <v>Dans chaque formulaire, les champs de même nature sont-ils regroupés, si nécessaire ?</v>
      </c>
      <c r="D78" s="67" t="s">
        <v>305</v>
      </c>
      <c r="E78" s="68" t="s">
        <v>316</v>
      </c>
      <c r="F78" s="27"/>
      <c r="G78" s="27"/>
    </row>
    <row r="79" spans="1:7" ht="20.399999999999999" x14ac:dyDescent="0.25">
      <c r="A79" s="5"/>
      <c r="B79" s="57" t="str">
        <f>Critères!B78</f>
        <v>11.6</v>
      </c>
      <c r="C79" s="27" t="str">
        <f>Critères!C78</f>
        <v>Dans chaque formulaire, chaque regroupement de champs de même nature a-t-il une légende ?</v>
      </c>
      <c r="D79" s="67" t="s">
        <v>305</v>
      </c>
      <c r="E79" s="68" t="s">
        <v>316</v>
      </c>
      <c r="F79" s="31"/>
      <c r="G79" s="31"/>
    </row>
    <row r="80" spans="1:7" ht="30.6" x14ac:dyDescent="0.25">
      <c r="A80" s="5"/>
      <c r="B80" s="57" t="str">
        <f>Critères!B79</f>
        <v>11.7</v>
      </c>
      <c r="C80" s="27"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7" t="str">
        <f>Critères!B80</f>
        <v>11.8</v>
      </c>
      <c r="C81" s="27"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7" t="str">
        <f>Critères!B81</f>
        <v>11.9</v>
      </c>
      <c r="C82" s="27" t="str">
        <f>Critères!C81</f>
        <v>Dans chaque formulaire, l’intitulé de chaque bouton est-il pertinent (hors cas particuliers) ?</v>
      </c>
      <c r="D82" s="67" t="s">
        <v>305</v>
      </c>
      <c r="E82" s="68" t="s">
        <v>316</v>
      </c>
      <c r="F82" s="31"/>
      <c r="G82" s="31"/>
    </row>
    <row r="83" spans="1:7" ht="20.399999999999999" x14ac:dyDescent="0.25">
      <c r="A83" s="5"/>
      <c r="B83" s="57" t="str">
        <f>Critères!B82</f>
        <v>11.10</v>
      </c>
      <c r="C83" s="27" t="str">
        <f>Critères!C82</f>
        <v>Dans chaque formulaire, le contrôle de saisie est-il utilisé de manière pertinente (hors cas particuliers) ?</v>
      </c>
      <c r="D83" s="67" t="s">
        <v>305</v>
      </c>
      <c r="E83" s="68" t="s">
        <v>316</v>
      </c>
      <c r="F83" s="31"/>
      <c r="G83" s="31"/>
    </row>
    <row r="84" spans="1:7" ht="30.6" x14ac:dyDescent="0.25">
      <c r="A84" s="5"/>
      <c r="B84" s="57" t="str">
        <f>Critères!B83</f>
        <v>11.11</v>
      </c>
      <c r="C84" s="27"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7" t="str">
        <f>Critères!B84</f>
        <v>11.12</v>
      </c>
      <c r="C85" s="27"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7" t="str">
        <f>Critères!B85</f>
        <v>11.13</v>
      </c>
      <c r="C86" s="27"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7" t="str">
        <f>Critères!B86</f>
        <v>12.1</v>
      </c>
      <c r="C87" s="27" t="str">
        <f>Critères!C86</f>
        <v>Chaque ensemble de pages dispose-t-il de deux systèmes de navigation différents, au moins (hors cas particuliers) ?</v>
      </c>
      <c r="D87" s="67" t="s">
        <v>305</v>
      </c>
      <c r="E87" s="68" t="s">
        <v>316</v>
      </c>
      <c r="F87" s="31"/>
      <c r="G87" s="31"/>
    </row>
    <row r="88" spans="1:7" ht="30.6" x14ac:dyDescent="0.25">
      <c r="A88" s="5"/>
      <c r="B88" s="57" t="str">
        <f>Critères!B87</f>
        <v>12.2</v>
      </c>
      <c r="C88" s="27" t="str">
        <f>Critères!C87</f>
        <v>Dans chaque ensemble de pages, le menu et les barres de navigation sont-ils toujours à la même place (hors cas particuliers) ?</v>
      </c>
      <c r="D88" s="67" t="s">
        <v>305</v>
      </c>
      <c r="E88" s="68" t="s">
        <v>316</v>
      </c>
      <c r="F88" s="31"/>
      <c r="G88" s="31"/>
    </row>
    <row r="89" spans="1:7" ht="15.6" x14ac:dyDescent="0.25">
      <c r="A89" s="5"/>
      <c r="B89" s="57" t="str">
        <f>Critères!B88</f>
        <v>12.3</v>
      </c>
      <c r="C89" s="27" t="str">
        <f>Critères!C88</f>
        <v>La page « plan du site » est-elle pertinente ?</v>
      </c>
      <c r="D89" s="67" t="s">
        <v>305</v>
      </c>
      <c r="E89" s="68" t="s">
        <v>316</v>
      </c>
      <c r="F89" s="31"/>
      <c r="G89" s="31"/>
    </row>
    <row r="90" spans="1:7" ht="20.399999999999999" x14ac:dyDescent="0.25">
      <c r="A90" s="5"/>
      <c r="B90" s="57" t="str">
        <f>Critères!B89</f>
        <v>12.4</v>
      </c>
      <c r="C90" s="27" t="str">
        <f>Critères!C89</f>
        <v>Dans chaque ensemble de pages, la page « plan du site » est-elle atteignable de manière identique ?</v>
      </c>
      <c r="D90" s="67" t="s">
        <v>305</v>
      </c>
      <c r="E90" s="68" t="s">
        <v>316</v>
      </c>
      <c r="F90" s="27"/>
      <c r="G90" s="27"/>
    </row>
    <row r="91" spans="1:7" ht="20.399999999999999" x14ac:dyDescent="0.25">
      <c r="A91" s="5"/>
      <c r="B91" s="57" t="str">
        <f>Critères!B90</f>
        <v>12.5</v>
      </c>
      <c r="C91" s="27" t="str">
        <f>Critères!C90</f>
        <v>Dans chaque ensemble de pages, le moteur de recherche est-il atteignable de manière identique ?</v>
      </c>
      <c r="D91" s="67" t="s">
        <v>305</v>
      </c>
      <c r="E91" s="68" t="s">
        <v>316</v>
      </c>
      <c r="F91" s="27"/>
      <c r="G91" s="27"/>
    </row>
    <row r="92" spans="1:7" ht="51" x14ac:dyDescent="0.25">
      <c r="A92" s="5"/>
      <c r="B92" s="57" t="str">
        <f>Critères!B91</f>
        <v>12.6</v>
      </c>
      <c r="C92" s="27"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27"/>
      <c r="G92" s="27"/>
    </row>
    <row r="93" spans="1:7" ht="30.6" x14ac:dyDescent="0.25">
      <c r="A93" s="5"/>
      <c r="B93" s="57" t="str">
        <f>Critères!B92</f>
        <v>12.7</v>
      </c>
      <c r="C93" s="27" t="str">
        <f>Critères!C92</f>
        <v>Dans chaque page web, un lien d’évitement ou d’accès rapide à la zone de contenu principal est-il présent (hors cas particuliers) ?</v>
      </c>
      <c r="D93" s="67" t="s">
        <v>305</v>
      </c>
      <c r="E93" s="68" t="s">
        <v>316</v>
      </c>
      <c r="F93" s="27"/>
      <c r="G93" s="27"/>
    </row>
    <row r="94" spans="1:7" ht="20.399999999999999" x14ac:dyDescent="0.25">
      <c r="A94" s="5"/>
      <c r="B94" s="57" t="str">
        <f>Critères!B93</f>
        <v>12.8</v>
      </c>
      <c r="C94" s="27" t="str">
        <f>Critères!C93</f>
        <v>Dans chaque page web, l’ordre de tabulation est-il cohérent ?</v>
      </c>
      <c r="D94" s="67" t="s">
        <v>305</v>
      </c>
      <c r="E94" s="68" t="s">
        <v>316</v>
      </c>
      <c r="F94" s="27"/>
      <c r="G94" s="27"/>
    </row>
    <row r="95" spans="1:7" ht="20.399999999999999" x14ac:dyDescent="0.25">
      <c r="A95" s="5"/>
      <c r="B95" s="57" t="str">
        <f>Critères!B94</f>
        <v>12.9</v>
      </c>
      <c r="C95" s="27" t="str">
        <f>Critères!C94</f>
        <v>Dans chaque page web, la navigation ne doit pas contenir de piège au clavier. Cette règle est-elle respectée ?</v>
      </c>
      <c r="D95" s="67" t="s">
        <v>305</v>
      </c>
      <c r="E95" s="68" t="s">
        <v>316</v>
      </c>
      <c r="F95" s="27"/>
      <c r="G95" s="27"/>
    </row>
    <row r="96" spans="1:7" ht="40.799999999999997" x14ac:dyDescent="0.25">
      <c r="A96" s="5"/>
      <c r="B96" s="57" t="str">
        <f>Critères!B95</f>
        <v>12.10</v>
      </c>
      <c r="C96" s="27" t="str">
        <f>Critères!C95</f>
        <v>Dans chaque page web, les raccourcis clavier n’utilisant qu’une seule touche (lettre minuscule ou majuscule, ponctuation, chiffre ou symbole) sont-ils contrôlables par l’utilisateur ?</v>
      </c>
      <c r="D96" s="67" t="s">
        <v>305</v>
      </c>
      <c r="E96" s="68" t="s">
        <v>316</v>
      </c>
      <c r="F96" s="27"/>
      <c r="G96" s="27"/>
    </row>
    <row r="97" spans="1:7" ht="40.799999999999997" x14ac:dyDescent="0.25">
      <c r="A97" s="5"/>
      <c r="B97" s="57" t="str">
        <f>Critères!B96</f>
        <v>12.11</v>
      </c>
      <c r="C97" s="27" t="str">
        <f>Critères!C96</f>
        <v>Dans chaque page web, les contenus additionnels apparaissant au survol, à la prise de focus ou à l’activation d’un composant d’interface sont-ils si nécessaire atteignables au clavier ?</v>
      </c>
      <c r="D97" s="67" t="s">
        <v>305</v>
      </c>
      <c r="E97" s="68" t="s">
        <v>316</v>
      </c>
      <c r="F97" s="27"/>
      <c r="G97" s="27"/>
    </row>
    <row r="98" spans="1:7" ht="30.6" x14ac:dyDescent="0.25">
      <c r="A98" s="5" t="str">
        <f>Critères!$A$97</f>
        <v>CONSULTATION</v>
      </c>
      <c r="B98" s="57" t="str">
        <f>Critères!B97</f>
        <v>13.1</v>
      </c>
      <c r="C98" s="27" t="str">
        <f>Critères!C97</f>
        <v>Pour chaque page web, l’utilisateur a-t-il le contrôle de chaque limite de temps modifiant le contenu (hors cas particuliers) ?</v>
      </c>
      <c r="D98" s="67" t="s">
        <v>305</v>
      </c>
      <c r="E98" s="68" t="s">
        <v>316</v>
      </c>
      <c r="F98" s="27"/>
      <c r="G98" s="27"/>
    </row>
    <row r="99" spans="1:7" ht="30.6" x14ac:dyDescent="0.25">
      <c r="A99" s="5"/>
      <c r="B99" s="57" t="str">
        <f>Critères!B98</f>
        <v>13.2</v>
      </c>
      <c r="C99" s="27" t="str">
        <f>Critères!C98</f>
        <v>Dans chaque page web, l’ouverture d’une nouvelle fenêtre ne doit pas être déclenchée sans action de l’utilisateur. Cette règle est-elle respectée ?</v>
      </c>
      <c r="D99" s="67" t="s">
        <v>305</v>
      </c>
      <c r="E99" s="68" t="s">
        <v>316</v>
      </c>
      <c r="F99" s="27"/>
      <c r="G99" s="27"/>
    </row>
    <row r="100" spans="1:7" ht="30.6" x14ac:dyDescent="0.25">
      <c r="A100" s="5"/>
      <c r="B100" s="57" t="str">
        <f>Critères!B99</f>
        <v>13.3</v>
      </c>
      <c r="C100" s="27" t="str">
        <f>Critères!C99</f>
        <v>Dans chaque page web, chaque document bureautique en téléchargement possède-t-il, si nécessaire, une version accessible (hors cas particuliers) ?</v>
      </c>
      <c r="D100" s="67" t="s">
        <v>305</v>
      </c>
      <c r="E100" s="68" t="s">
        <v>316</v>
      </c>
      <c r="F100" s="27"/>
      <c r="G100" s="27"/>
    </row>
    <row r="101" spans="1:7" ht="20.399999999999999" x14ac:dyDescent="0.25">
      <c r="A101" s="5"/>
      <c r="B101" s="57" t="str">
        <f>Critères!B100</f>
        <v>13.4</v>
      </c>
      <c r="C101" s="27" t="str">
        <f>Critères!C100</f>
        <v>Pour chaque document bureautique ayant une version accessible, cette version offre-t-elle la même information ?</v>
      </c>
      <c r="D101" s="67" t="s">
        <v>305</v>
      </c>
      <c r="E101" s="68" t="s">
        <v>316</v>
      </c>
      <c r="F101" s="27"/>
      <c r="G101" s="27"/>
    </row>
    <row r="102" spans="1:7" ht="20.399999999999999" x14ac:dyDescent="0.25">
      <c r="A102" s="5"/>
      <c r="B102" s="57" t="str">
        <f>Critères!B101</f>
        <v>13.5</v>
      </c>
      <c r="C102" s="27" t="str">
        <f>Critères!C101</f>
        <v>Dans chaque page web, chaque contenu cryptique (art ASCII, émoticon, syntaxe cryptique) a-t-il une alternative ?</v>
      </c>
      <c r="D102" s="67" t="s">
        <v>305</v>
      </c>
      <c r="E102" s="68" t="s">
        <v>316</v>
      </c>
      <c r="F102" s="27"/>
      <c r="G102" s="27"/>
    </row>
    <row r="103" spans="1:7" ht="30.6" x14ac:dyDescent="0.25">
      <c r="A103" s="5"/>
      <c r="B103" s="57" t="str">
        <f>Critères!B102</f>
        <v>13.6</v>
      </c>
      <c r="C103" s="27" t="str">
        <f>Critères!C102</f>
        <v>Dans chaque page web, pour chaque contenu cryptique (art ASCII, émoticon, syntaxe cryptique) ayant une alternative, cette alternative est-elle pertinente ?</v>
      </c>
      <c r="D103" s="67" t="s">
        <v>305</v>
      </c>
      <c r="E103" s="68" t="s">
        <v>316</v>
      </c>
      <c r="F103" s="27"/>
      <c r="G103" s="27"/>
    </row>
    <row r="104" spans="1:7" ht="30.6" x14ac:dyDescent="0.25">
      <c r="A104" s="5"/>
      <c r="B104" s="57" t="str">
        <f>Critères!B103</f>
        <v>13.7</v>
      </c>
      <c r="C104" s="27" t="str">
        <f>Critères!C103</f>
        <v>Dans chaque page web, les changements brusques de luminosité ou les effets de flash sont-ils correctement utilisés ?</v>
      </c>
      <c r="D104" s="67" t="s">
        <v>305</v>
      </c>
      <c r="E104" s="68" t="s">
        <v>316</v>
      </c>
      <c r="F104" s="27"/>
      <c r="G104" s="27"/>
    </row>
    <row r="105" spans="1:7" ht="20.399999999999999" x14ac:dyDescent="0.25">
      <c r="A105" s="5"/>
      <c r="B105" s="57" t="str">
        <f>Critères!B104</f>
        <v>13.8</v>
      </c>
      <c r="C105" s="27" t="str">
        <f>Critères!C104</f>
        <v>Dans chaque page web, chaque contenu en mouvement ou clignotant est-il contrôlable par l’utilisateur ?</v>
      </c>
      <c r="D105" s="67" t="s">
        <v>305</v>
      </c>
      <c r="E105" s="68" t="s">
        <v>316</v>
      </c>
      <c r="F105" s="27"/>
      <c r="G105" s="27"/>
    </row>
    <row r="106" spans="1:7" ht="30.6" x14ac:dyDescent="0.25">
      <c r="A106" s="5"/>
      <c r="B106" s="57" t="str">
        <f>Critères!B105</f>
        <v>13.9</v>
      </c>
      <c r="C106" s="27" t="str">
        <f>Critères!C105</f>
        <v>Dans chaque page web, le contenu proposé est-il consultable quelle que soit l’orientation de l’écran (portait ou paysage) (hors cas particuliers) ?</v>
      </c>
      <c r="D106" s="67" t="s">
        <v>305</v>
      </c>
      <c r="E106" s="68" t="s">
        <v>316</v>
      </c>
      <c r="F106" s="27"/>
      <c r="G106" s="27"/>
    </row>
    <row r="107" spans="1:7" ht="40.799999999999997" x14ac:dyDescent="0.25">
      <c r="A107" s="5"/>
      <c r="B107" s="57" t="str">
        <f>Critères!B106</f>
        <v>13.10</v>
      </c>
      <c r="C107" s="27" t="str">
        <f>Critères!C106</f>
        <v>Dans chaque page web, les fonctionnalités utilisables ou disponibles au moyen d’un geste complexe peuvent-elles être également disponibles au moyen d’un geste simple (hors cas particuliers) ?</v>
      </c>
      <c r="D107" s="67" t="s">
        <v>305</v>
      </c>
      <c r="E107" s="68" t="s">
        <v>316</v>
      </c>
      <c r="F107" s="27"/>
      <c r="G107" s="27"/>
    </row>
    <row r="108" spans="1:7" ht="40.799999999999997" x14ac:dyDescent="0.25">
      <c r="A108" s="5"/>
      <c r="B108" s="57" t="str">
        <f>Critères!B107</f>
        <v>13.11</v>
      </c>
      <c r="C108" s="27" t="str">
        <f>Critères!C107</f>
        <v>Dans chaque page web, les actions déclenchées au moyen d’un dispositif de pointage sur un point unique de l’écran peuvent-elles faire l’objet d’une annulation (hors cas particuliers) ?</v>
      </c>
      <c r="D108" s="67" t="s">
        <v>305</v>
      </c>
      <c r="E108" s="68" t="s">
        <v>316</v>
      </c>
      <c r="F108" s="27"/>
      <c r="G108" s="27"/>
    </row>
    <row r="109" spans="1:7" ht="30.6" x14ac:dyDescent="0.25">
      <c r="A109" s="5"/>
      <c r="B109" s="57" t="str">
        <f>Critères!B108</f>
        <v>13.12</v>
      </c>
      <c r="C109" s="27" t="str">
        <f>Critères!C108</f>
        <v>Dans chaque page web, les fonctionnalités qui impliquent un mouvement de l’appareil ou vers l’appareil peuvent-elles être satisfaites de manière alternative (hors cas particuliers) ?</v>
      </c>
      <c r="D109" s="67" t="s">
        <v>305</v>
      </c>
      <c r="E109" s="68" t="s">
        <v>316</v>
      </c>
      <c r="F109" s="27"/>
      <c r="G109" s="27"/>
    </row>
  </sheetData>
  <mergeCells count="15">
    <mergeCell ref="A56:A59"/>
    <mergeCell ref="A60:A73"/>
    <mergeCell ref="A74:A86"/>
    <mergeCell ref="A87:A97"/>
    <mergeCell ref="A98:A109"/>
    <mergeCell ref="A18:A30"/>
    <mergeCell ref="A31:A38"/>
    <mergeCell ref="A39:A40"/>
    <mergeCell ref="A41:A45"/>
    <mergeCell ref="A46:A55"/>
    <mergeCell ref="A1:G1"/>
    <mergeCell ref="A2:G2"/>
    <mergeCell ref="A4:A12"/>
    <mergeCell ref="A13:A14"/>
    <mergeCell ref="A15:A17"/>
  </mergeCells>
  <conditionalFormatting sqref="D4">
    <cfRule type="cellIs" dxfId="377" priority="7" operator="equal">
      <formula>"C"</formula>
    </cfRule>
    <cfRule type="cellIs" dxfId="376" priority="8" operator="equal">
      <formula>"NC"</formula>
    </cfRule>
    <cfRule type="cellIs" dxfId="375" priority="9" operator="equal">
      <formula>"NA"</formula>
    </cfRule>
    <cfRule type="cellIs" dxfId="374" priority="10" operator="equal">
      <formula>"NT"</formula>
    </cfRule>
  </conditionalFormatting>
  <conditionalFormatting sqref="E4">
    <cfRule type="cellIs" dxfId="373" priority="11" operator="equal">
      <formula>"D"</formula>
    </cfRule>
    <cfRule type="cellIs" dxfId="372" priority="12" operator="equal">
      <formula>"N"</formula>
    </cfRule>
  </conditionalFormatting>
  <conditionalFormatting sqref="D5:D109">
    <cfRule type="cellIs" dxfId="371" priority="1" operator="equal">
      <formula>"C"</formula>
    </cfRule>
    <cfRule type="cellIs" dxfId="370" priority="2" operator="equal">
      <formula>"NC"</formula>
    </cfRule>
    <cfRule type="cellIs" dxfId="369" priority="3" operator="equal">
      <formula>"NA"</formula>
    </cfRule>
    <cfRule type="cellIs" dxfId="368" priority="4" operator="equal">
      <formula>"NT"</formula>
    </cfRule>
  </conditionalFormatting>
  <conditionalFormatting sqref="E5:E109">
    <cfRule type="cellIs" dxfId="367" priority="5" operator="equal">
      <formula>"D"</formula>
    </cfRule>
    <cfRule type="cellIs" dxfId="366" priority="6" operator="equal">
      <formula>"N"</formula>
    </cfRule>
  </conditionalFormatting>
  <dataValidations count="2">
    <dataValidation type="list" operator="equal" showErrorMessage="1" sqref="D4:D109">
      <formula1>"C,NC,NA,NT"</formula1>
      <formula2>0</formula2>
    </dataValidation>
    <dataValidation type="list" operator="equal" showErrorMessage="1" sqref="E4:E109">
      <formula1>"D,N"</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09"/>
  <sheetViews>
    <sheetView zoomScale="75" zoomScaleNormal="75" workbookViewId="0">
      <selection activeCell="D4" sqref="D4"/>
    </sheetView>
  </sheetViews>
  <sheetFormatPr baseColWidth="10" defaultColWidth="9.54296875" defaultRowHeight="15" x14ac:dyDescent="0.25"/>
  <cols>
    <col min="1" max="1" width="3.7265625" style="14"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64" width="9.54296875" style="23"/>
  </cols>
  <sheetData>
    <row r="1" spans="1:1023" ht="15.6" x14ac:dyDescent="0.25">
      <c r="A1" s="11" t="str">
        <f>'P17'!A1</f>
        <v>RGAA 4.1 – GRILLE D'ÉVALUATION</v>
      </c>
      <c r="B1" s="11"/>
      <c r="C1" s="11"/>
      <c r="D1" s="11"/>
      <c r="E1" s="11"/>
      <c r="F1" s="11"/>
      <c r="G1" s="11"/>
    </row>
    <row r="2" spans="1:1023" x14ac:dyDescent="0.25">
      <c r="A2" s="1" t="str">
        <f>CONCATENATE(Échantillon!B29," : ",Échantillon!C29)</f>
        <v>Actualités : http://www.site.fr/actualites.html</v>
      </c>
      <c r="B2" s="1"/>
      <c r="C2" s="1"/>
      <c r="D2" s="1"/>
      <c r="E2" s="1"/>
      <c r="F2" s="1"/>
      <c r="G2" s="1"/>
    </row>
    <row r="3" spans="1:1023" ht="57.45" customHeight="1" x14ac:dyDescent="0.25">
      <c r="A3" s="24" t="s">
        <v>71</v>
      </c>
      <c r="B3" s="24" t="s">
        <v>72</v>
      </c>
      <c r="C3" s="25" t="s">
        <v>73</v>
      </c>
      <c r="D3" s="24" t="s">
        <v>300</v>
      </c>
      <c r="E3" s="24" t="s">
        <v>313</v>
      </c>
      <c r="F3" s="25" t="s">
        <v>314</v>
      </c>
      <c r="G3" s="25" t="s">
        <v>315</v>
      </c>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row>
    <row r="4" spans="1:1023" ht="20.399999999999999" x14ac:dyDescent="0.25">
      <c r="A4" s="5" t="str">
        <f>Critères!$A$3</f>
        <v>IMAGES</v>
      </c>
      <c r="B4" s="57" t="str">
        <f>Critères!B3</f>
        <v>1.1</v>
      </c>
      <c r="C4" s="27" t="str">
        <f>Critères!C3</f>
        <v>Chaque image porteuse d’information a-t-elle une alternative textuelle ?</v>
      </c>
      <c r="D4" s="67" t="s">
        <v>305</v>
      </c>
      <c r="E4" s="68" t="s">
        <v>316</v>
      </c>
      <c r="F4" s="27"/>
      <c r="G4" s="27"/>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AMD4" s="58"/>
      <c r="AME4" s="58"/>
      <c r="AMF4" s="58"/>
      <c r="AMG4" s="58"/>
      <c r="AMH4" s="58"/>
      <c r="AMI4" s="58"/>
    </row>
    <row r="5" spans="1:1023" ht="20.399999999999999" x14ac:dyDescent="0.25">
      <c r="A5" s="5"/>
      <c r="B5" s="59" t="str">
        <f>Critères!B4</f>
        <v>1.2</v>
      </c>
      <c r="C5" s="31" t="str">
        <f>Critères!C4</f>
        <v>Chaque image de décoration est-elle correctement ignorée par les technologies d’assistance ?</v>
      </c>
      <c r="D5" s="67" t="s">
        <v>305</v>
      </c>
      <c r="E5" s="68" t="s">
        <v>316</v>
      </c>
      <c r="F5" s="27"/>
      <c r="G5" s="27"/>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row>
    <row r="6" spans="1:1023" ht="20.399999999999999" customHeight="1" x14ac:dyDescent="0.25">
      <c r="A6" s="5"/>
      <c r="B6" s="59" t="str">
        <f>Critères!B5</f>
        <v>1.3</v>
      </c>
      <c r="C6" s="31" t="str">
        <f>Critères!C5</f>
        <v>Pour chaque image porteuse d'information ayant une alternative textuelle, cette alternative est-elle pertinente (hors cas particuliers) ?</v>
      </c>
      <c r="D6" s="67" t="s">
        <v>305</v>
      </c>
      <c r="E6" s="68" t="s">
        <v>316</v>
      </c>
      <c r="F6" s="27"/>
      <c r="G6" s="27"/>
    </row>
    <row r="7" spans="1:1023" ht="20.399999999999999" customHeight="1" x14ac:dyDescent="0.25">
      <c r="A7" s="5"/>
      <c r="B7" s="59" t="str">
        <f>Critères!B6</f>
        <v>1.4</v>
      </c>
      <c r="C7" s="31" t="str">
        <f>Critères!C6</f>
        <v>Pour chaque image utilisée comme CAPTCHA ou comme image-test, ayant une alternative textuelle, cette alternative permet-elle d’identifier la nature et la fonction de l’image ?</v>
      </c>
      <c r="D7" s="67" t="s">
        <v>305</v>
      </c>
      <c r="E7" s="68" t="s">
        <v>316</v>
      </c>
      <c r="F7" s="29"/>
      <c r="G7" s="27"/>
    </row>
    <row r="8" spans="1:1023" ht="22.8" customHeight="1" x14ac:dyDescent="0.25">
      <c r="A8" s="5"/>
      <c r="B8" s="59" t="str">
        <f>Critères!B7</f>
        <v>1.5</v>
      </c>
      <c r="C8" s="31" t="str">
        <f>Critères!C7</f>
        <v>Pour chaque image utilisée comme CAPTCHA, une solution d’accès alternatif au contenu ou à la fonction du CAPTCHA est-elle présente ?</v>
      </c>
      <c r="D8" s="67" t="s">
        <v>305</v>
      </c>
      <c r="E8" s="68" t="s">
        <v>316</v>
      </c>
      <c r="F8" s="27"/>
      <c r="G8" s="27"/>
    </row>
    <row r="9" spans="1:1023" ht="25.05" customHeight="1" x14ac:dyDescent="0.25">
      <c r="A9" s="5"/>
      <c r="B9" s="59" t="str">
        <f>Critères!B8</f>
        <v>1.6</v>
      </c>
      <c r="C9" s="31" t="str">
        <f>Critères!C8</f>
        <v>Chaque image porteuse d’information a-t-elle, si nécessaire, une description détaillée ?</v>
      </c>
      <c r="D9" s="67" t="s">
        <v>305</v>
      </c>
      <c r="E9" s="68" t="s">
        <v>316</v>
      </c>
      <c r="F9" s="27"/>
      <c r="G9" s="27"/>
    </row>
    <row r="10" spans="1:1023" ht="41.25" customHeight="1" x14ac:dyDescent="0.25">
      <c r="A10" s="5"/>
      <c r="B10" s="59" t="str">
        <f>Critères!B9</f>
        <v>1.7</v>
      </c>
      <c r="C10" s="31" t="str">
        <f>Critères!C9</f>
        <v>Pour chaque image porteuse d’information ayant une description détaillée, cette description est-elle pertinente ?</v>
      </c>
      <c r="D10" s="67" t="s">
        <v>305</v>
      </c>
      <c r="E10" s="68" t="s">
        <v>316</v>
      </c>
      <c r="F10" s="27"/>
      <c r="G10" s="27"/>
    </row>
    <row r="11" spans="1:1023" ht="27.75" customHeight="1" x14ac:dyDescent="0.25">
      <c r="A11" s="5"/>
      <c r="B11" s="59" t="str">
        <f>Critères!B10</f>
        <v>1.8</v>
      </c>
      <c r="C11" s="31" t="str">
        <f>Critères!C10</f>
        <v>Chaque image texte porteuse d’information, en l’absence d’un mécanisme de remplacement, doit si possible être remplacée par du texte stylé. Cette règle est-elle respectée (hors cas particuliers) ?</v>
      </c>
      <c r="D11" s="67" t="s">
        <v>305</v>
      </c>
      <c r="E11" s="68" t="s">
        <v>316</v>
      </c>
      <c r="F11" s="27"/>
      <c r="G11" s="27"/>
    </row>
    <row r="12" spans="1:1023" ht="20.399999999999999" x14ac:dyDescent="0.25">
      <c r="A12" s="5"/>
      <c r="B12" s="59" t="str">
        <f>Critères!B11</f>
        <v>1.9</v>
      </c>
      <c r="C12" s="31" t="str">
        <f>Critères!C11</f>
        <v>Chaque légende d’image est-elle, si nécessaire, correctement reliée à l’image correspondante ?</v>
      </c>
      <c r="D12" s="67" t="s">
        <v>305</v>
      </c>
      <c r="E12" s="68" t="s">
        <v>316</v>
      </c>
      <c r="F12" s="60"/>
      <c r="G12" s="31"/>
    </row>
    <row r="13" spans="1:1023" ht="33.450000000000003" customHeight="1" x14ac:dyDescent="0.25">
      <c r="A13" s="5" t="str">
        <f>Critères!$A$12</f>
        <v>CADRES</v>
      </c>
      <c r="B13" s="59" t="str">
        <f>Critères!B12</f>
        <v>2.1</v>
      </c>
      <c r="C13" s="31" t="str">
        <f>Critères!C12</f>
        <v>Chaque cadre a-t-il un titre de cadre ?</v>
      </c>
      <c r="D13" s="67" t="s">
        <v>305</v>
      </c>
      <c r="E13" s="68" t="s">
        <v>316</v>
      </c>
      <c r="F13" s="31"/>
      <c r="G13" s="31"/>
    </row>
    <row r="14" spans="1:1023" ht="20.399999999999999" x14ac:dyDescent="0.25">
      <c r="A14" s="5"/>
      <c r="B14" s="59" t="str">
        <f>Critères!B13</f>
        <v>2.2</v>
      </c>
      <c r="C14" s="31" t="str">
        <f>Critères!C13</f>
        <v>Pour chaque cadre ayant un titre de cadre, ce titre de cadre est-il pertinent ?</v>
      </c>
      <c r="D14" s="67" t="s">
        <v>305</v>
      </c>
      <c r="E14" s="68" t="s">
        <v>316</v>
      </c>
      <c r="F14" s="27"/>
      <c r="G14" s="27"/>
    </row>
    <row r="15" spans="1:1023" ht="20.399999999999999" customHeight="1" x14ac:dyDescent="0.25">
      <c r="A15" s="5" t="str">
        <f>Critères!$A$14</f>
        <v>COULEURS</v>
      </c>
      <c r="B15" s="59" t="str">
        <f>Critères!B14</f>
        <v>3.1</v>
      </c>
      <c r="C15" s="31" t="str">
        <f>Critères!C14</f>
        <v>Dans chaque page web, l’information ne doit pas être donnée uniquement par la couleur. Cette règle est-elle respectée ?</v>
      </c>
      <c r="D15" s="67" t="s">
        <v>305</v>
      </c>
      <c r="E15" s="68" t="s">
        <v>316</v>
      </c>
      <c r="F15" s="31"/>
      <c r="G15" s="31"/>
    </row>
    <row r="16" spans="1:1023" ht="20.399999999999999" customHeight="1" x14ac:dyDescent="0.25">
      <c r="A16" s="5"/>
      <c r="B16" s="59" t="str">
        <f>Critères!B15</f>
        <v>3.2</v>
      </c>
      <c r="C16" s="31" t="str">
        <f>Critères!C15</f>
        <v>Dans chaque page web, le contraste entre la couleur du texte et la couleur de son arrière-plan est-il suffisamment élevé (hors cas particuliers) ?</v>
      </c>
      <c r="D16" s="67" t="s">
        <v>305</v>
      </c>
      <c r="E16" s="68" t="s">
        <v>316</v>
      </c>
      <c r="F16" s="31"/>
      <c r="G16" s="31"/>
    </row>
    <row r="17" spans="1:7" ht="20.399999999999999" customHeight="1" x14ac:dyDescent="0.25">
      <c r="A17" s="5"/>
      <c r="B17" s="59" t="str">
        <f>Critères!B16</f>
        <v>3.3</v>
      </c>
      <c r="C17" s="31"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20.399999999999999" customHeight="1" x14ac:dyDescent="0.25">
      <c r="A18" s="5" t="str">
        <f>Critères!$A$17</f>
        <v>MULTIMÉDIA</v>
      </c>
      <c r="B18" s="59" t="str">
        <f>Critères!B17</f>
        <v>4.1</v>
      </c>
      <c r="C18" s="31" t="str">
        <f>Critères!C17</f>
        <v>Chaque média temporel pré-enregistré a-t-il, si nécessaire, une transcription textuelle ou une audiodescription (hors cas particuliers) ?</v>
      </c>
      <c r="D18" s="67" t="s">
        <v>305</v>
      </c>
      <c r="E18" s="68" t="s">
        <v>316</v>
      </c>
      <c r="F18" s="31"/>
      <c r="G18" s="31"/>
    </row>
    <row r="19" spans="1:7" ht="20.399999999999999" customHeight="1" x14ac:dyDescent="0.25">
      <c r="A19" s="5"/>
      <c r="B19" s="59" t="str">
        <f>Critères!B18</f>
        <v>4.2</v>
      </c>
      <c r="C19" s="31"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20.399999999999999" customHeight="1" x14ac:dyDescent="0.25">
      <c r="A20" s="5"/>
      <c r="B20" s="59" t="str">
        <f>Critères!B19</f>
        <v>4.3</v>
      </c>
      <c r="C20" s="31" t="str">
        <f>Critères!C19</f>
        <v>Chaque média temporel synchronisé pré-enregistré a-t-il, si nécessaire, des sous-titres synchronisés (hors cas particuliers) ?</v>
      </c>
      <c r="D20" s="67" t="s">
        <v>305</v>
      </c>
      <c r="E20" s="68" t="s">
        <v>316</v>
      </c>
      <c r="F20" s="31"/>
      <c r="G20" s="31"/>
    </row>
    <row r="21" spans="1:7" ht="20.399999999999999" customHeight="1" x14ac:dyDescent="0.25">
      <c r="A21" s="5"/>
      <c r="B21" s="59" t="str">
        <f>Critères!B20</f>
        <v>4.4</v>
      </c>
      <c r="C21" s="31" t="str">
        <f>Critères!C20</f>
        <v>Pour chaque média temporel synchronisé pré-enregistré ayant des sous-titres synchronisés, ces sous-titres sont-ils pertinents ?</v>
      </c>
      <c r="D21" s="67" t="s">
        <v>305</v>
      </c>
      <c r="E21" s="68" t="s">
        <v>316</v>
      </c>
      <c r="F21" s="31"/>
      <c r="G21" s="31"/>
    </row>
    <row r="22" spans="1:7" ht="20.399999999999999" customHeight="1" x14ac:dyDescent="0.25">
      <c r="A22" s="5"/>
      <c r="B22" s="59" t="str">
        <f>Critères!B21</f>
        <v>4.5</v>
      </c>
      <c r="C22" s="31"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9" t="str">
        <f>Critères!B22</f>
        <v>4.6</v>
      </c>
      <c r="C23" s="31"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9" t="str">
        <f>Critères!B23</f>
        <v>4.7</v>
      </c>
      <c r="C24" s="31" t="str">
        <f>Critères!C23</f>
        <v>Chaque média temporel est-il clairement identifiable (hors cas particuliers) ?</v>
      </c>
      <c r="D24" s="67" t="s">
        <v>305</v>
      </c>
      <c r="E24" s="68" t="s">
        <v>316</v>
      </c>
      <c r="F24" s="31"/>
      <c r="G24" s="31"/>
    </row>
    <row r="25" spans="1:7" ht="20.399999999999999" x14ac:dyDescent="0.25">
      <c r="A25" s="5"/>
      <c r="B25" s="59" t="str">
        <f>Critères!B24</f>
        <v>4.8</v>
      </c>
      <c r="C25" s="31" t="str">
        <f>Critères!C24</f>
        <v>Chaque média non temporel a-t-il, si nécessaire, une alternative (hors cas particuliers) ?</v>
      </c>
      <c r="D25" s="67" t="s">
        <v>305</v>
      </c>
      <c r="E25" s="68" t="s">
        <v>316</v>
      </c>
      <c r="F25" s="31"/>
      <c r="G25" s="31"/>
    </row>
    <row r="26" spans="1:7" ht="20.399999999999999" x14ac:dyDescent="0.25">
      <c r="A26" s="5"/>
      <c r="B26" s="59" t="str">
        <f>Critères!B25</f>
        <v>4.9</v>
      </c>
      <c r="C26" s="31" t="str">
        <f>Critères!C25</f>
        <v>Pour chaque média non temporel ayant une alternative, cette alternative est-elle pertinente ?</v>
      </c>
      <c r="D26" s="67" t="s">
        <v>305</v>
      </c>
      <c r="E26" s="68" t="s">
        <v>316</v>
      </c>
      <c r="F26" s="31"/>
      <c r="G26" s="31"/>
    </row>
    <row r="27" spans="1:7" ht="20.399999999999999" x14ac:dyDescent="0.25">
      <c r="A27" s="5"/>
      <c r="B27" s="59" t="str">
        <f>Critères!B26</f>
        <v>4.10</v>
      </c>
      <c r="C27" s="31" t="str">
        <f>Critères!C26</f>
        <v>Chaque son déclenché automatiquement est-il contrôlable par l’utilisateur ?</v>
      </c>
      <c r="D27" s="67" t="s">
        <v>305</v>
      </c>
      <c r="E27" s="68" t="s">
        <v>316</v>
      </c>
      <c r="F27" s="31"/>
      <c r="G27" s="31"/>
    </row>
    <row r="28" spans="1:7" ht="20.399999999999999" customHeight="1" x14ac:dyDescent="0.25">
      <c r="A28" s="5"/>
      <c r="B28" s="59" t="str">
        <f>Critères!B27</f>
        <v>4.11</v>
      </c>
      <c r="C28" s="31"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9" t="str">
        <f>Critères!B28</f>
        <v>4.12</v>
      </c>
      <c r="C29" s="31"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9" t="str">
        <f>Critères!B29</f>
        <v>4.13</v>
      </c>
      <c r="C30" s="31" t="str">
        <f>Critères!C29</f>
        <v>Chaque média temporel et non temporel est-il compatible avec les technologies d’assistance (hors cas particuliers) ?</v>
      </c>
      <c r="D30" s="67" t="s">
        <v>305</v>
      </c>
      <c r="E30" s="68" t="s">
        <v>316</v>
      </c>
      <c r="F30" s="27"/>
      <c r="G30" s="27"/>
    </row>
    <row r="31" spans="1:7" ht="20.399999999999999" customHeight="1" x14ac:dyDescent="0.25">
      <c r="A31" s="5" t="str">
        <f>Critères!$A$30</f>
        <v>TABLEAUX</v>
      </c>
      <c r="B31" s="59" t="str">
        <f>Critères!B30</f>
        <v>5.1</v>
      </c>
      <c r="C31" s="31" t="str">
        <f>Critères!C30</f>
        <v>Chaque tableau de données complexe a-t-il un résumé ?</v>
      </c>
      <c r="D31" s="67" t="s">
        <v>305</v>
      </c>
      <c r="E31" s="68" t="s">
        <v>316</v>
      </c>
      <c r="F31" s="27"/>
      <c r="G31" s="27"/>
    </row>
    <row r="32" spans="1:7" ht="20.399999999999999" x14ac:dyDescent="0.25">
      <c r="A32" s="5"/>
      <c r="B32" s="59" t="str">
        <f>Critères!B31</f>
        <v>5.2</v>
      </c>
      <c r="C32" s="31" t="str">
        <f>Critères!C31</f>
        <v>Pour chaque tableau de données complexe ayant un résumé, celui-ci est-il pertinent ?</v>
      </c>
      <c r="D32" s="67" t="s">
        <v>305</v>
      </c>
      <c r="E32" s="68" t="s">
        <v>316</v>
      </c>
      <c r="F32" s="27"/>
      <c r="G32" s="27"/>
    </row>
    <row r="33" spans="1:7" ht="20.399999999999999" x14ac:dyDescent="0.25">
      <c r="A33" s="5"/>
      <c r="B33" s="59" t="str">
        <f>Critères!B32</f>
        <v>5.3</v>
      </c>
      <c r="C33" s="31" t="str">
        <f>Critères!C32</f>
        <v>Pour chaque tableau de mise en forme, le contenu linéarisé reste-t-il compréhensible ?</v>
      </c>
      <c r="D33" s="67" t="s">
        <v>305</v>
      </c>
      <c r="E33" s="68" t="s">
        <v>316</v>
      </c>
      <c r="F33" s="27"/>
      <c r="G33" s="27"/>
    </row>
    <row r="34" spans="1:7" ht="20.399999999999999" x14ac:dyDescent="0.25">
      <c r="A34" s="5"/>
      <c r="B34" s="59" t="str">
        <f>Critères!B33</f>
        <v>5.4</v>
      </c>
      <c r="C34" s="31" t="str">
        <f>Critères!C33</f>
        <v>Pour chaque tableau de données ayant un titre, le titre est-il correctement associé au tableau de données ?</v>
      </c>
      <c r="D34" s="67" t="s">
        <v>305</v>
      </c>
      <c r="E34" s="68" t="s">
        <v>316</v>
      </c>
      <c r="F34" s="31"/>
      <c r="G34" s="31"/>
    </row>
    <row r="35" spans="1:7" ht="20.399999999999999" x14ac:dyDescent="0.25">
      <c r="A35" s="5"/>
      <c r="B35" s="59" t="str">
        <f>Critères!B34</f>
        <v>5.5</v>
      </c>
      <c r="C35" s="31" t="str">
        <f>Critères!C34</f>
        <v>Pour chaque tableau de données ayant un titre, celui-ci est-il pertinent ?</v>
      </c>
      <c r="D35" s="67" t="s">
        <v>305</v>
      </c>
      <c r="E35" s="68" t="s">
        <v>316</v>
      </c>
      <c r="F35" s="31"/>
      <c r="G35" s="31"/>
    </row>
    <row r="36" spans="1:7" ht="20.399999999999999" customHeight="1" x14ac:dyDescent="0.25">
      <c r="A36" s="5"/>
      <c r="B36" s="59" t="str">
        <f>Critères!B35</f>
        <v>5.6</v>
      </c>
      <c r="C36" s="31" t="str">
        <f>Critères!C35</f>
        <v>Pour chaque tableau de données, chaque en-tête de colonnes et chaque en-tête de lignes sont-ils correctement déclarés ?</v>
      </c>
      <c r="D36" s="67" t="s">
        <v>305</v>
      </c>
      <c r="E36" s="68" t="s">
        <v>316</v>
      </c>
      <c r="F36" s="31"/>
      <c r="G36" s="31"/>
    </row>
    <row r="37" spans="1:7" ht="20.399999999999999" customHeight="1" x14ac:dyDescent="0.25">
      <c r="A37" s="5"/>
      <c r="B37" s="59" t="str">
        <f>Critères!B36</f>
        <v>5.7</v>
      </c>
      <c r="C37" s="31" t="str">
        <f>Critères!C36</f>
        <v>Pour chaque tableau de données, la technique appropriée permettant d’associer chaque cellule avec ses en-têtes est-elle utilisée (hors cas particuliers) ?</v>
      </c>
      <c r="D37" s="67" t="s">
        <v>305</v>
      </c>
      <c r="E37" s="68" t="s">
        <v>316</v>
      </c>
      <c r="F37" s="31"/>
      <c r="G37" s="31"/>
    </row>
    <row r="38" spans="1:7" ht="20.399999999999999" customHeight="1" x14ac:dyDescent="0.25">
      <c r="A38" s="5"/>
      <c r="B38" s="59" t="str">
        <f>Critères!B37</f>
        <v>5.8</v>
      </c>
      <c r="C38" s="31" t="str">
        <f>Critères!C37</f>
        <v>Chaque tableau de mise en forme ne doit pas utiliser d’éléments propres aux tableaux de données. Cette règle est-elle respectée ?</v>
      </c>
      <c r="D38" s="67" t="s">
        <v>305</v>
      </c>
      <c r="E38" s="68" t="s">
        <v>316</v>
      </c>
      <c r="F38" s="27"/>
      <c r="G38" s="27"/>
    </row>
    <row r="39" spans="1:7" ht="20.399999999999999" customHeight="1" x14ac:dyDescent="0.25">
      <c r="A39" s="5" t="str">
        <f>Critères!$A$38</f>
        <v>LIENS</v>
      </c>
      <c r="B39" s="59" t="str">
        <f>Critères!B38</f>
        <v>6.1</v>
      </c>
      <c r="C39" s="31" t="str">
        <f>Critères!C38</f>
        <v>Chaque lien est-il explicite (hors cas particuliers) ?</v>
      </c>
      <c r="D39" s="67" t="s">
        <v>305</v>
      </c>
      <c r="E39" s="68" t="s">
        <v>316</v>
      </c>
      <c r="F39" s="27"/>
      <c r="G39" s="27"/>
    </row>
    <row r="40" spans="1:7" ht="20.399999999999999" customHeight="1" x14ac:dyDescent="0.25">
      <c r="A40" s="5"/>
      <c r="B40" s="59" t="str">
        <f>Critères!B39</f>
        <v>6.2</v>
      </c>
      <c r="C40" s="31" t="str">
        <f>Critères!C39</f>
        <v>Dans chaque page web, chaque lien a-t-il un intitulé ?</v>
      </c>
      <c r="D40" s="67" t="s">
        <v>305</v>
      </c>
      <c r="E40" s="68" t="s">
        <v>316</v>
      </c>
      <c r="F40" s="31"/>
      <c r="G40" s="31"/>
    </row>
    <row r="41" spans="1:7" ht="20.399999999999999" x14ac:dyDescent="0.25">
      <c r="A41" s="5" t="str">
        <f>Critères!$A$40</f>
        <v>SCRIPTS</v>
      </c>
      <c r="B41" s="59" t="str">
        <f>Critères!B40</f>
        <v>7.1</v>
      </c>
      <c r="C41" s="31" t="str">
        <f>Critères!C40</f>
        <v>Chaque script est-il, si nécessaire, compatible avec les technologies d’assistance ?</v>
      </c>
      <c r="D41" s="67" t="s">
        <v>305</v>
      </c>
      <c r="E41" s="68" t="s">
        <v>316</v>
      </c>
      <c r="F41" s="31"/>
      <c r="G41" s="31"/>
    </row>
    <row r="42" spans="1:7" ht="20.399999999999999" x14ac:dyDescent="0.25">
      <c r="A42" s="5"/>
      <c r="B42" s="59" t="str">
        <f>Critères!B41</f>
        <v>7.2</v>
      </c>
      <c r="C42" s="31" t="str">
        <f>Critères!C41</f>
        <v>Pour chaque script ayant une alternative, cette alternative est-elle pertinente ?</v>
      </c>
      <c r="D42" s="67" t="s">
        <v>305</v>
      </c>
      <c r="E42" s="68" t="s">
        <v>316</v>
      </c>
      <c r="F42" s="31"/>
      <c r="G42" s="31"/>
    </row>
    <row r="43" spans="1:7" ht="20.399999999999999" x14ac:dyDescent="0.25">
      <c r="A43" s="5"/>
      <c r="B43" s="59" t="str">
        <f>Critères!B42</f>
        <v>7.3</v>
      </c>
      <c r="C43" s="31" t="str">
        <f>Critères!C42</f>
        <v>Chaque script est-il contrôlable par le clavier et par tout dispositif de pointage (hors cas particuliers) ?</v>
      </c>
      <c r="D43" s="67" t="s">
        <v>305</v>
      </c>
      <c r="E43" s="68" t="s">
        <v>316</v>
      </c>
      <c r="F43" s="31"/>
      <c r="G43" s="31"/>
    </row>
    <row r="44" spans="1:7" ht="20.399999999999999" x14ac:dyDescent="0.25">
      <c r="A44" s="5"/>
      <c r="B44" s="59" t="str">
        <f>Critères!B43</f>
        <v>7.4</v>
      </c>
      <c r="C44" s="31" t="str">
        <f>Critères!C43</f>
        <v>Pour chaque script qui initie un changement de contexte, l’utilisateur est-il averti ou en a-t-il le contrôle ?</v>
      </c>
      <c r="D44" s="67" t="s">
        <v>305</v>
      </c>
      <c r="E44" s="68" t="s">
        <v>316</v>
      </c>
      <c r="F44" s="31"/>
      <c r="G44" s="31"/>
    </row>
    <row r="45" spans="1:7" ht="20.399999999999999" x14ac:dyDescent="0.25">
      <c r="A45" s="5"/>
      <c r="B45" s="59" t="str">
        <f>Critères!B44</f>
        <v>7.5</v>
      </c>
      <c r="C45" s="31" t="str">
        <f>Critères!C44</f>
        <v>Dans chaque page web, les messages de statut sont-ils correctement restitués par les technologies d’assistance ?</v>
      </c>
      <c r="D45" s="67" t="s">
        <v>305</v>
      </c>
      <c r="E45" s="68" t="s">
        <v>316</v>
      </c>
      <c r="F45" s="31"/>
      <c r="G45" s="31"/>
    </row>
    <row r="46" spans="1:7" ht="20.399999999999999" customHeight="1" x14ac:dyDescent="0.25">
      <c r="A46" s="5" t="str">
        <f>Critères!$A$45</f>
        <v>ÉLÉMENTS OBLIGATOIRES</v>
      </c>
      <c r="B46" s="59" t="str">
        <f>Critères!B45</f>
        <v>8.1</v>
      </c>
      <c r="C46" s="31" t="str">
        <f>Critères!C45</f>
        <v>Chaque page web est-elle définie par un type de document ?</v>
      </c>
      <c r="D46" s="67" t="s">
        <v>305</v>
      </c>
      <c r="E46" s="68" t="s">
        <v>316</v>
      </c>
      <c r="F46" s="31"/>
      <c r="G46" s="31"/>
    </row>
    <row r="47" spans="1:7" ht="20.399999999999999" x14ac:dyDescent="0.25">
      <c r="A47" s="5"/>
      <c r="B47" s="59" t="str">
        <f>Critères!B46</f>
        <v>8.2</v>
      </c>
      <c r="C47" s="31"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9" t="str">
        <f>Critères!B47</f>
        <v>8.3</v>
      </c>
      <c r="C48" s="31" t="str">
        <f>Critères!C47</f>
        <v>Dans chaque page web, la langue par défaut est-elle présente ?</v>
      </c>
      <c r="D48" s="67" t="s">
        <v>305</v>
      </c>
      <c r="E48" s="68" t="s">
        <v>316</v>
      </c>
      <c r="F48" s="31"/>
      <c r="G48" s="31"/>
    </row>
    <row r="49" spans="1:7" ht="20.399999999999999" x14ac:dyDescent="0.25">
      <c r="A49" s="5"/>
      <c r="B49" s="59" t="str">
        <f>Critères!B48</f>
        <v>8.4</v>
      </c>
      <c r="C49" s="31" t="str">
        <f>Critères!C48</f>
        <v>Pour chaque page web ayant une langue par défaut, le code de langue est-il pertinent ?</v>
      </c>
      <c r="D49" s="67" t="s">
        <v>305</v>
      </c>
      <c r="E49" s="68" t="s">
        <v>316</v>
      </c>
      <c r="F49" s="31"/>
      <c r="G49" s="31"/>
    </row>
    <row r="50" spans="1:7" ht="20.399999999999999" customHeight="1" x14ac:dyDescent="0.25">
      <c r="A50" s="5"/>
      <c r="B50" s="59" t="str">
        <f>Critères!B49</f>
        <v>8.5</v>
      </c>
      <c r="C50" s="31" t="str">
        <f>Critères!C49</f>
        <v>Chaque page web a-t-elle un titre de page ?</v>
      </c>
      <c r="D50" s="67" t="s">
        <v>305</v>
      </c>
      <c r="E50" s="68" t="s">
        <v>316</v>
      </c>
      <c r="F50" s="31"/>
      <c r="G50" s="31"/>
    </row>
    <row r="51" spans="1:7" ht="20.399999999999999" x14ac:dyDescent="0.25">
      <c r="A51" s="5"/>
      <c r="B51" s="59" t="str">
        <f>Critères!B50</f>
        <v>8.6</v>
      </c>
      <c r="C51" s="31" t="str">
        <f>Critères!C50</f>
        <v>Pour chaque page web ayant un titre de page, ce titre est-il pertinent ?</v>
      </c>
      <c r="D51" s="67" t="s">
        <v>305</v>
      </c>
      <c r="E51" s="68" t="s">
        <v>316</v>
      </c>
      <c r="F51" s="31"/>
      <c r="G51" s="31"/>
    </row>
    <row r="52" spans="1:7" ht="20.399999999999999" x14ac:dyDescent="0.25">
      <c r="A52" s="5"/>
      <c r="B52" s="59" t="str">
        <f>Critères!B51</f>
        <v>8.7</v>
      </c>
      <c r="C52" s="31" t="str">
        <f>Critères!C51</f>
        <v>Dans chaque page web, chaque changement de langue est-il indiqué dans le code source (hors cas particuliers) ?</v>
      </c>
      <c r="D52" s="67" t="s">
        <v>305</v>
      </c>
      <c r="E52" s="68" t="s">
        <v>316</v>
      </c>
      <c r="F52" s="31"/>
      <c r="G52" s="31"/>
    </row>
    <row r="53" spans="1:7" ht="20.399999999999999" x14ac:dyDescent="0.25">
      <c r="A53" s="5"/>
      <c r="B53" s="59" t="str">
        <f>Critères!B52</f>
        <v>8.8</v>
      </c>
      <c r="C53" s="31" t="str">
        <f>Critères!C52</f>
        <v>Dans chaque page web, le code de langue de chaque changement de langue est-il valide et pertinent ?</v>
      </c>
      <c r="D53" s="67" t="s">
        <v>305</v>
      </c>
      <c r="E53" s="68" t="s">
        <v>316</v>
      </c>
      <c r="F53" s="31"/>
      <c r="G53" s="31"/>
    </row>
    <row r="54" spans="1:7" ht="20.399999999999999" customHeight="1" x14ac:dyDescent="0.25">
      <c r="A54" s="5"/>
      <c r="B54" s="59" t="str">
        <f>Critères!B53</f>
        <v>8.9</v>
      </c>
      <c r="C54" s="31"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9" t="str">
        <f>Critères!B54</f>
        <v>8.10</v>
      </c>
      <c r="C55" s="31"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9" t="str">
        <f>Critères!B55</f>
        <v>9.1</v>
      </c>
      <c r="C56" s="31" t="str">
        <f>Critères!C55</f>
        <v>Dans chaque page web, l’information est-elle structurée par l’utilisation appropriée de titres ?</v>
      </c>
      <c r="D56" s="67" t="s">
        <v>305</v>
      </c>
      <c r="E56" s="68" t="s">
        <v>316</v>
      </c>
      <c r="F56" s="31"/>
      <c r="G56" s="31"/>
    </row>
    <row r="57" spans="1:7" ht="20.399999999999999" x14ac:dyDescent="0.25">
      <c r="A57" s="5"/>
      <c r="B57" s="59" t="str">
        <f>Critères!B56</f>
        <v>9.2</v>
      </c>
      <c r="C57" s="31" t="str">
        <f>Critères!C56</f>
        <v>Dans chaque page web, la structure du document est-elle cohérente (hors cas particuliers) ?</v>
      </c>
      <c r="D57" s="67" t="s">
        <v>305</v>
      </c>
      <c r="E57" s="68" t="s">
        <v>316</v>
      </c>
      <c r="F57" s="31"/>
      <c r="G57" s="31"/>
    </row>
    <row r="58" spans="1:7" ht="20.399999999999999" x14ac:dyDescent="0.25">
      <c r="A58" s="5"/>
      <c r="B58" s="59" t="str">
        <f>Critères!B57</f>
        <v>9.3</v>
      </c>
      <c r="C58" s="31" t="str">
        <f>Critères!C57</f>
        <v>Dans chaque page web, chaque liste est-elle correctement structurée ?</v>
      </c>
      <c r="D58" s="67" t="s">
        <v>305</v>
      </c>
      <c r="E58" s="68" t="s">
        <v>316</v>
      </c>
      <c r="F58" s="31"/>
      <c r="G58" s="31"/>
    </row>
    <row r="59" spans="1:7" ht="20.399999999999999" x14ac:dyDescent="0.25">
      <c r="A59" s="5"/>
      <c r="B59" s="59" t="str">
        <f>Critères!B58</f>
        <v>9.4</v>
      </c>
      <c r="C59" s="31" t="str">
        <f>Critères!C58</f>
        <v>Dans chaque page web, chaque citation est-elle correctement indiquée ?</v>
      </c>
      <c r="D59" s="67" t="s">
        <v>305</v>
      </c>
      <c r="E59" s="68" t="s">
        <v>316</v>
      </c>
      <c r="F59" s="31"/>
      <c r="G59" s="31"/>
    </row>
    <row r="60" spans="1:7" ht="20.399999999999999" x14ac:dyDescent="0.25">
      <c r="A60" s="5" t="str">
        <f>Critères!$A$59</f>
        <v>PRÉSENTATION</v>
      </c>
      <c r="B60" s="59" t="str">
        <f>Critères!B59</f>
        <v>10.1</v>
      </c>
      <c r="C60" s="31" t="str">
        <f>Critères!C59</f>
        <v>Dans le site web, des feuilles de styles sont-elles utilisées pour contrôler la présentation de l’information ?</v>
      </c>
      <c r="D60" s="67" t="s">
        <v>305</v>
      </c>
      <c r="E60" s="68" t="s">
        <v>316</v>
      </c>
      <c r="F60" s="31"/>
      <c r="G60" s="31"/>
    </row>
    <row r="61" spans="1:7" ht="20.399999999999999" customHeight="1" x14ac:dyDescent="0.25">
      <c r="A61" s="5"/>
      <c r="B61" s="59" t="str">
        <f>Critères!B60</f>
        <v>10.2</v>
      </c>
      <c r="C61" s="31" t="str">
        <f>Critères!C60</f>
        <v>Dans chaque page web, le contenu visible porteur d’information reste-t-il présent lorsque les feuilles de styles sont désactivées ?</v>
      </c>
      <c r="D61" s="67" t="s">
        <v>305</v>
      </c>
      <c r="E61" s="68" t="s">
        <v>316</v>
      </c>
      <c r="F61" s="31"/>
      <c r="G61" s="31"/>
    </row>
    <row r="62" spans="1:7" ht="20.399999999999999" customHeight="1" x14ac:dyDescent="0.25">
      <c r="A62" s="5"/>
      <c r="B62" s="59" t="str">
        <f>Critères!B61</f>
        <v>10.3</v>
      </c>
      <c r="C62" s="31" t="str">
        <f>Critères!C61</f>
        <v>Dans chaque page web, l’information reste-t-elle compréhensible lorsque les feuilles de styles sont désactivées ?</v>
      </c>
      <c r="D62" s="67" t="s">
        <v>305</v>
      </c>
      <c r="E62" s="68" t="s">
        <v>316</v>
      </c>
      <c r="F62" s="31"/>
      <c r="G62" s="31"/>
    </row>
    <row r="63" spans="1:7" ht="20.399999999999999" customHeight="1" x14ac:dyDescent="0.25">
      <c r="A63" s="5"/>
      <c r="B63" s="59" t="str">
        <f>Critères!B62</f>
        <v>10.4</v>
      </c>
      <c r="C63" s="31" t="str">
        <f>Critères!C62</f>
        <v>Dans chaque page web, le texte reste-t-il lisible lorsque la taille des caractères est augmentée jusqu’à 200%, au moins (hors cas particuliers) ?</v>
      </c>
      <c r="D63" s="67" t="s">
        <v>305</v>
      </c>
      <c r="E63" s="68" t="s">
        <v>316</v>
      </c>
      <c r="F63" s="31"/>
      <c r="G63" s="31"/>
    </row>
    <row r="64" spans="1:7" ht="20.399999999999999" customHeight="1" x14ac:dyDescent="0.25">
      <c r="A64" s="5"/>
      <c r="B64" s="59" t="str">
        <f>Critères!B63</f>
        <v>10.5</v>
      </c>
      <c r="C64" s="31"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9" t="str">
        <f>Critères!B64</f>
        <v>10.6</v>
      </c>
      <c r="C65" s="31" t="str">
        <f>Critères!C64</f>
        <v>Dans chaque page web, chaque lien dont la nature n’est pas évidente est-il visible par rapport au texte environnant ?</v>
      </c>
      <c r="D65" s="67" t="s">
        <v>305</v>
      </c>
      <c r="E65" s="68" t="s">
        <v>316</v>
      </c>
      <c r="F65" s="27"/>
      <c r="G65" s="27"/>
    </row>
    <row r="66" spans="1:7" ht="20.399999999999999" x14ac:dyDescent="0.25">
      <c r="A66" s="5"/>
      <c r="B66" s="59" t="str">
        <f>Critères!B65</f>
        <v>10.7</v>
      </c>
      <c r="C66" s="31" t="str">
        <f>Critères!C65</f>
        <v>Dans chaque page web, pour chaque élément recevant le focus, la prise de focus est-elle visible ?</v>
      </c>
      <c r="D66" s="67" t="s">
        <v>305</v>
      </c>
      <c r="E66" s="68" t="s">
        <v>316</v>
      </c>
      <c r="F66" s="27"/>
      <c r="G66" s="27"/>
    </row>
    <row r="67" spans="1:7" ht="20.399999999999999" x14ac:dyDescent="0.25">
      <c r="A67" s="5"/>
      <c r="B67" s="59" t="str">
        <f>Critères!B66</f>
        <v>10.8</v>
      </c>
      <c r="C67" s="31" t="str">
        <f>Critères!C66</f>
        <v>Pour chaque page web, les contenus cachés ont-ils vocation à être ignorés par les technologies d’assistance ?</v>
      </c>
      <c r="D67" s="67" t="s">
        <v>305</v>
      </c>
      <c r="E67" s="68" t="s">
        <v>316</v>
      </c>
      <c r="F67" s="27"/>
      <c r="G67" s="27"/>
    </row>
    <row r="68" spans="1:7" ht="20.399999999999999" customHeight="1" x14ac:dyDescent="0.25">
      <c r="A68" s="5"/>
      <c r="B68" s="59" t="str">
        <f>Critères!B67</f>
        <v>10.9</v>
      </c>
      <c r="C68" s="31" t="str">
        <f>Critères!C67</f>
        <v>Dans chaque page web, l’information ne doit pas être donnée uniquement par la forme, taille ou position. Cette règle est-elle respectée ?</v>
      </c>
      <c r="D68" s="67" t="s">
        <v>305</v>
      </c>
      <c r="E68" s="68" t="s">
        <v>316</v>
      </c>
      <c r="F68" s="27"/>
      <c r="G68" s="27"/>
    </row>
    <row r="69" spans="1:7" ht="20.399999999999999" customHeight="1" x14ac:dyDescent="0.25">
      <c r="A69" s="5"/>
      <c r="B69" s="59" t="str">
        <f>Critères!B68</f>
        <v>10.10</v>
      </c>
      <c r="C69" s="31" t="str">
        <f>Critères!C68</f>
        <v>Dans chaque page web, l’information ne doit pas être donnée par la forme, taille ou position uniquement. Cette règle est-elle implémentée de façon pertinente ?</v>
      </c>
      <c r="D69" s="67" t="s">
        <v>305</v>
      </c>
      <c r="E69" s="68" t="s">
        <v>316</v>
      </c>
      <c r="F69" s="27"/>
      <c r="G69" s="27"/>
    </row>
    <row r="70" spans="1:7" ht="20.399999999999999" customHeight="1" x14ac:dyDescent="0.25">
      <c r="A70" s="5"/>
      <c r="B70" s="59" t="str">
        <f>Critères!B69</f>
        <v>10.11</v>
      </c>
      <c r="C70" s="31"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27"/>
      <c r="G70" s="27"/>
    </row>
    <row r="71" spans="1:7" ht="20.399999999999999" customHeight="1" x14ac:dyDescent="0.25">
      <c r="A71" s="5"/>
      <c r="B71" s="59" t="str">
        <f>Critères!B70</f>
        <v>10.12</v>
      </c>
      <c r="C71" s="31" t="str">
        <f>Critères!C70</f>
        <v>Dans chaque page web, les propriétés d’espacement du texte peuvent-elles être redéfinies par l’utilisateur sans perte de contenu ou de fonctionnalité (hors cas particuliers) ?</v>
      </c>
      <c r="D71" s="67" t="s">
        <v>305</v>
      </c>
      <c r="E71" s="68" t="s">
        <v>316</v>
      </c>
      <c r="F71" s="27"/>
      <c r="G71" s="27"/>
    </row>
    <row r="72" spans="1:7" ht="20.399999999999999" customHeight="1" x14ac:dyDescent="0.25">
      <c r="A72" s="5"/>
      <c r="B72" s="59" t="str">
        <f>Critères!B71</f>
        <v>10.13</v>
      </c>
      <c r="C72" s="31" t="str">
        <f>Critères!C71</f>
        <v>Dans chaque page web, les contenus additionnels apparaissant à la prise de focus ou au survol d’un composant d’interface sont-ils contrôlables par l’utilisateur (hors cas particuliers) ?</v>
      </c>
      <c r="D72" s="67" t="s">
        <v>305</v>
      </c>
      <c r="E72" s="68" t="s">
        <v>316</v>
      </c>
      <c r="F72" s="27"/>
      <c r="G72" s="27"/>
    </row>
    <row r="73" spans="1:7" ht="20.399999999999999" customHeight="1" x14ac:dyDescent="0.25">
      <c r="A73" s="5"/>
      <c r="B73" s="59" t="str">
        <f>Critères!B72</f>
        <v>10.14</v>
      </c>
      <c r="C73" s="31" t="str">
        <f>Critères!C72</f>
        <v>Dans chaque page web, les contenus additionnels apparaissant via les styles CSS uniquement peuvent-ils être rendus visibles au clavier et par tout dispositif de pointage ?</v>
      </c>
      <c r="D73" s="67" t="s">
        <v>305</v>
      </c>
      <c r="E73" s="68" t="s">
        <v>316</v>
      </c>
      <c r="F73" s="27"/>
      <c r="G73" s="27"/>
    </row>
    <row r="74" spans="1:7" ht="20.399999999999999" customHeight="1" x14ac:dyDescent="0.25">
      <c r="A74" s="5" t="str">
        <f>Critères!$A$73</f>
        <v>FORMULAIRES</v>
      </c>
      <c r="B74" s="59" t="str">
        <f>Critères!B73</f>
        <v>11.1</v>
      </c>
      <c r="C74" s="31" t="str">
        <f>Critères!C73</f>
        <v>Chaque champ de formulaire a-t-il une étiquette ?</v>
      </c>
      <c r="D74" s="67" t="s">
        <v>305</v>
      </c>
      <c r="E74" s="68" t="s">
        <v>316</v>
      </c>
      <c r="F74" s="27"/>
      <c r="G74" s="27"/>
    </row>
    <row r="75" spans="1:7" ht="20.399999999999999" x14ac:dyDescent="0.25">
      <c r="A75" s="5"/>
      <c r="B75" s="59" t="str">
        <f>Critères!B74</f>
        <v>11.2</v>
      </c>
      <c r="C75" s="31" t="str">
        <f>Critères!C74</f>
        <v>Chaque étiquette associée à un champ de formulaire est-elle pertinente (hors cas particuliers) ?</v>
      </c>
      <c r="D75" s="67" t="s">
        <v>305</v>
      </c>
      <c r="E75" s="68" t="s">
        <v>316</v>
      </c>
      <c r="F75" s="27"/>
      <c r="G75" s="27"/>
    </row>
    <row r="76" spans="1:7" ht="20.399999999999999" customHeight="1" x14ac:dyDescent="0.25">
      <c r="A76" s="5"/>
      <c r="B76" s="59" t="str">
        <f>Critères!B75</f>
        <v>11.3</v>
      </c>
      <c r="C76" s="31" t="str">
        <f>Critères!C75</f>
        <v>Dans chaque formulaire, chaque étiquette associée à un champ de formulaire ayant la même fonction et répété plusieurs fois dans une même page ou dans un ensemble de pages est-elle cohérente ?</v>
      </c>
      <c r="D76" s="67" t="s">
        <v>305</v>
      </c>
      <c r="E76" s="68" t="s">
        <v>316</v>
      </c>
      <c r="F76" s="27"/>
      <c r="G76" s="27"/>
    </row>
    <row r="77" spans="1:7" ht="20.399999999999999" x14ac:dyDescent="0.25">
      <c r="A77" s="5"/>
      <c r="B77" s="59" t="str">
        <f>Critères!B76</f>
        <v>11.4</v>
      </c>
      <c r="C77" s="31" t="str">
        <f>Critères!C76</f>
        <v>Dans chaque formulaire, chaque étiquette de champ et son champ associé sont-ils accolés (hors cas particuliers) ?</v>
      </c>
      <c r="D77" s="67" t="s">
        <v>305</v>
      </c>
      <c r="E77" s="68" t="s">
        <v>316</v>
      </c>
      <c r="F77" s="27"/>
      <c r="G77" s="27"/>
    </row>
    <row r="78" spans="1:7" ht="20.399999999999999" x14ac:dyDescent="0.25">
      <c r="A78" s="5"/>
      <c r="B78" s="59" t="str">
        <f>Critères!B77</f>
        <v>11.5</v>
      </c>
      <c r="C78" s="31" t="str">
        <f>Critères!C77</f>
        <v>Dans chaque formulaire, les champs de même nature sont-ils regroupés, si nécessaire ?</v>
      </c>
      <c r="D78" s="67" t="s">
        <v>305</v>
      </c>
      <c r="E78" s="68" t="s">
        <v>316</v>
      </c>
      <c r="F78" s="31"/>
      <c r="G78" s="31"/>
    </row>
    <row r="79" spans="1:7" ht="20.399999999999999" x14ac:dyDescent="0.25">
      <c r="A79" s="5"/>
      <c r="B79" s="59" t="str">
        <f>Critères!B78</f>
        <v>11.6</v>
      </c>
      <c r="C79" s="31" t="str">
        <f>Critères!C78</f>
        <v>Dans chaque formulaire, chaque regroupement de champs de même nature a-t-il une légende ?</v>
      </c>
      <c r="D79" s="67" t="s">
        <v>305</v>
      </c>
      <c r="E79" s="68" t="s">
        <v>316</v>
      </c>
      <c r="F79" s="31"/>
      <c r="G79" s="31"/>
    </row>
    <row r="80" spans="1:7" ht="20.399999999999999" customHeight="1" x14ac:dyDescent="0.25">
      <c r="A80" s="5"/>
      <c r="B80" s="59" t="str">
        <f>Critères!B79</f>
        <v>11.7</v>
      </c>
      <c r="C80" s="31"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9" t="str">
        <f>Critères!B80</f>
        <v>11.8</v>
      </c>
      <c r="C81" s="31"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9" t="str">
        <f>Critères!B81</f>
        <v>11.9</v>
      </c>
      <c r="C82" s="31" t="str">
        <f>Critères!C81</f>
        <v>Dans chaque formulaire, l’intitulé de chaque bouton est-il pertinent (hors cas particuliers) ?</v>
      </c>
      <c r="D82" s="67" t="s">
        <v>305</v>
      </c>
      <c r="E82" s="68" t="s">
        <v>316</v>
      </c>
      <c r="F82" s="31"/>
      <c r="G82" s="31"/>
    </row>
    <row r="83" spans="1:7" ht="20.399999999999999" x14ac:dyDescent="0.25">
      <c r="A83" s="5"/>
      <c r="B83" s="59" t="str">
        <f>Critères!B82</f>
        <v>11.10</v>
      </c>
      <c r="C83" s="31" t="str">
        <f>Critères!C82</f>
        <v>Dans chaque formulaire, le contrôle de saisie est-il utilisé de manière pertinente (hors cas particuliers) ?</v>
      </c>
      <c r="D83" s="67" t="s">
        <v>305</v>
      </c>
      <c r="E83" s="68" t="s">
        <v>316</v>
      </c>
      <c r="F83" s="31"/>
      <c r="G83" s="31"/>
    </row>
    <row r="84" spans="1:7" ht="20.399999999999999" customHeight="1" x14ac:dyDescent="0.25">
      <c r="A84" s="5"/>
      <c r="B84" s="59" t="str">
        <f>Critères!B83</f>
        <v>11.11</v>
      </c>
      <c r="C84" s="31" t="str">
        <f>Critères!C83</f>
        <v>Dans chaque formulaire, le contrôle de saisie est-il accompagné, si nécessaire, de suggestions facilitant la correction des erreurs de saisie ?</v>
      </c>
      <c r="D84" s="67" t="s">
        <v>305</v>
      </c>
      <c r="E84" s="68" t="s">
        <v>316</v>
      </c>
      <c r="F84" s="31"/>
      <c r="G84" s="31"/>
    </row>
    <row r="85" spans="1:7" ht="20.399999999999999" customHeight="1" x14ac:dyDescent="0.25">
      <c r="A85" s="5"/>
      <c r="B85" s="59" t="str">
        <f>Critères!B84</f>
        <v>11.12</v>
      </c>
      <c r="C85" s="31"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20.399999999999999" customHeight="1" x14ac:dyDescent="0.25">
      <c r="A86" s="5"/>
      <c r="B86" s="59" t="str">
        <f>Critères!B85</f>
        <v>11.13</v>
      </c>
      <c r="C86" s="31"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9" t="str">
        <f>Critères!B86</f>
        <v>12.1</v>
      </c>
      <c r="C87" s="31" t="str">
        <f>Critères!C86</f>
        <v>Chaque ensemble de pages dispose-t-il de deux systèmes de navigation différents, au moins (hors cas particuliers) ?</v>
      </c>
      <c r="D87" s="67" t="s">
        <v>305</v>
      </c>
      <c r="E87" s="68" t="s">
        <v>316</v>
      </c>
      <c r="F87" s="31"/>
      <c r="G87" s="31"/>
    </row>
    <row r="88" spans="1:7" ht="20.399999999999999" customHeight="1" x14ac:dyDescent="0.25">
      <c r="A88" s="5"/>
      <c r="B88" s="59" t="str">
        <f>Critères!B87</f>
        <v>12.2</v>
      </c>
      <c r="C88" s="31" t="str">
        <f>Critères!C87</f>
        <v>Dans chaque ensemble de pages, le menu et les barres de navigation sont-ils toujours à la même place (hors cas particuliers) ?</v>
      </c>
      <c r="D88" s="67" t="s">
        <v>305</v>
      </c>
      <c r="E88" s="68" t="s">
        <v>316</v>
      </c>
      <c r="F88" s="31"/>
      <c r="G88" s="31"/>
    </row>
    <row r="89" spans="1:7" ht="20.399999999999999" customHeight="1" x14ac:dyDescent="0.25">
      <c r="A89" s="5"/>
      <c r="B89" s="59" t="str">
        <f>Critères!B88</f>
        <v>12.3</v>
      </c>
      <c r="C89" s="31" t="str">
        <f>Critères!C88</f>
        <v>La page « plan du site » est-elle pertinente ?</v>
      </c>
      <c r="D89" s="67" t="s">
        <v>305</v>
      </c>
      <c r="E89" s="68" t="s">
        <v>316</v>
      </c>
      <c r="F89" s="27"/>
      <c r="G89" s="27"/>
    </row>
    <row r="90" spans="1:7" ht="20.399999999999999" x14ac:dyDescent="0.25">
      <c r="A90" s="5"/>
      <c r="B90" s="59" t="str">
        <f>Critères!B89</f>
        <v>12.4</v>
      </c>
      <c r="C90" s="31" t="str">
        <f>Critères!C89</f>
        <v>Dans chaque ensemble de pages, la page « plan du site » est-elle atteignable de manière identique ?</v>
      </c>
      <c r="D90" s="67" t="s">
        <v>305</v>
      </c>
      <c r="E90" s="68" t="s">
        <v>316</v>
      </c>
      <c r="F90" s="27"/>
      <c r="G90" s="27"/>
    </row>
    <row r="91" spans="1:7" ht="20.399999999999999" x14ac:dyDescent="0.25">
      <c r="A91" s="5"/>
      <c r="B91" s="59" t="str">
        <f>Critères!B90</f>
        <v>12.5</v>
      </c>
      <c r="C91" s="31" t="str">
        <f>Critères!C90</f>
        <v>Dans chaque ensemble de pages, le moteur de recherche est-il atteignable de manière identique ?</v>
      </c>
      <c r="D91" s="67" t="s">
        <v>305</v>
      </c>
      <c r="E91" s="68" t="s">
        <v>316</v>
      </c>
      <c r="F91" s="27"/>
      <c r="G91" s="27"/>
    </row>
    <row r="92" spans="1:7" ht="20.399999999999999" customHeight="1" x14ac:dyDescent="0.25">
      <c r="A92" s="5"/>
      <c r="B92" s="59" t="str">
        <f>Critères!B91</f>
        <v>12.6</v>
      </c>
      <c r="C92" s="31"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27"/>
      <c r="G92" s="27"/>
    </row>
    <row r="93" spans="1:7" ht="20.399999999999999" customHeight="1" x14ac:dyDescent="0.25">
      <c r="A93" s="5"/>
      <c r="B93" s="59" t="str">
        <f>Critères!B92</f>
        <v>12.7</v>
      </c>
      <c r="C93" s="31" t="str">
        <f>Critères!C92</f>
        <v>Dans chaque page web, un lien d’évitement ou d’accès rapide à la zone de contenu principal est-il présent (hors cas particuliers) ?</v>
      </c>
      <c r="D93" s="67" t="s">
        <v>305</v>
      </c>
      <c r="E93" s="68" t="s">
        <v>316</v>
      </c>
      <c r="F93" s="27"/>
      <c r="G93" s="27"/>
    </row>
    <row r="94" spans="1:7" ht="20.399999999999999" x14ac:dyDescent="0.25">
      <c r="A94" s="5"/>
      <c r="B94" s="59" t="str">
        <f>Critères!B93</f>
        <v>12.8</v>
      </c>
      <c r="C94" s="31" t="str">
        <f>Critères!C93</f>
        <v>Dans chaque page web, l’ordre de tabulation est-il cohérent ?</v>
      </c>
      <c r="D94" s="67" t="s">
        <v>305</v>
      </c>
      <c r="E94" s="68" t="s">
        <v>316</v>
      </c>
      <c r="F94" s="27"/>
      <c r="G94" s="27"/>
    </row>
    <row r="95" spans="1:7" ht="20.399999999999999" x14ac:dyDescent="0.25">
      <c r="A95" s="5"/>
      <c r="B95" s="59" t="str">
        <f>Critères!B94</f>
        <v>12.9</v>
      </c>
      <c r="C95" s="31" t="str">
        <f>Critères!C94</f>
        <v>Dans chaque page web, la navigation ne doit pas contenir de piège au clavier. Cette règle est-elle respectée ?</v>
      </c>
      <c r="D95" s="67" t="s">
        <v>305</v>
      </c>
      <c r="E95" s="68" t="s">
        <v>316</v>
      </c>
      <c r="F95" s="27"/>
      <c r="G95" s="27"/>
    </row>
    <row r="96" spans="1:7" ht="20.399999999999999" customHeight="1" x14ac:dyDescent="0.25">
      <c r="A96" s="5"/>
      <c r="B96" s="59" t="str">
        <f>Critères!B95</f>
        <v>12.10</v>
      </c>
      <c r="C96" s="31" t="str">
        <f>Critères!C95</f>
        <v>Dans chaque page web, les raccourcis clavier n’utilisant qu’une seule touche (lettre minuscule ou majuscule, ponctuation, chiffre ou symbole) sont-ils contrôlables par l’utilisateur ?</v>
      </c>
      <c r="D96" s="67" t="s">
        <v>305</v>
      </c>
      <c r="E96" s="68" t="s">
        <v>316</v>
      </c>
      <c r="F96" s="27"/>
      <c r="G96" s="27"/>
    </row>
    <row r="97" spans="1:64" ht="20.399999999999999" customHeight="1" x14ac:dyDescent="0.25">
      <c r="A97" s="5"/>
      <c r="B97" s="59" t="str">
        <f>Critères!B96</f>
        <v>12.11</v>
      </c>
      <c r="C97" s="31" t="str">
        <f>Critères!C96</f>
        <v>Dans chaque page web, les contenus additionnels apparaissant au survol, à la prise de focus ou à l’activation d’un composant d’interface sont-ils si nécessaire atteignables au clavier ?</v>
      </c>
      <c r="D97" s="67" t="s">
        <v>305</v>
      </c>
      <c r="E97" s="68" t="s">
        <v>316</v>
      </c>
      <c r="F97" s="27"/>
      <c r="G97" s="27"/>
    </row>
    <row r="98" spans="1:64" ht="20.399999999999999" customHeight="1" x14ac:dyDescent="0.25">
      <c r="A98" s="5" t="str">
        <f>Critères!$A$97</f>
        <v>CONSULTATION</v>
      </c>
      <c r="B98" s="59" t="str">
        <f>Critères!B97</f>
        <v>13.1</v>
      </c>
      <c r="C98" s="31" t="str">
        <f>Critères!C97</f>
        <v>Pour chaque page web, l’utilisateur a-t-il le contrôle de chaque limite de temps modifiant le contenu (hors cas particuliers) ?</v>
      </c>
      <c r="D98" s="67" t="s">
        <v>305</v>
      </c>
      <c r="E98" s="68" t="s">
        <v>316</v>
      </c>
      <c r="F98" s="27"/>
      <c r="G98" s="27"/>
    </row>
    <row r="99" spans="1:64" ht="20.399999999999999" customHeight="1" x14ac:dyDescent="0.25">
      <c r="A99" s="5"/>
      <c r="B99" s="59" t="str">
        <f>Critères!B98</f>
        <v>13.2</v>
      </c>
      <c r="C99" s="31" t="str">
        <f>Critères!C98</f>
        <v>Dans chaque page web, l’ouverture d’une nouvelle fenêtre ne doit pas être déclenchée sans action de l’utilisateur. Cette règle est-elle respectée ?</v>
      </c>
      <c r="D99" s="67" t="s">
        <v>305</v>
      </c>
      <c r="E99" s="68" t="s">
        <v>316</v>
      </c>
      <c r="F99" s="27"/>
      <c r="G99" s="27"/>
    </row>
    <row r="100" spans="1:64" ht="20.399999999999999" customHeight="1" x14ac:dyDescent="0.25">
      <c r="A100" s="5"/>
      <c r="B100" s="59" t="str">
        <f>Critères!B99</f>
        <v>13.3</v>
      </c>
      <c r="C100" s="31" t="str">
        <f>Critères!C99</f>
        <v>Dans chaque page web, chaque document bureautique en téléchargement possède-t-il, si nécessaire, une version accessible (hors cas particuliers) ?</v>
      </c>
      <c r="D100" s="67" t="s">
        <v>305</v>
      </c>
      <c r="E100" s="68" t="s">
        <v>316</v>
      </c>
      <c r="F100" s="27"/>
      <c r="G100" s="27"/>
    </row>
    <row r="101" spans="1:64" ht="20.399999999999999" x14ac:dyDescent="0.25">
      <c r="A101" s="5"/>
      <c r="B101" s="59" t="str">
        <f>Critères!B100</f>
        <v>13.4</v>
      </c>
      <c r="C101" s="31" t="str">
        <f>Critères!C100</f>
        <v>Pour chaque document bureautique ayant une version accessible, cette version offre-t-elle la même information ?</v>
      </c>
      <c r="D101" s="67" t="s">
        <v>305</v>
      </c>
      <c r="E101" s="68" t="s">
        <v>316</v>
      </c>
      <c r="F101" s="27"/>
      <c r="G101" s="27"/>
    </row>
    <row r="102" spans="1:64" ht="20.399999999999999" x14ac:dyDescent="0.25">
      <c r="A102" s="5"/>
      <c r="B102" s="59" t="str">
        <f>Critères!B101</f>
        <v>13.5</v>
      </c>
      <c r="C102" s="31" t="str">
        <f>Critères!C101</f>
        <v>Dans chaque page web, chaque contenu cryptique (art ASCII, émoticon, syntaxe cryptique) a-t-il une alternative ?</v>
      </c>
      <c r="D102" s="67" t="s">
        <v>305</v>
      </c>
      <c r="E102" s="68" t="s">
        <v>316</v>
      </c>
      <c r="F102" s="27"/>
      <c r="G102" s="27"/>
    </row>
    <row r="103" spans="1:64" ht="20.399999999999999" customHeight="1" x14ac:dyDescent="0.25">
      <c r="A103" s="5"/>
      <c r="B103" s="59" t="str">
        <f>Critères!B102</f>
        <v>13.6</v>
      </c>
      <c r="C103" s="31" t="str">
        <f>Critères!C102</f>
        <v>Dans chaque page web, pour chaque contenu cryptique (art ASCII, émoticon, syntaxe cryptique) ayant une alternative, cette alternative est-elle pertinente ?</v>
      </c>
      <c r="D103" s="67" t="s">
        <v>305</v>
      </c>
      <c r="E103" s="68" t="s">
        <v>316</v>
      </c>
      <c r="F103" s="27"/>
      <c r="G103" s="27"/>
    </row>
    <row r="104" spans="1:64" ht="20.399999999999999" customHeight="1" x14ac:dyDescent="0.25">
      <c r="A104" s="5"/>
      <c r="B104" s="59" t="str">
        <f>Critères!B103</f>
        <v>13.7</v>
      </c>
      <c r="C104" s="31" t="str">
        <f>Critères!C103</f>
        <v>Dans chaque page web, les changements brusques de luminosité ou les effets de flash sont-ils correctement utilisés ?</v>
      </c>
      <c r="D104" s="67" t="s">
        <v>305</v>
      </c>
      <c r="E104" s="68" t="s">
        <v>316</v>
      </c>
      <c r="F104" s="27"/>
      <c r="G104" s="27"/>
    </row>
    <row r="105" spans="1:64" ht="20.399999999999999" x14ac:dyDescent="0.25">
      <c r="A105" s="5"/>
      <c r="B105" s="59" t="str">
        <f>Critères!B104</f>
        <v>13.8</v>
      </c>
      <c r="C105" s="31" t="str">
        <f>Critères!C104</f>
        <v>Dans chaque page web, chaque contenu en mouvement ou clignotant est-il contrôlable par l’utilisateur ?</v>
      </c>
      <c r="D105" s="67" t="s">
        <v>305</v>
      </c>
      <c r="E105" s="68" t="s">
        <v>316</v>
      </c>
      <c r="F105" s="27"/>
      <c r="G105" s="27"/>
    </row>
    <row r="106" spans="1:64" ht="20.399999999999999" customHeight="1" x14ac:dyDescent="0.25">
      <c r="A106" s="5"/>
      <c r="B106" s="59" t="str">
        <f>Critères!B105</f>
        <v>13.9</v>
      </c>
      <c r="C106" s="31" t="str">
        <f>Critères!C105</f>
        <v>Dans chaque page web, le contenu proposé est-il consultable quelle que soit l’orientation de l’écran (portait ou paysage) (hors cas particuliers) ?</v>
      </c>
      <c r="D106" s="67" t="s">
        <v>305</v>
      </c>
      <c r="E106" s="68" t="s">
        <v>316</v>
      </c>
      <c r="F106" s="27"/>
      <c r="G106" s="27"/>
    </row>
    <row r="107" spans="1:64" ht="20.399999999999999" customHeight="1" x14ac:dyDescent="0.25">
      <c r="A107" s="5"/>
      <c r="B107" s="59" t="str">
        <f>Critères!B106</f>
        <v>13.10</v>
      </c>
      <c r="C107" s="31" t="str">
        <f>Critères!C106</f>
        <v>Dans chaque page web, les fonctionnalités utilisables ou disponibles au moyen d’un geste complexe peuvent-elles être également disponibles au moyen d’un geste simple (hors cas particuliers) ?</v>
      </c>
      <c r="D107" s="67" t="s">
        <v>305</v>
      </c>
      <c r="E107" s="68" t="s">
        <v>316</v>
      </c>
      <c r="F107" s="27"/>
      <c r="G107" s="27"/>
    </row>
    <row r="108" spans="1:64" ht="40.799999999999997" x14ac:dyDescent="0.25">
      <c r="A108" s="5"/>
      <c r="B108" s="59" t="str">
        <f>Critères!B107</f>
        <v>13.11</v>
      </c>
      <c r="C108" s="31" t="str">
        <f>Critères!C107</f>
        <v>Dans chaque page web, les actions déclenchées au moyen d’un dispositif de pointage sur un point unique de l’écran peuvent-elles faire l’objet d’une annulation (hors cas particuliers) ?</v>
      </c>
      <c r="D108" s="67" t="s">
        <v>305</v>
      </c>
      <c r="E108" s="68" t="s">
        <v>316</v>
      </c>
      <c r="F108" s="27"/>
      <c r="G108" s="27"/>
    </row>
    <row r="109" spans="1:64" s="14" customFormat="1" ht="42" customHeight="1" x14ac:dyDescent="0.25">
      <c r="A109" s="5"/>
      <c r="B109" s="59" t="str">
        <f>Critères!B108</f>
        <v>13.12</v>
      </c>
      <c r="C109" s="31" t="str">
        <f>Critères!C108</f>
        <v>Dans chaque page web, les fonctionnalités qui impliquent un mouvement de l’appareil ou vers l’appareil peuvent-elles être satisfaites de manière alternative (hors cas particuliers) ?</v>
      </c>
      <c r="D109" s="67" t="s">
        <v>305</v>
      </c>
      <c r="E109" s="68" t="s">
        <v>316</v>
      </c>
      <c r="F109" s="31"/>
      <c r="G109" s="31"/>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3"/>
      <c r="AV109" s="23"/>
      <c r="AW109" s="23"/>
      <c r="AX109" s="23"/>
      <c r="AY109" s="23"/>
      <c r="AZ109" s="23"/>
      <c r="BA109" s="23"/>
      <c r="BB109" s="23"/>
      <c r="BC109" s="23"/>
      <c r="BD109" s="23"/>
      <c r="BE109" s="23"/>
      <c r="BF109" s="23"/>
      <c r="BG109" s="23"/>
      <c r="BH109" s="23"/>
      <c r="BI109" s="23"/>
      <c r="BJ109" s="23"/>
      <c r="BK109" s="23"/>
      <c r="BL109" s="23"/>
    </row>
  </sheetData>
  <mergeCells count="15">
    <mergeCell ref="A46:A55"/>
    <mergeCell ref="A56:A59"/>
    <mergeCell ref="A60:A73"/>
    <mergeCell ref="A74:A86"/>
    <mergeCell ref="A87:A97"/>
    <mergeCell ref="A98:A109"/>
    <mergeCell ref="A15:A17"/>
    <mergeCell ref="A18:A30"/>
    <mergeCell ref="A31:A38"/>
    <mergeCell ref="A39:A40"/>
    <mergeCell ref="A41:A45"/>
    <mergeCell ref="A1:G1"/>
    <mergeCell ref="A2:G2"/>
    <mergeCell ref="A4:A12"/>
    <mergeCell ref="A13:A14"/>
  </mergeCells>
  <conditionalFormatting sqref="D5:D109">
    <cfRule type="cellIs" dxfId="359" priority="1" operator="equal">
      <formula>"C"</formula>
    </cfRule>
    <cfRule type="cellIs" dxfId="358" priority="2" operator="equal">
      <formula>"NC"</formula>
    </cfRule>
    <cfRule type="cellIs" dxfId="357" priority="3" operator="equal">
      <formula>"NA"</formula>
    </cfRule>
    <cfRule type="cellIs" dxfId="356" priority="4" operator="equal">
      <formula>"NT"</formula>
    </cfRule>
  </conditionalFormatting>
  <conditionalFormatting sqref="E5:E109">
    <cfRule type="cellIs" dxfId="355" priority="5" operator="equal">
      <formula>"D"</formula>
    </cfRule>
    <cfRule type="cellIs" dxfId="354" priority="6" operator="equal">
      <formula>"N"</formula>
    </cfRule>
  </conditionalFormatting>
  <conditionalFormatting sqref="D4">
    <cfRule type="cellIs" dxfId="353" priority="7" operator="equal">
      <formula>"C"</formula>
    </cfRule>
    <cfRule type="cellIs" dxfId="352" priority="8" operator="equal">
      <formula>"NC"</formula>
    </cfRule>
    <cfRule type="cellIs" dxfId="351" priority="9" operator="equal">
      <formula>"NA"</formula>
    </cfRule>
    <cfRule type="cellIs" dxfId="350" priority="10" operator="equal">
      <formula>"NT"</formula>
    </cfRule>
  </conditionalFormatting>
  <conditionalFormatting sqref="E4">
    <cfRule type="cellIs" dxfId="349" priority="11" operator="equal">
      <formula>"D"</formula>
    </cfRule>
    <cfRule type="cellIs" dxfId="348" priority="12" operator="equal">
      <formula>"N"</formula>
    </cfRule>
  </conditionalFormatting>
  <dataValidations count="2">
    <dataValidation type="list" operator="equal" showErrorMessage="1" sqref="D4:D109">
      <formula1>"C,NC,NA,NT"</formula1>
      <formula2>0</formula2>
    </dataValidation>
    <dataValidation type="list" operator="equal" showErrorMessage="1" sqref="E4:E109">
      <formula1>"D,N"</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09"/>
  <sheetViews>
    <sheetView zoomScale="75" zoomScaleNormal="75" workbookViewId="0">
      <selection activeCell="D4" sqref="D4"/>
    </sheetView>
  </sheetViews>
  <sheetFormatPr baseColWidth="10" defaultColWidth="9.54296875" defaultRowHeight="15" x14ac:dyDescent="0.25"/>
  <cols>
    <col min="1" max="1" width="3.7265625" style="14"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64" width="9.54296875" style="23"/>
    <col min="65" max="16384" width="9.54296875" style="14"/>
  </cols>
  <sheetData>
    <row r="1" spans="1:1023" ht="15.6" x14ac:dyDescent="0.25">
      <c r="A1" s="11" t="str">
        <f>Échantillon!A1</f>
        <v>RGAA 4.1 – GRILLE D'ÉVALUATION</v>
      </c>
      <c r="B1" s="11"/>
      <c r="C1" s="11"/>
      <c r="D1" s="11"/>
      <c r="E1" s="11"/>
      <c r="F1" s="11"/>
      <c r="G1" s="11"/>
    </row>
    <row r="2" spans="1:1023" x14ac:dyDescent="0.25">
      <c r="A2" s="1" t="str">
        <f>CONCATENATE(Échantillon!B30," : ",Échantillon!C30)</f>
        <v>Actualités : http://www.site.fr/actualites.html</v>
      </c>
      <c r="B2" s="1"/>
      <c r="C2" s="1"/>
      <c r="D2" s="1"/>
      <c r="E2" s="1"/>
      <c r="F2" s="1"/>
      <c r="G2" s="1"/>
    </row>
    <row r="3" spans="1:1023" ht="57.45" customHeight="1" x14ac:dyDescent="0.25">
      <c r="A3" s="24" t="s">
        <v>71</v>
      </c>
      <c r="B3" s="24" t="s">
        <v>72</v>
      </c>
      <c r="C3" s="25" t="s">
        <v>73</v>
      </c>
      <c r="D3" s="24" t="s">
        <v>300</v>
      </c>
      <c r="E3" s="24" t="s">
        <v>313</v>
      </c>
      <c r="F3" s="25" t="s">
        <v>314</v>
      </c>
      <c r="G3" s="25" t="s">
        <v>315</v>
      </c>
    </row>
    <row r="4" spans="1:1023" ht="20.399999999999999" x14ac:dyDescent="0.25">
      <c r="A4" s="5" t="str">
        <f>Critères!$A$3</f>
        <v>IMAGES</v>
      </c>
      <c r="B4" s="59" t="str">
        <f>Critères!B3</f>
        <v>1.1</v>
      </c>
      <c r="C4" s="31" t="str">
        <f>Critères!C3</f>
        <v>Chaque image porteuse d’information a-t-elle une alternative textuelle ?</v>
      </c>
      <c r="D4" s="67" t="s">
        <v>305</v>
      </c>
      <c r="E4" s="68" t="s">
        <v>316</v>
      </c>
      <c r="F4" s="31"/>
      <c r="G4" s="31"/>
      <c r="H4" s="14"/>
    </row>
    <row r="5" spans="1:1023" ht="20.399999999999999" x14ac:dyDescent="0.25">
      <c r="A5" s="5"/>
      <c r="B5" s="59" t="str">
        <f>Critères!B4</f>
        <v>1.2</v>
      </c>
      <c r="C5" s="31" t="str">
        <f>Critères!C4</f>
        <v>Chaque image de décoration est-elle correctement ignorée par les technologies d’assistance ?</v>
      </c>
      <c r="D5" s="67" t="s">
        <v>305</v>
      </c>
      <c r="E5" s="68" t="s">
        <v>316</v>
      </c>
      <c r="F5" s="31"/>
      <c r="G5" s="31"/>
      <c r="AMD5" s="58"/>
      <c r="AME5" s="58"/>
      <c r="AMF5" s="58"/>
      <c r="AMG5" s="58"/>
      <c r="AMH5" s="58"/>
      <c r="AMI5" s="58"/>
    </row>
    <row r="6" spans="1:1023" ht="30.6" x14ac:dyDescent="0.25">
      <c r="A6" s="5"/>
      <c r="B6" s="59" t="str">
        <f>Critères!B5</f>
        <v>1.3</v>
      </c>
      <c r="C6" s="31" t="str">
        <f>Critères!C5</f>
        <v>Pour chaque image porteuse d'information ayant une alternative textuelle, cette alternative est-elle pertinente (hors cas particuliers) ?</v>
      </c>
      <c r="D6" s="67" t="s">
        <v>305</v>
      </c>
      <c r="E6" s="68" t="s">
        <v>316</v>
      </c>
      <c r="F6" s="31"/>
      <c r="G6" s="31"/>
    </row>
    <row r="7" spans="1:1023" ht="30.6" x14ac:dyDescent="0.25">
      <c r="A7" s="5"/>
      <c r="B7" s="59" t="str">
        <f>Critères!B6</f>
        <v>1.4</v>
      </c>
      <c r="C7" s="31" t="str">
        <f>Critères!C6</f>
        <v>Pour chaque image utilisée comme CAPTCHA ou comme image-test, ayant une alternative textuelle, cette alternative permet-elle d’identifier la nature et la fonction de l’image ?</v>
      </c>
      <c r="D7" s="67" t="s">
        <v>305</v>
      </c>
      <c r="E7" s="68" t="s">
        <v>316</v>
      </c>
      <c r="F7" s="31"/>
      <c r="G7" s="31"/>
    </row>
    <row r="8" spans="1:1023" ht="30.6" x14ac:dyDescent="0.25">
      <c r="A8" s="5"/>
      <c r="B8" s="59" t="str">
        <f>Critères!B7</f>
        <v>1.5</v>
      </c>
      <c r="C8" s="31" t="str">
        <f>Critères!C7</f>
        <v>Pour chaque image utilisée comme CAPTCHA, une solution d’accès alternatif au contenu ou à la fonction du CAPTCHA est-elle présente ?</v>
      </c>
      <c r="D8" s="67" t="s">
        <v>305</v>
      </c>
      <c r="E8" s="68" t="s">
        <v>316</v>
      </c>
      <c r="F8" s="29"/>
      <c r="G8" s="31"/>
    </row>
    <row r="9" spans="1:1023" ht="22.8" customHeight="1" x14ac:dyDescent="0.25">
      <c r="A9" s="5"/>
      <c r="B9" s="59" t="str">
        <f>Critères!B8</f>
        <v>1.6</v>
      </c>
      <c r="C9" s="31" t="str">
        <f>Critères!C8</f>
        <v>Chaque image porteuse d’information a-t-elle, si nécessaire, une description détaillée ?</v>
      </c>
      <c r="D9" s="67" t="s">
        <v>305</v>
      </c>
      <c r="E9" s="68" t="s">
        <v>316</v>
      </c>
      <c r="F9" s="31"/>
      <c r="G9" s="31"/>
    </row>
    <row r="10" spans="1:1023" ht="25.05" customHeight="1" x14ac:dyDescent="0.25">
      <c r="A10" s="5"/>
      <c r="B10" s="59" t="str">
        <f>Critères!B9</f>
        <v>1.7</v>
      </c>
      <c r="C10" s="31" t="str">
        <f>Critères!C9</f>
        <v>Pour chaque image porteuse d’information ayant une description détaillée, cette description est-elle pertinente ?</v>
      </c>
      <c r="D10" s="67" t="s">
        <v>305</v>
      </c>
      <c r="E10" s="68" t="s">
        <v>316</v>
      </c>
      <c r="F10" s="31"/>
      <c r="G10" s="31"/>
    </row>
    <row r="11" spans="1:1023" ht="41.25" customHeight="1" x14ac:dyDescent="0.25">
      <c r="A11" s="5"/>
      <c r="B11" s="59" t="str">
        <f>Critères!B10</f>
        <v>1.8</v>
      </c>
      <c r="C11" s="31" t="str">
        <f>Critères!C10</f>
        <v>Chaque image texte porteuse d’information, en l’absence d’un mécanisme de remplacement, doit si possible être remplacée par du texte stylé. Cette règle est-elle respectée (hors cas particuliers) ?</v>
      </c>
      <c r="D11" s="67" t="s">
        <v>305</v>
      </c>
      <c r="E11" s="68" t="s">
        <v>316</v>
      </c>
      <c r="F11" s="31"/>
      <c r="G11" s="31"/>
    </row>
    <row r="12" spans="1:1023" ht="27.75" customHeight="1" x14ac:dyDescent="0.25">
      <c r="A12" s="5"/>
      <c r="B12" s="59" t="str">
        <f>Critères!B11</f>
        <v>1.9</v>
      </c>
      <c r="C12" s="31" t="str">
        <f>Critères!C11</f>
        <v>Chaque légende d’image est-elle, si nécessaire, correctement reliée à l’image correspondante ?</v>
      </c>
      <c r="D12" s="67" t="s">
        <v>305</v>
      </c>
      <c r="E12" s="68" t="s">
        <v>316</v>
      </c>
      <c r="F12" s="31"/>
      <c r="G12" s="31"/>
    </row>
    <row r="13" spans="1:1023" ht="15.6" x14ac:dyDescent="0.25">
      <c r="A13" s="5" t="str">
        <f>Critères!$A$12</f>
        <v>CADRES</v>
      </c>
      <c r="B13" s="59" t="str">
        <f>Critères!B12</f>
        <v>2.1</v>
      </c>
      <c r="C13" s="31" t="str">
        <f>Critères!C12</f>
        <v>Chaque cadre a-t-il un titre de cadre ?</v>
      </c>
      <c r="D13" s="67" t="s">
        <v>305</v>
      </c>
      <c r="E13" s="68" t="s">
        <v>316</v>
      </c>
      <c r="F13" s="60"/>
      <c r="G13" s="31"/>
    </row>
    <row r="14" spans="1:1023" ht="33.450000000000003" customHeight="1" x14ac:dyDescent="0.25">
      <c r="A14" s="5"/>
      <c r="B14" s="59" t="str">
        <f>Critères!B13</f>
        <v>2.2</v>
      </c>
      <c r="C14" s="31" t="str">
        <f>Critères!C13</f>
        <v>Pour chaque cadre ayant un titre de cadre, ce titre de cadre est-il pertinent ?</v>
      </c>
      <c r="D14" s="67" t="s">
        <v>305</v>
      </c>
      <c r="E14" s="68" t="s">
        <v>316</v>
      </c>
      <c r="F14" s="31"/>
      <c r="G14" s="31"/>
    </row>
    <row r="15" spans="1:1023" ht="30.6" x14ac:dyDescent="0.25">
      <c r="A15" s="5" t="str">
        <f>Critères!$A$14</f>
        <v>COULEURS</v>
      </c>
      <c r="B15" s="59" t="str">
        <f>Critères!B14</f>
        <v>3.1</v>
      </c>
      <c r="C15" s="31" t="str">
        <f>Critères!C14</f>
        <v>Dans chaque page web, l’information ne doit pas être donnée uniquement par la couleur. Cette règle est-elle respectée ?</v>
      </c>
      <c r="D15" s="67" t="s">
        <v>305</v>
      </c>
      <c r="E15" s="68" t="s">
        <v>316</v>
      </c>
      <c r="F15" s="31"/>
      <c r="G15" s="31"/>
    </row>
    <row r="16" spans="1:1023" ht="30.6" x14ac:dyDescent="0.25">
      <c r="A16" s="5"/>
      <c r="B16" s="59" t="str">
        <f>Critères!B15</f>
        <v>3.2</v>
      </c>
      <c r="C16" s="31"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9" t="str">
        <f>Critères!B16</f>
        <v>3.3</v>
      </c>
      <c r="C17" s="31"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9" t="str">
        <f>Critères!B17</f>
        <v>4.1</v>
      </c>
      <c r="C18" s="31"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9" t="str">
        <f>Critères!B18</f>
        <v>4.2</v>
      </c>
      <c r="C19" s="31"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9" t="str">
        <f>Critères!B19</f>
        <v>4.3</v>
      </c>
      <c r="C20" s="31" t="str">
        <f>Critères!C19</f>
        <v>Chaque média temporel synchronisé pré-enregistré a-t-il, si nécessaire, des sous-titres synchronisés (hors cas particuliers) ?</v>
      </c>
      <c r="D20" s="67" t="s">
        <v>305</v>
      </c>
      <c r="E20" s="68" t="s">
        <v>316</v>
      </c>
      <c r="F20" s="31"/>
      <c r="G20" s="31"/>
    </row>
    <row r="21" spans="1:7" ht="30.6" x14ac:dyDescent="0.25">
      <c r="A21" s="5"/>
      <c r="B21" s="59" t="str">
        <f>Critères!B20</f>
        <v>4.4</v>
      </c>
      <c r="C21" s="31"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9" t="str">
        <f>Critères!B21</f>
        <v>4.5</v>
      </c>
      <c r="C22" s="31"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9" t="str">
        <f>Critères!B22</f>
        <v>4.6</v>
      </c>
      <c r="C23" s="31"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9" t="str">
        <f>Critères!B23</f>
        <v>4.7</v>
      </c>
      <c r="C24" s="31" t="str">
        <f>Critères!C23</f>
        <v>Chaque média temporel est-il clairement identifiable (hors cas particuliers) ?</v>
      </c>
      <c r="D24" s="67" t="s">
        <v>305</v>
      </c>
      <c r="E24" s="68" t="s">
        <v>316</v>
      </c>
      <c r="F24" s="31"/>
      <c r="G24" s="31"/>
    </row>
    <row r="25" spans="1:7" ht="20.399999999999999" x14ac:dyDescent="0.25">
      <c r="A25" s="5"/>
      <c r="B25" s="59" t="str">
        <f>Critères!B24</f>
        <v>4.8</v>
      </c>
      <c r="C25" s="31" t="str">
        <f>Critères!C24</f>
        <v>Chaque média non temporel a-t-il, si nécessaire, une alternative (hors cas particuliers) ?</v>
      </c>
      <c r="D25" s="67" t="s">
        <v>305</v>
      </c>
      <c r="E25" s="68" t="s">
        <v>316</v>
      </c>
      <c r="F25" s="31"/>
      <c r="G25" s="31"/>
    </row>
    <row r="26" spans="1:7" ht="20.399999999999999" x14ac:dyDescent="0.25">
      <c r="A26" s="5"/>
      <c r="B26" s="59" t="str">
        <f>Critères!B25</f>
        <v>4.9</v>
      </c>
      <c r="C26" s="31" t="str">
        <f>Critères!C25</f>
        <v>Pour chaque média non temporel ayant une alternative, cette alternative est-elle pertinente ?</v>
      </c>
      <c r="D26" s="67" t="s">
        <v>305</v>
      </c>
      <c r="E26" s="68" t="s">
        <v>316</v>
      </c>
      <c r="F26" s="31"/>
      <c r="G26" s="31"/>
    </row>
    <row r="27" spans="1:7" ht="20.399999999999999" x14ac:dyDescent="0.25">
      <c r="A27" s="5"/>
      <c r="B27" s="59" t="str">
        <f>Critères!B26</f>
        <v>4.10</v>
      </c>
      <c r="C27" s="31" t="str">
        <f>Critères!C26</f>
        <v>Chaque son déclenché automatiquement est-il contrôlable par l’utilisateur ?</v>
      </c>
      <c r="D27" s="67" t="s">
        <v>305</v>
      </c>
      <c r="E27" s="68" t="s">
        <v>316</v>
      </c>
      <c r="F27" s="31"/>
      <c r="G27" s="31"/>
    </row>
    <row r="28" spans="1:7" ht="30.6" x14ac:dyDescent="0.25">
      <c r="A28" s="5"/>
      <c r="B28" s="59" t="str">
        <f>Critères!B27</f>
        <v>4.11</v>
      </c>
      <c r="C28" s="31"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9" t="str">
        <f>Critères!B28</f>
        <v>4.12</v>
      </c>
      <c r="C29" s="31"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9" t="str">
        <f>Critères!B29</f>
        <v>4.13</v>
      </c>
      <c r="C30" s="31"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9" t="str">
        <f>Critères!B30</f>
        <v>5.1</v>
      </c>
      <c r="C31" s="31" t="str">
        <f>Critères!C30</f>
        <v>Chaque tableau de données complexe a-t-il un résumé ?</v>
      </c>
      <c r="D31" s="67" t="s">
        <v>305</v>
      </c>
      <c r="E31" s="68" t="s">
        <v>316</v>
      </c>
      <c r="F31" s="31"/>
      <c r="G31" s="31"/>
    </row>
    <row r="32" spans="1:7" ht="20.399999999999999" x14ac:dyDescent="0.25">
      <c r="A32" s="5"/>
      <c r="B32" s="59" t="str">
        <f>Critères!B31</f>
        <v>5.2</v>
      </c>
      <c r="C32" s="31" t="str">
        <f>Critères!C31</f>
        <v>Pour chaque tableau de données complexe ayant un résumé, celui-ci est-il pertinent ?</v>
      </c>
      <c r="D32" s="67" t="s">
        <v>305</v>
      </c>
      <c r="E32" s="68" t="s">
        <v>316</v>
      </c>
      <c r="F32" s="31"/>
      <c r="G32" s="31"/>
    </row>
    <row r="33" spans="1:7" ht="20.399999999999999" x14ac:dyDescent="0.25">
      <c r="A33" s="5"/>
      <c r="B33" s="59" t="str">
        <f>Critères!B32</f>
        <v>5.3</v>
      </c>
      <c r="C33" s="31" t="str">
        <f>Critères!C32</f>
        <v>Pour chaque tableau de mise en forme, le contenu linéarisé reste-t-il compréhensible ?</v>
      </c>
      <c r="D33" s="67" t="s">
        <v>305</v>
      </c>
      <c r="E33" s="68" t="s">
        <v>316</v>
      </c>
      <c r="F33" s="31"/>
      <c r="G33" s="31"/>
    </row>
    <row r="34" spans="1:7" ht="20.399999999999999" x14ac:dyDescent="0.25">
      <c r="A34" s="5"/>
      <c r="B34" s="59" t="str">
        <f>Critères!B33</f>
        <v>5.4</v>
      </c>
      <c r="C34" s="31" t="str">
        <f>Critères!C33</f>
        <v>Pour chaque tableau de données ayant un titre, le titre est-il correctement associé au tableau de données ?</v>
      </c>
      <c r="D34" s="67" t="s">
        <v>305</v>
      </c>
      <c r="E34" s="68" t="s">
        <v>316</v>
      </c>
      <c r="F34" s="31"/>
      <c r="G34" s="31"/>
    </row>
    <row r="35" spans="1:7" ht="20.399999999999999" x14ac:dyDescent="0.25">
      <c r="A35" s="5"/>
      <c r="B35" s="59" t="str">
        <f>Critères!B34</f>
        <v>5.5</v>
      </c>
      <c r="C35" s="31" t="str">
        <f>Critères!C34</f>
        <v>Pour chaque tableau de données ayant un titre, celui-ci est-il pertinent ?</v>
      </c>
      <c r="D35" s="67" t="s">
        <v>305</v>
      </c>
      <c r="E35" s="68" t="s">
        <v>316</v>
      </c>
      <c r="F35" s="31"/>
      <c r="G35" s="31"/>
    </row>
    <row r="36" spans="1:7" ht="30.6" x14ac:dyDescent="0.25">
      <c r="A36" s="5"/>
      <c r="B36" s="59" t="str">
        <f>Critères!B35</f>
        <v>5.6</v>
      </c>
      <c r="C36" s="31" t="str">
        <f>Critères!C35</f>
        <v>Pour chaque tableau de données, chaque en-tête de colonnes et chaque en-tête de lignes sont-ils correctement déclarés ?</v>
      </c>
      <c r="D36" s="67" t="s">
        <v>305</v>
      </c>
      <c r="E36" s="68" t="s">
        <v>316</v>
      </c>
      <c r="F36" s="31"/>
      <c r="G36" s="31"/>
    </row>
    <row r="37" spans="1:7" ht="30.6" x14ac:dyDescent="0.25">
      <c r="A37" s="5"/>
      <c r="B37" s="59" t="str">
        <f>Critères!B36</f>
        <v>5.7</v>
      </c>
      <c r="C37" s="31"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9" t="str">
        <f>Critères!B37</f>
        <v>5.8</v>
      </c>
      <c r="C38" s="31"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9" t="str">
        <f>Critères!B38</f>
        <v>6.1</v>
      </c>
      <c r="C39" s="31" t="str">
        <f>Critères!C38</f>
        <v>Chaque lien est-il explicite (hors cas particuliers) ?</v>
      </c>
      <c r="D39" s="67" t="s">
        <v>305</v>
      </c>
      <c r="E39" s="68" t="s">
        <v>316</v>
      </c>
      <c r="F39" s="31"/>
      <c r="G39" s="31"/>
    </row>
    <row r="40" spans="1:7" ht="15.6" x14ac:dyDescent="0.25">
      <c r="A40" s="5"/>
      <c r="B40" s="59" t="str">
        <f>Critères!B39</f>
        <v>6.2</v>
      </c>
      <c r="C40" s="31" t="str">
        <f>Critères!C39</f>
        <v>Dans chaque page web, chaque lien a-t-il un intitulé ?</v>
      </c>
      <c r="D40" s="67" t="s">
        <v>305</v>
      </c>
      <c r="E40" s="68" t="s">
        <v>316</v>
      </c>
      <c r="F40" s="31"/>
      <c r="G40" s="31"/>
    </row>
    <row r="41" spans="1:7" ht="20.399999999999999" x14ac:dyDescent="0.25">
      <c r="A41" s="5" t="str">
        <f>Critères!$A$40</f>
        <v>SCRIPTS</v>
      </c>
      <c r="B41" s="59" t="str">
        <f>Critères!B40</f>
        <v>7.1</v>
      </c>
      <c r="C41" s="31" t="str">
        <f>Critères!C40</f>
        <v>Chaque script est-il, si nécessaire, compatible avec les technologies d’assistance ?</v>
      </c>
      <c r="D41" s="67" t="s">
        <v>305</v>
      </c>
      <c r="E41" s="68" t="s">
        <v>316</v>
      </c>
      <c r="F41" s="31"/>
      <c r="G41" s="31"/>
    </row>
    <row r="42" spans="1:7" ht="20.399999999999999" x14ac:dyDescent="0.25">
      <c r="A42" s="5"/>
      <c r="B42" s="59" t="str">
        <f>Critères!B41</f>
        <v>7.2</v>
      </c>
      <c r="C42" s="31" t="str">
        <f>Critères!C41</f>
        <v>Pour chaque script ayant une alternative, cette alternative est-elle pertinente ?</v>
      </c>
      <c r="D42" s="67" t="s">
        <v>305</v>
      </c>
      <c r="E42" s="68" t="s">
        <v>316</v>
      </c>
      <c r="F42" s="31"/>
      <c r="G42" s="31"/>
    </row>
    <row r="43" spans="1:7" ht="20.399999999999999" x14ac:dyDescent="0.25">
      <c r="A43" s="5"/>
      <c r="B43" s="59" t="str">
        <f>Critères!B42</f>
        <v>7.3</v>
      </c>
      <c r="C43" s="31" t="str">
        <f>Critères!C42</f>
        <v>Chaque script est-il contrôlable par le clavier et par tout dispositif de pointage (hors cas particuliers) ?</v>
      </c>
      <c r="D43" s="67" t="s">
        <v>305</v>
      </c>
      <c r="E43" s="68" t="s">
        <v>316</v>
      </c>
      <c r="F43" s="31"/>
      <c r="G43" s="31"/>
    </row>
    <row r="44" spans="1:7" ht="20.399999999999999" x14ac:dyDescent="0.25">
      <c r="A44" s="5"/>
      <c r="B44" s="59" t="str">
        <f>Critères!B43</f>
        <v>7.4</v>
      </c>
      <c r="C44" s="31" t="str">
        <f>Critères!C43</f>
        <v>Pour chaque script qui initie un changement de contexte, l’utilisateur est-il averti ou en a-t-il le contrôle ?</v>
      </c>
      <c r="D44" s="67" t="s">
        <v>305</v>
      </c>
      <c r="E44" s="68" t="s">
        <v>316</v>
      </c>
      <c r="F44" s="31"/>
      <c r="G44" s="31"/>
    </row>
    <row r="45" spans="1:7" ht="20.399999999999999" x14ac:dyDescent="0.25">
      <c r="A45" s="5"/>
      <c r="B45" s="59" t="str">
        <f>Critères!B44</f>
        <v>7.5</v>
      </c>
      <c r="C45" s="31"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9" t="str">
        <f>Critères!B45</f>
        <v>8.1</v>
      </c>
      <c r="C46" s="31" t="str">
        <f>Critères!C45</f>
        <v>Chaque page web est-elle définie par un type de document ?</v>
      </c>
      <c r="D46" s="67" t="s">
        <v>305</v>
      </c>
      <c r="E46" s="68" t="s">
        <v>316</v>
      </c>
      <c r="F46" s="31"/>
      <c r="G46" s="31"/>
    </row>
    <row r="47" spans="1:7" ht="20.399999999999999" x14ac:dyDescent="0.25">
      <c r="A47" s="5"/>
      <c r="B47" s="59" t="str">
        <f>Critères!B46</f>
        <v>8.2</v>
      </c>
      <c r="C47" s="31"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9" t="str">
        <f>Critères!B47</f>
        <v>8.3</v>
      </c>
      <c r="C48" s="31" t="str">
        <f>Critères!C47</f>
        <v>Dans chaque page web, la langue par défaut est-elle présente ?</v>
      </c>
      <c r="D48" s="67" t="s">
        <v>305</v>
      </c>
      <c r="E48" s="68" t="s">
        <v>316</v>
      </c>
      <c r="F48" s="31"/>
      <c r="G48" s="31"/>
    </row>
    <row r="49" spans="1:7" ht="20.399999999999999" x14ac:dyDescent="0.25">
      <c r="A49" s="5"/>
      <c r="B49" s="59" t="str">
        <f>Critères!B48</f>
        <v>8.4</v>
      </c>
      <c r="C49" s="31" t="str">
        <f>Critères!C48</f>
        <v>Pour chaque page web ayant une langue par défaut, le code de langue est-il pertinent ?</v>
      </c>
      <c r="D49" s="67" t="s">
        <v>305</v>
      </c>
      <c r="E49" s="68" t="s">
        <v>316</v>
      </c>
      <c r="F49" s="31"/>
      <c r="G49" s="31"/>
    </row>
    <row r="50" spans="1:7" ht="15.6" x14ac:dyDescent="0.25">
      <c r="A50" s="5"/>
      <c r="B50" s="59" t="str">
        <f>Critères!B49</f>
        <v>8.5</v>
      </c>
      <c r="C50" s="31" t="str">
        <f>Critères!C49</f>
        <v>Chaque page web a-t-elle un titre de page ?</v>
      </c>
      <c r="D50" s="67" t="s">
        <v>305</v>
      </c>
      <c r="E50" s="68" t="s">
        <v>316</v>
      </c>
      <c r="F50" s="31"/>
      <c r="G50" s="31"/>
    </row>
    <row r="51" spans="1:7" ht="20.399999999999999" x14ac:dyDescent="0.25">
      <c r="A51" s="5"/>
      <c r="B51" s="59" t="str">
        <f>Critères!B50</f>
        <v>8.6</v>
      </c>
      <c r="C51" s="31" t="str">
        <f>Critères!C50</f>
        <v>Pour chaque page web ayant un titre de page, ce titre est-il pertinent ?</v>
      </c>
      <c r="D51" s="67" t="s">
        <v>305</v>
      </c>
      <c r="E51" s="68" t="s">
        <v>316</v>
      </c>
      <c r="F51" s="31"/>
      <c r="G51" s="31"/>
    </row>
    <row r="52" spans="1:7" ht="20.399999999999999" x14ac:dyDescent="0.25">
      <c r="A52" s="5"/>
      <c r="B52" s="59" t="str">
        <f>Critères!B51</f>
        <v>8.7</v>
      </c>
      <c r="C52" s="31" t="str">
        <f>Critères!C51</f>
        <v>Dans chaque page web, chaque changement de langue est-il indiqué dans le code source (hors cas particuliers) ?</v>
      </c>
      <c r="D52" s="67" t="s">
        <v>305</v>
      </c>
      <c r="E52" s="68" t="s">
        <v>316</v>
      </c>
      <c r="F52" s="31"/>
      <c r="G52" s="31"/>
    </row>
    <row r="53" spans="1:7" ht="20.399999999999999" x14ac:dyDescent="0.25">
      <c r="A53" s="5"/>
      <c r="B53" s="59" t="str">
        <f>Critères!B52</f>
        <v>8.8</v>
      </c>
      <c r="C53" s="31" t="str">
        <f>Critères!C52</f>
        <v>Dans chaque page web, le code de langue de chaque changement de langue est-il valide et pertinent ?</v>
      </c>
      <c r="D53" s="67" t="s">
        <v>305</v>
      </c>
      <c r="E53" s="68" t="s">
        <v>316</v>
      </c>
      <c r="F53" s="31"/>
      <c r="G53" s="31"/>
    </row>
    <row r="54" spans="1:7" ht="30.6" x14ac:dyDescent="0.25">
      <c r="A54" s="5"/>
      <c r="B54" s="59" t="str">
        <f>Critères!B53</f>
        <v>8.9</v>
      </c>
      <c r="C54" s="31"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9" t="str">
        <f>Critères!B54</f>
        <v>8.10</v>
      </c>
      <c r="C55" s="31"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9" t="str">
        <f>Critères!B55</f>
        <v>9.1</v>
      </c>
      <c r="C56" s="31" t="str">
        <f>Critères!C55</f>
        <v>Dans chaque page web, l’information est-elle structurée par l’utilisation appropriée de titres ?</v>
      </c>
      <c r="D56" s="67" t="s">
        <v>305</v>
      </c>
      <c r="E56" s="68" t="s">
        <v>316</v>
      </c>
      <c r="F56" s="31"/>
      <c r="G56" s="31"/>
    </row>
    <row r="57" spans="1:7" ht="20.399999999999999" x14ac:dyDescent="0.25">
      <c r="A57" s="5"/>
      <c r="B57" s="59" t="str">
        <f>Critères!B56</f>
        <v>9.2</v>
      </c>
      <c r="C57" s="31" t="str">
        <f>Critères!C56</f>
        <v>Dans chaque page web, la structure du document est-elle cohérente (hors cas particuliers) ?</v>
      </c>
      <c r="D57" s="67" t="s">
        <v>305</v>
      </c>
      <c r="E57" s="68" t="s">
        <v>316</v>
      </c>
      <c r="F57" s="31"/>
      <c r="G57" s="31"/>
    </row>
    <row r="58" spans="1:7" ht="20.399999999999999" x14ac:dyDescent="0.25">
      <c r="A58" s="5"/>
      <c r="B58" s="59" t="str">
        <f>Critères!B57</f>
        <v>9.3</v>
      </c>
      <c r="C58" s="31" t="str">
        <f>Critères!C57</f>
        <v>Dans chaque page web, chaque liste est-elle correctement structurée ?</v>
      </c>
      <c r="D58" s="67" t="s">
        <v>305</v>
      </c>
      <c r="E58" s="68" t="s">
        <v>316</v>
      </c>
      <c r="F58" s="31"/>
      <c r="G58" s="31"/>
    </row>
    <row r="59" spans="1:7" ht="20.399999999999999" x14ac:dyDescent="0.25">
      <c r="A59" s="5"/>
      <c r="B59" s="59" t="str">
        <f>Critères!B58</f>
        <v>9.4</v>
      </c>
      <c r="C59" s="31" t="str">
        <f>Critères!C58</f>
        <v>Dans chaque page web, chaque citation est-elle correctement indiquée ?</v>
      </c>
      <c r="D59" s="67" t="s">
        <v>305</v>
      </c>
      <c r="E59" s="68" t="s">
        <v>316</v>
      </c>
      <c r="F59" s="31"/>
      <c r="G59" s="31"/>
    </row>
    <row r="60" spans="1:7" ht="20.399999999999999" x14ac:dyDescent="0.25">
      <c r="A60" s="5" t="str">
        <f>Critères!$A$59</f>
        <v>PRÉSENTATION</v>
      </c>
      <c r="B60" s="59" t="str">
        <f>Critères!B59</f>
        <v>10.1</v>
      </c>
      <c r="C60" s="31" t="str">
        <f>Critères!C59</f>
        <v>Dans le site web, des feuilles de styles sont-elles utilisées pour contrôler la présentation de l’information ?</v>
      </c>
      <c r="D60" s="67" t="s">
        <v>305</v>
      </c>
      <c r="E60" s="68" t="s">
        <v>316</v>
      </c>
      <c r="F60" s="31"/>
      <c r="G60" s="31"/>
    </row>
    <row r="61" spans="1:7" ht="30.6" x14ac:dyDescent="0.25">
      <c r="A61" s="5"/>
      <c r="B61" s="59" t="str">
        <f>Critères!B60</f>
        <v>10.2</v>
      </c>
      <c r="C61" s="31"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9" t="str">
        <f>Critères!B61</f>
        <v>10.3</v>
      </c>
      <c r="C62" s="31" t="str">
        <f>Critères!C61</f>
        <v>Dans chaque page web, l’information reste-t-elle compréhensible lorsque les feuilles de styles sont désactivées ?</v>
      </c>
      <c r="D62" s="67" t="s">
        <v>305</v>
      </c>
      <c r="E62" s="68" t="s">
        <v>316</v>
      </c>
      <c r="F62" s="31"/>
      <c r="G62" s="31"/>
    </row>
    <row r="63" spans="1:7" ht="30.6" x14ac:dyDescent="0.25">
      <c r="A63" s="5"/>
      <c r="B63" s="59" t="str">
        <f>Critères!B62</f>
        <v>10.4</v>
      </c>
      <c r="C63" s="31"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9" t="str">
        <f>Critères!B63</f>
        <v>10.5</v>
      </c>
      <c r="C64" s="31"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9" t="str">
        <f>Critères!B64</f>
        <v>10.6</v>
      </c>
      <c r="C65" s="31"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9" t="str">
        <f>Critères!B65</f>
        <v>10.7</v>
      </c>
      <c r="C66" s="31" t="str">
        <f>Critères!C65</f>
        <v>Dans chaque page web, pour chaque élément recevant le focus, la prise de focus est-elle visible ?</v>
      </c>
      <c r="D66" s="67" t="s">
        <v>305</v>
      </c>
      <c r="E66" s="68" t="s">
        <v>316</v>
      </c>
      <c r="F66" s="31"/>
      <c r="G66" s="31"/>
    </row>
    <row r="67" spans="1:7" ht="20.399999999999999" x14ac:dyDescent="0.25">
      <c r="A67" s="5"/>
      <c r="B67" s="59" t="str">
        <f>Critères!B66</f>
        <v>10.8</v>
      </c>
      <c r="C67" s="31" t="str">
        <f>Critères!C66</f>
        <v>Pour chaque page web, les contenus cachés ont-ils vocation à être ignorés par les technologies d’assistance ?</v>
      </c>
      <c r="D67" s="67" t="s">
        <v>305</v>
      </c>
      <c r="E67" s="68" t="s">
        <v>316</v>
      </c>
      <c r="F67" s="31"/>
      <c r="G67" s="31"/>
    </row>
    <row r="68" spans="1:7" ht="30.6" x14ac:dyDescent="0.25">
      <c r="A68" s="5"/>
      <c r="B68" s="59" t="str">
        <f>Critères!B67</f>
        <v>10.9</v>
      </c>
      <c r="C68" s="31" t="str">
        <f>Critères!C67</f>
        <v>Dans chaque page web, l’information ne doit pas être donnée uniquement par la forme, taille ou position. Cette règle est-elle respectée ?</v>
      </c>
      <c r="D68" s="67" t="s">
        <v>305</v>
      </c>
      <c r="E68" s="68" t="s">
        <v>316</v>
      </c>
      <c r="F68" s="31"/>
      <c r="G68" s="31"/>
    </row>
    <row r="69" spans="1:7" ht="30.6" x14ac:dyDescent="0.25">
      <c r="A69" s="5"/>
      <c r="B69" s="59" t="str">
        <f>Critères!B68</f>
        <v>10.10</v>
      </c>
      <c r="C69" s="31" t="str">
        <f>Critères!C68</f>
        <v>Dans chaque page web, l’information ne doit pas être donnée par la forme, taille ou position uniquement. Cette règle est-elle implémentée de façon pertinente ?</v>
      </c>
      <c r="D69" s="67" t="s">
        <v>305</v>
      </c>
      <c r="E69" s="68" t="s">
        <v>316</v>
      </c>
      <c r="F69" s="31"/>
      <c r="G69" s="31"/>
    </row>
    <row r="70" spans="1:7" ht="51" x14ac:dyDescent="0.25">
      <c r="A70" s="5"/>
      <c r="B70" s="59" t="str">
        <f>Critères!B69</f>
        <v>10.11</v>
      </c>
      <c r="C70" s="31"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31"/>
      <c r="G70" s="31"/>
    </row>
    <row r="71" spans="1:7" ht="30.6" x14ac:dyDescent="0.25">
      <c r="A71" s="5"/>
      <c r="B71" s="59" t="str">
        <f>Critères!B70</f>
        <v>10.12</v>
      </c>
      <c r="C71" s="31" t="str">
        <f>Critères!C70</f>
        <v>Dans chaque page web, les propriétés d’espacement du texte peuvent-elles être redéfinies par l’utilisateur sans perte de contenu ou de fonctionnalité (hors cas particuliers) ?</v>
      </c>
      <c r="D71" s="67" t="s">
        <v>305</v>
      </c>
      <c r="E71" s="68" t="s">
        <v>316</v>
      </c>
      <c r="F71" s="31"/>
      <c r="G71" s="31"/>
    </row>
    <row r="72" spans="1:7" ht="40.799999999999997" x14ac:dyDescent="0.25">
      <c r="A72" s="5"/>
      <c r="B72" s="59" t="str">
        <f>Critères!B71</f>
        <v>10.13</v>
      </c>
      <c r="C72" s="31" t="str">
        <f>Critères!C71</f>
        <v>Dans chaque page web, les contenus additionnels apparaissant à la prise de focus ou au survol d’un composant d’interface sont-ils contrôlables par l’utilisateur (hors cas particuliers) ?</v>
      </c>
      <c r="D72" s="67" t="s">
        <v>305</v>
      </c>
      <c r="E72" s="68" t="s">
        <v>316</v>
      </c>
      <c r="F72" s="31"/>
      <c r="G72" s="31"/>
    </row>
    <row r="73" spans="1:7" ht="30.6" x14ac:dyDescent="0.25">
      <c r="A73" s="5"/>
      <c r="B73" s="59" t="str">
        <f>Critères!B72</f>
        <v>10.14</v>
      </c>
      <c r="C73" s="31" t="str">
        <f>Critères!C72</f>
        <v>Dans chaque page web, les contenus additionnels apparaissant via les styles CSS uniquement peuvent-ils être rendus visibles au clavier et par tout dispositif de pointage ?</v>
      </c>
      <c r="D73" s="67" t="s">
        <v>305</v>
      </c>
      <c r="E73" s="68" t="s">
        <v>316</v>
      </c>
      <c r="F73" s="31"/>
      <c r="G73" s="31"/>
    </row>
    <row r="74" spans="1:7" ht="15.6" x14ac:dyDescent="0.25">
      <c r="A74" s="5" t="str">
        <f>Critères!$A$73</f>
        <v>FORMULAIRES</v>
      </c>
      <c r="B74" s="59" t="str">
        <f>Critères!B73</f>
        <v>11.1</v>
      </c>
      <c r="C74" s="31" t="str">
        <f>Critères!C73</f>
        <v>Chaque champ de formulaire a-t-il une étiquette ?</v>
      </c>
      <c r="D74" s="67" t="s">
        <v>305</v>
      </c>
      <c r="E74" s="68" t="s">
        <v>316</v>
      </c>
      <c r="F74" s="31"/>
      <c r="G74" s="31"/>
    </row>
    <row r="75" spans="1:7" ht="20.399999999999999" x14ac:dyDescent="0.25">
      <c r="A75" s="5"/>
      <c r="B75" s="59" t="str">
        <f>Critères!B74</f>
        <v>11.2</v>
      </c>
      <c r="C75" s="31" t="str">
        <f>Critères!C74</f>
        <v>Chaque étiquette associée à un champ de formulaire est-elle pertinente (hors cas particuliers) ?</v>
      </c>
      <c r="D75" s="67" t="s">
        <v>305</v>
      </c>
      <c r="E75" s="68" t="s">
        <v>316</v>
      </c>
      <c r="F75" s="31"/>
      <c r="G75" s="31"/>
    </row>
    <row r="76" spans="1:7" ht="40.799999999999997" x14ac:dyDescent="0.25">
      <c r="A76" s="5"/>
      <c r="B76" s="59" t="str">
        <f>Critères!B75</f>
        <v>11.3</v>
      </c>
      <c r="C76" s="31" t="str">
        <f>Critères!C75</f>
        <v>Dans chaque formulaire, chaque étiquette associée à un champ de formulaire ayant la même fonction et répété plusieurs fois dans une même page ou dans un ensemble de pages est-elle cohérente ?</v>
      </c>
      <c r="D76" s="67" t="s">
        <v>305</v>
      </c>
      <c r="E76" s="68" t="s">
        <v>316</v>
      </c>
      <c r="F76" s="31"/>
      <c r="G76" s="31"/>
    </row>
    <row r="77" spans="1:7" ht="20.399999999999999" x14ac:dyDescent="0.25">
      <c r="A77" s="5"/>
      <c r="B77" s="59" t="str">
        <f>Critères!B76</f>
        <v>11.4</v>
      </c>
      <c r="C77" s="31" t="str">
        <f>Critères!C76</f>
        <v>Dans chaque formulaire, chaque étiquette de champ et son champ associé sont-ils accolés (hors cas particuliers) ?</v>
      </c>
      <c r="D77" s="67" t="s">
        <v>305</v>
      </c>
      <c r="E77" s="68" t="s">
        <v>316</v>
      </c>
      <c r="F77" s="31"/>
      <c r="G77" s="31"/>
    </row>
    <row r="78" spans="1:7" ht="20.399999999999999" x14ac:dyDescent="0.25">
      <c r="A78" s="5"/>
      <c r="B78" s="59" t="str">
        <f>Critères!B77</f>
        <v>11.5</v>
      </c>
      <c r="C78" s="31" t="str">
        <f>Critères!C77</f>
        <v>Dans chaque formulaire, les champs de même nature sont-ils regroupés, si nécessaire ?</v>
      </c>
      <c r="D78" s="67" t="s">
        <v>305</v>
      </c>
      <c r="E78" s="68" t="s">
        <v>316</v>
      </c>
      <c r="F78" s="31"/>
      <c r="G78" s="31"/>
    </row>
    <row r="79" spans="1:7" ht="20.399999999999999" x14ac:dyDescent="0.25">
      <c r="A79" s="5"/>
      <c r="B79" s="59" t="str">
        <f>Critères!B78</f>
        <v>11.6</v>
      </c>
      <c r="C79" s="31" t="str">
        <f>Critères!C78</f>
        <v>Dans chaque formulaire, chaque regroupement de champs de même nature a-t-il une légende ?</v>
      </c>
      <c r="D79" s="67" t="s">
        <v>305</v>
      </c>
      <c r="E79" s="68" t="s">
        <v>316</v>
      </c>
      <c r="F79" s="31"/>
      <c r="G79" s="31"/>
    </row>
    <row r="80" spans="1:7" ht="30.6" x14ac:dyDescent="0.25">
      <c r="A80" s="5"/>
      <c r="B80" s="59" t="str">
        <f>Critères!B79</f>
        <v>11.7</v>
      </c>
      <c r="C80" s="31"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9" t="str">
        <f>Critères!B80</f>
        <v>11.8</v>
      </c>
      <c r="C81" s="31"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9" t="str">
        <f>Critères!B81</f>
        <v>11.9</v>
      </c>
      <c r="C82" s="31" t="str">
        <f>Critères!C81</f>
        <v>Dans chaque formulaire, l’intitulé de chaque bouton est-il pertinent (hors cas particuliers) ?</v>
      </c>
      <c r="D82" s="67" t="s">
        <v>305</v>
      </c>
      <c r="E82" s="68" t="s">
        <v>316</v>
      </c>
      <c r="F82" s="31"/>
      <c r="G82" s="31"/>
    </row>
    <row r="83" spans="1:7" ht="20.399999999999999" x14ac:dyDescent="0.25">
      <c r="A83" s="5"/>
      <c r="B83" s="59" t="str">
        <f>Critères!B82</f>
        <v>11.10</v>
      </c>
      <c r="C83" s="31" t="str">
        <f>Critères!C82</f>
        <v>Dans chaque formulaire, le contrôle de saisie est-il utilisé de manière pertinente (hors cas particuliers) ?</v>
      </c>
      <c r="D83" s="67" t="s">
        <v>305</v>
      </c>
      <c r="E83" s="68" t="s">
        <v>316</v>
      </c>
      <c r="F83" s="31"/>
      <c r="G83" s="31"/>
    </row>
    <row r="84" spans="1:7" ht="30.6" x14ac:dyDescent="0.25">
      <c r="A84" s="5"/>
      <c r="B84" s="59" t="str">
        <f>Critères!B83</f>
        <v>11.11</v>
      </c>
      <c r="C84" s="31"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9" t="str">
        <f>Critères!B84</f>
        <v>11.12</v>
      </c>
      <c r="C85" s="31"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9" t="str">
        <f>Critères!B85</f>
        <v>11.13</v>
      </c>
      <c r="C86" s="31"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9" t="str">
        <f>Critères!B86</f>
        <v>12.1</v>
      </c>
      <c r="C87" s="31" t="str">
        <f>Critères!C86</f>
        <v>Chaque ensemble de pages dispose-t-il de deux systèmes de navigation différents, au moins (hors cas particuliers) ?</v>
      </c>
      <c r="D87" s="67" t="s">
        <v>305</v>
      </c>
      <c r="E87" s="68" t="s">
        <v>316</v>
      </c>
      <c r="F87" s="31"/>
      <c r="G87" s="31"/>
    </row>
    <row r="88" spans="1:7" ht="30.6" x14ac:dyDescent="0.25">
      <c r="A88" s="5"/>
      <c r="B88" s="59" t="str">
        <f>Critères!B87</f>
        <v>12.2</v>
      </c>
      <c r="C88" s="31" t="str">
        <f>Critères!C87</f>
        <v>Dans chaque ensemble de pages, le menu et les barres de navigation sont-ils toujours à la même place (hors cas particuliers) ?</v>
      </c>
      <c r="D88" s="67" t="s">
        <v>305</v>
      </c>
      <c r="E88" s="68" t="s">
        <v>316</v>
      </c>
      <c r="F88" s="31"/>
      <c r="G88" s="31"/>
    </row>
    <row r="89" spans="1:7" ht="15.6" x14ac:dyDescent="0.25">
      <c r="A89" s="5"/>
      <c r="B89" s="59" t="str">
        <f>Critères!B88</f>
        <v>12.3</v>
      </c>
      <c r="C89" s="31" t="str">
        <f>Critères!C88</f>
        <v>La page « plan du site » est-elle pertinente ?</v>
      </c>
      <c r="D89" s="67" t="s">
        <v>305</v>
      </c>
      <c r="E89" s="68" t="s">
        <v>316</v>
      </c>
      <c r="F89" s="31"/>
      <c r="G89" s="31"/>
    </row>
    <row r="90" spans="1:7" ht="20.399999999999999" x14ac:dyDescent="0.25">
      <c r="A90" s="5"/>
      <c r="B90" s="59" t="str">
        <f>Critères!B89</f>
        <v>12.4</v>
      </c>
      <c r="C90" s="31" t="str">
        <f>Critères!C89</f>
        <v>Dans chaque ensemble de pages, la page « plan du site » est-elle atteignable de manière identique ?</v>
      </c>
      <c r="D90" s="67" t="s">
        <v>305</v>
      </c>
      <c r="E90" s="68" t="s">
        <v>316</v>
      </c>
      <c r="F90" s="31"/>
      <c r="G90" s="31"/>
    </row>
    <row r="91" spans="1:7" ht="20.399999999999999" x14ac:dyDescent="0.25">
      <c r="A91" s="5"/>
      <c r="B91" s="59" t="str">
        <f>Critères!B90</f>
        <v>12.5</v>
      </c>
      <c r="C91" s="31" t="str">
        <f>Critères!C90</f>
        <v>Dans chaque ensemble de pages, le moteur de recherche est-il atteignable de manière identique ?</v>
      </c>
      <c r="D91" s="67" t="s">
        <v>305</v>
      </c>
      <c r="E91" s="68" t="s">
        <v>316</v>
      </c>
      <c r="F91" s="31"/>
      <c r="G91" s="31"/>
    </row>
    <row r="92" spans="1:7" ht="51" x14ac:dyDescent="0.25">
      <c r="A92" s="5"/>
      <c r="B92" s="59" t="str">
        <f>Critères!B91</f>
        <v>12.6</v>
      </c>
      <c r="C92" s="31"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31"/>
      <c r="G92" s="31"/>
    </row>
    <row r="93" spans="1:7" ht="30.6" x14ac:dyDescent="0.25">
      <c r="A93" s="5"/>
      <c r="B93" s="59" t="str">
        <f>Critères!B92</f>
        <v>12.7</v>
      </c>
      <c r="C93" s="31" t="str">
        <f>Critères!C92</f>
        <v>Dans chaque page web, un lien d’évitement ou d’accès rapide à la zone de contenu principal est-il présent (hors cas particuliers) ?</v>
      </c>
      <c r="D93" s="67" t="s">
        <v>305</v>
      </c>
      <c r="E93" s="68" t="s">
        <v>316</v>
      </c>
      <c r="F93" s="31"/>
      <c r="G93" s="31"/>
    </row>
    <row r="94" spans="1:7" ht="20.399999999999999" x14ac:dyDescent="0.25">
      <c r="A94" s="5"/>
      <c r="B94" s="59" t="str">
        <f>Critères!B93</f>
        <v>12.8</v>
      </c>
      <c r="C94" s="31" t="str">
        <f>Critères!C93</f>
        <v>Dans chaque page web, l’ordre de tabulation est-il cohérent ?</v>
      </c>
      <c r="D94" s="67" t="s">
        <v>305</v>
      </c>
      <c r="E94" s="68" t="s">
        <v>316</v>
      </c>
      <c r="F94" s="31"/>
      <c r="G94" s="31"/>
    </row>
    <row r="95" spans="1:7" ht="20.399999999999999" x14ac:dyDescent="0.25">
      <c r="A95" s="5"/>
      <c r="B95" s="59" t="str">
        <f>Critères!B94</f>
        <v>12.9</v>
      </c>
      <c r="C95" s="31" t="str">
        <f>Critères!C94</f>
        <v>Dans chaque page web, la navigation ne doit pas contenir de piège au clavier. Cette règle est-elle respectée ?</v>
      </c>
      <c r="D95" s="67" t="s">
        <v>305</v>
      </c>
      <c r="E95" s="68" t="s">
        <v>316</v>
      </c>
      <c r="F95" s="31"/>
      <c r="G95" s="31"/>
    </row>
    <row r="96" spans="1:7" ht="40.799999999999997" x14ac:dyDescent="0.25">
      <c r="A96" s="5"/>
      <c r="B96" s="59" t="str">
        <f>Critères!B95</f>
        <v>12.10</v>
      </c>
      <c r="C96" s="31" t="str">
        <f>Critères!C95</f>
        <v>Dans chaque page web, les raccourcis clavier n’utilisant qu’une seule touche (lettre minuscule ou majuscule, ponctuation, chiffre ou symbole) sont-ils contrôlables par l’utilisateur ?</v>
      </c>
      <c r="D96" s="67" t="s">
        <v>305</v>
      </c>
      <c r="E96" s="68" t="s">
        <v>316</v>
      </c>
      <c r="F96" s="31"/>
      <c r="G96" s="31"/>
    </row>
    <row r="97" spans="1:7" ht="40.799999999999997" x14ac:dyDescent="0.25">
      <c r="A97" s="5"/>
      <c r="B97" s="59" t="str">
        <f>Critères!B96</f>
        <v>12.11</v>
      </c>
      <c r="C97" s="31" t="str">
        <f>Critères!C96</f>
        <v>Dans chaque page web, les contenus additionnels apparaissant au survol, à la prise de focus ou à l’activation d’un composant d’interface sont-ils si nécessaire atteignables au clavier ?</v>
      </c>
      <c r="D97" s="67" t="s">
        <v>305</v>
      </c>
      <c r="E97" s="68" t="s">
        <v>316</v>
      </c>
      <c r="F97" s="31"/>
      <c r="G97" s="31"/>
    </row>
    <row r="98" spans="1:7" ht="30.6" x14ac:dyDescent="0.25">
      <c r="A98" s="5" t="str">
        <f>Critères!$A$97</f>
        <v>CONSULTATION</v>
      </c>
      <c r="B98" s="59" t="str">
        <f>Critères!B97</f>
        <v>13.1</v>
      </c>
      <c r="C98" s="31" t="str">
        <f>Critères!C97</f>
        <v>Pour chaque page web, l’utilisateur a-t-il le contrôle de chaque limite de temps modifiant le contenu (hors cas particuliers) ?</v>
      </c>
      <c r="D98" s="67" t="s">
        <v>305</v>
      </c>
      <c r="E98" s="68" t="s">
        <v>316</v>
      </c>
      <c r="F98" s="31"/>
      <c r="G98" s="31"/>
    </row>
    <row r="99" spans="1:7" ht="30.6" x14ac:dyDescent="0.25">
      <c r="A99" s="5"/>
      <c r="B99" s="59" t="str">
        <f>Critères!B98</f>
        <v>13.2</v>
      </c>
      <c r="C99" s="31" t="str">
        <f>Critères!C98</f>
        <v>Dans chaque page web, l’ouverture d’une nouvelle fenêtre ne doit pas être déclenchée sans action de l’utilisateur. Cette règle est-elle respectée ?</v>
      </c>
      <c r="D99" s="67" t="s">
        <v>305</v>
      </c>
      <c r="E99" s="68" t="s">
        <v>316</v>
      </c>
      <c r="F99" s="31"/>
      <c r="G99" s="31"/>
    </row>
    <row r="100" spans="1:7" ht="30.6" x14ac:dyDescent="0.25">
      <c r="A100" s="5"/>
      <c r="B100" s="59" t="str">
        <f>Critères!B99</f>
        <v>13.3</v>
      </c>
      <c r="C100" s="31" t="str">
        <f>Critères!C99</f>
        <v>Dans chaque page web, chaque document bureautique en téléchargement possède-t-il, si nécessaire, une version accessible (hors cas particuliers) ?</v>
      </c>
      <c r="D100" s="67" t="s">
        <v>305</v>
      </c>
      <c r="E100" s="68" t="s">
        <v>316</v>
      </c>
      <c r="F100" s="31"/>
      <c r="G100" s="31"/>
    </row>
    <row r="101" spans="1:7" ht="20.399999999999999" x14ac:dyDescent="0.25">
      <c r="A101" s="5"/>
      <c r="B101" s="59" t="str">
        <f>Critères!B100</f>
        <v>13.4</v>
      </c>
      <c r="C101" s="31" t="str">
        <f>Critères!C100</f>
        <v>Pour chaque document bureautique ayant une version accessible, cette version offre-t-elle la même information ?</v>
      </c>
      <c r="D101" s="67" t="s">
        <v>305</v>
      </c>
      <c r="E101" s="68" t="s">
        <v>316</v>
      </c>
      <c r="F101" s="31"/>
      <c r="G101" s="31"/>
    </row>
    <row r="102" spans="1:7" ht="20.399999999999999" x14ac:dyDescent="0.25">
      <c r="A102" s="5"/>
      <c r="B102" s="59" t="str">
        <f>Critères!B101</f>
        <v>13.5</v>
      </c>
      <c r="C102" s="31" t="str">
        <f>Critères!C101</f>
        <v>Dans chaque page web, chaque contenu cryptique (art ASCII, émoticon, syntaxe cryptique) a-t-il une alternative ?</v>
      </c>
      <c r="D102" s="67" t="s">
        <v>305</v>
      </c>
      <c r="E102" s="68" t="s">
        <v>316</v>
      </c>
      <c r="F102" s="31"/>
      <c r="G102" s="31"/>
    </row>
    <row r="103" spans="1:7" ht="30.6" x14ac:dyDescent="0.25">
      <c r="A103" s="5"/>
      <c r="B103" s="59" t="str">
        <f>Critères!B102</f>
        <v>13.6</v>
      </c>
      <c r="C103" s="31" t="str">
        <f>Critères!C102</f>
        <v>Dans chaque page web, pour chaque contenu cryptique (art ASCII, émoticon, syntaxe cryptique) ayant une alternative, cette alternative est-elle pertinente ?</v>
      </c>
      <c r="D103" s="67" t="s">
        <v>305</v>
      </c>
      <c r="E103" s="68" t="s">
        <v>316</v>
      </c>
      <c r="F103" s="31"/>
      <c r="G103" s="31"/>
    </row>
    <row r="104" spans="1:7" ht="30.6" x14ac:dyDescent="0.25">
      <c r="A104" s="5"/>
      <c r="B104" s="59" t="str">
        <f>Critères!B103</f>
        <v>13.7</v>
      </c>
      <c r="C104" s="31" t="str">
        <f>Critères!C103</f>
        <v>Dans chaque page web, les changements brusques de luminosité ou les effets de flash sont-ils correctement utilisés ?</v>
      </c>
      <c r="D104" s="67" t="s">
        <v>305</v>
      </c>
      <c r="E104" s="68" t="s">
        <v>316</v>
      </c>
      <c r="F104" s="31"/>
      <c r="G104" s="31"/>
    </row>
    <row r="105" spans="1:7" ht="20.399999999999999" x14ac:dyDescent="0.25">
      <c r="A105" s="5"/>
      <c r="B105" s="59" t="str">
        <f>Critères!B104</f>
        <v>13.8</v>
      </c>
      <c r="C105" s="31" t="str">
        <f>Critères!C104</f>
        <v>Dans chaque page web, chaque contenu en mouvement ou clignotant est-il contrôlable par l’utilisateur ?</v>
      </c>
      <c r="D105" s="67" t="s">
        <v>305</v>
      </c>
      <c r="E105" s="68" t="s">
        <v>316</v>
      </c>
      <c r="F105" s="31"/>
      <c r="G105" s="31"/>
    </row>
    <row r="106" spans="1:7" ht="30.6" x14ac:dyDescent="0.25">
      <c r="A106" s="5"/>
      <c r="B106" s="59" t="str">
        <f>Critères!B105</f>
        <v>13.9</v>
      </c>
      <c r="C106" s="31" t="str">
        <f>Critères!C105</f>
        <v>Dans chaque page web, le contenu proposé est-il consultable quelle que soit l’orientation de l’écran (portait ou paysage) (hors cas particuliers) ?</v>
      </c>
      <c r="D106" s="67" t="s">
        <v>305</v>
      </c>
      <c r="E106" s="68" t="s">
        <v>316</v>
      </c>
      <c r="F106" s="31"/>
      <c r="G106" s="31"/>
    </row>
    <row r="107" spans="1:7" ht="40.799999999999997" x14ac:dyDescent="0.25">
      <c r="A107" s="5"/>
      <c r="B107" s="59" t="str">
        <f>Critères!B106</f>
        <v>13.10</v>
      </c>
      <c r="C107" s="31" t="str">
        <f>Critères!C106</f>
        <v>Dans chaque page web, les fonctionnalités utilisables ou disponibles au moyen d’un geste complexe peuvent-elles être également disponibles au moyen d’un geste simple (hors cas particuliers) ?</v>
      </c>
      <c r="D107" s="67" t="s">
        <v>305</v>
      </c>
      <c r="E107" s="68" t="s">
        <v>316</v>
      </c>
      <c r="F107" s="31"/>
      <c r="G107" s="31"/>
    </row>
    <row r="108" spans="1:7" ht="40.799999999999997" x14ac:dyDescent="0.25">
      <c r="A108" s="5"/>
      <c r="B108" s="59" t="str">
        <f>Critères!B107</f>
        <v>13.11</v>
      </c>
      <c r="C108" s="31" t="str">
        <f>Critères!C107</f>
        <v>Dans chaque page web, les actions déclenchées au moyen d’un dispositif de pointage sur un point unique de l’écran peuvent-elles faire l’objet d’une annulation (hors cas particuliers) ?</v>
      </c>
      <c r="D108" s="67" t="s">
        <v>305</v>
      </c>
      <c r="E108" s="68" t="s">
        <v>316</v>
      </c>
      <c r="F108" s="31"/>
      <c r="G108" s="31"/>
    </row>
    <row r="109" spans="1:7" ht="30.6" x14ac:dyDescent="0.25">
      <c r="A109" s="5"/>
      <c r="B109" s="59" t="str">
        <f>Critères!B108</f>
        <v>13.12</v>
      </c>
      <c r="C109" s="31" t="str">
        <f>Critères!C108</f>
        <v>Dans chaque page web, les fonctionnalités qui impliquent un mouvement de l’appareil ou vers l’appareil peuvent-elles être satisfaites de manière alternative (hors cas particuliers) ?</v>
      </c>
      <c r="D109" s="67" t="s">
        <v>305</v>
      </c>
      <c r="E109" s="68" t="s">
        <v>316</v>
      </c>
      <c r="F109" s="31"/>
      <c r="G109" s="31"/>
    </row>
  </sheetData>
  <mergeCells count="15">
    <mergeCell ref="A74:A86"/>
    <mergeCell ref="A87:A97"/>
    <mergeCell ref="A98:A109"/>
    <mergeCell ref="A31:A38"/>
    <mergeCell ref="A39:A40"/>
    <mergeCell ref="A41:A45"/>
    <mergeCell ref="A46:A55"/>
    <mergeCell ref="A56:A59"/>
    <mergeCell ref="A60:A73"/>
    <mergeCell ref="A1:G1"/>
    <mergeCell ref="A2:G2"/>
    <mergeCell ref="A4:A12"/>
    <mergeCell ref="A13:A14"/>
    <mergeCell ref="A15:A17"/>
    <mergeCell ref="A18:A30"/>
  </mergeCells>
  <conditionalFormatting sqref="D5:D109">
    <cfRule type="cellIs" dxfId="341" priority="1" operator="equal">
      <formula>"C"</formula>
    </cfRule>
    <cfRule type="cellIs" dxfId="340" priority="2" operator="equal">
      <formula>"NC"</formula>
    </cfRule>
    <cfRule type="cellIs" dxfId="339" priority="3" operator="equal">
      <formula>"NA"</formula>
    </cfRule>
    <cfRule type="cellIs" dxfId="338" priority="4" operator="equal">
      <formula>"NT"</formula>
    </cfRule>
  </conditionalFormatting>
  <conditionalFormatting sqref="E5:E109">
    <cfRule type="cellIs" dxfId="337" priority="5" operator="equal">
      <formula>"D"</formula>
    </cfRule>
    <cfRule type="cellIs" dxfId="336" priority="6" operator="equal">
      <formula>"N"</formula>
    </cfRule>
  </conditionalFormatting>
  <conditionalFormatting sqref="D4">
    <cfRule type="cellIs" dxfId="335" priority="7" operator="equal">
      <formula>"C"</formula>
    </cfRule>
    <cfRule type="cellIs" dxfId="334" priority="8" operator="equal">
      <formula>"NC"</formula>
    </cfRule>
    <cfRule type="cellIs" dxfId="333" priority="9" operator="equal">
      <formula>"NA"</formula>
    </cfRule>
    <cfRule type="cellIs" dxfId="332" priority="10" operator="equal">
      <formula>"NT"</formula>
    </cfRule>
  </conditionalFormatting>
  <conditionalFormatting sqref="E4">
    <cfRule type="cellIs" dxfId="331" priority="11" operator="equal">
      <formula>"D"</formula>
    </cfRule>
    <cfRule type="cellIs" dxfId="330" priority="12"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09"/>
  <sheetViews>
    <sheetView zoomScale="75" zoomScaleNormal="75" workbookViewId="0">
      <selection activeCell="D4" sqref="D4"/>
    </sheetView>
  </sheetViews>
  <sheetFormatPr baseColWidth="10" defaultColWidth="9.6328125" defaultRowHeight="15" x14ac:dyDescent="0.25"/>
  <cols>
    <col min="1" max="1" width="3.7265625" style="14"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64" width="9.6328125" style="23"/>
    <col min="65" max="16384" width="9.6328125" style="14"/>
  </cols>
  <sheetData>
    <row r="1" spans="1:8" ht="15.6" x14ac:dyDescent="0.25">
      <c r="A1" s="11" t="str">
        <f>Échantillon!A1</f>
        <v>RGAA 4.1 – GRILLE D'ÉVALUATION</v>
      </c>
      <c r="B1" s="11"/>
      <c r="C1" s="11"/>
      <c r="D1" s="11"/>
      <c r="E1" s="11"/>
      <c r="F1" s="11"/>
      <c r="G1" s="11"/>
    </row>
    <row r="2" spans="1:8" x14ac:dyDescent="0.25">
      <c r="A2" s="1" t="str">
        <f>CONCATENATE(Échantillon!B31," : ",Échantillon!C31)</f>
        <v>Actualités : http://www.site.fr/actualites.html</v>
      </c>
      <c r="B2" s="1"/>
      <c r="C2" s="1"/>
      <c r="D2" s="1"/>
      <c r="E2" s="1"/>
      <c r="F2" s="1"/>
      <c r="G2" s="1"/>
    </row>
    <row r="3" spans="1:8" ht="57.45" customHeight="1" x14ac:dyDescent="0.25">
      <c r="A3" s="24" t="s">
        <v>71</v>
      </c>
      <c r="B3" s="24" t="s">
        <v>72</v>
      </c>
      <c r="C3" s="25" t="s">
        <v>73</v>
      </c>
      <c r="D3" s="24" t="s">
        <v>300</v>
      </c>
      <c r="E3" s="24" t="s">
        <v>313</v>
      </c>
      <c r="F3" s="25" t="s">
        <v>314</v>
      </c>
      <c r="G3" s="25" t="s">
        <v>315</v>
      </c>
    </row>
    <row r="4" spans="1:8" ht="20.399999999999999" x14ac:dyDescent="0.25">
      <c r="A4" s="5" t="str">
        <f>Critères!$A$3</f>
        <v>IMAGES</v>
      </c>
      <c r="B4" s="59" t="str">
        <f>Critères!B3</f>
        <v>1.1</v>
      </c>
      <c r="C4" s="31" t="str">
        <f>Critères!C3</f>
        <v>Chaque image porteuse d’information a-t-elle une alternative textuelle ?</v>
      </c>
      <c r="D4" s="67" t="s">
        <v>305</v>
      </c>
      <c r="E4" s="68" t="s">
        <v>316</v>
      </c>
      <c r="F4" s="31"/>
      <c r="G4" s="31"/>
      <c r="H4" s="14"/>
    </row>
    <row r="5" spans="1:8" ht="20.399999999999999" x14ac:dyDescent="0.25">
      <c r="A5" s="5"/>
      <c r="B5" s="59" t="str">
        <f>Critères!B4</f>
        <v>1.2</v>
      </c>
      <c r="C5" s="31" t="str">
        <f>Critères!C4</f>
        <v>Chaque image de décoration est-elle correctement ignorée par les technologies d’assistance ?</v>
      </c>
      <c r="D5" s="67" t="s">
        <v>305</v>
      </c>
      <c r="E5" s="68" t="s">
        <v>316</v>
      </c>
      <c r="F5" s="31"/>
      <c r="G5" s="31"/>
    </row>
    <row r="6" spans="1:8" ht="30.6" x14ac:dyDescent="0.25">
      <c r="A6" s="5"/>
      <c r="B6" s="59" t="str">
        <f>Critères!B5</f>
        <v>1.3</v>
      </c>
      <c r="C6" s="31" t="str">
        <f>Critères!C5</f>
        <v>Pour chaque image porteuse d'information ayant une alternative textuelle, cette alternative est-elle pertinente (hors cas particuliers) ?</v>
      </c>
      <c r="D6" s="67" t="s">
        <v>305</v>
      </c>
      <c r="E6" s="68" t="s">
        <v>316</v>
      </c>
      <c r="F6" s="31"/>
      <c r="G6" s="31"/>
    </row>
    <row r="7" spans="1:8" ht="30.6" x14ac:dyDescent="0.25">
      <c r="A7" s="5"/>
      <c r="B7" s="59" t="str">
        <f>Critères!B6</f>
        <v>1.4</v>
      </c>
      <c r="C7" s="31" t="str">
        <f>Critères!C6</f>
        <v>Pour chaque image utilisée comme CAPTCHA ou comme image-test, ayant une alternative textuelle, cette alternative permet-elle d’identifier la nature et la fonction de l’image ?</v>
      </c>
      <c r="D7" s="67" t="s">
        <v>305</v>
      </c>
      <c r="E7" s="68" t="s">
        <v>316</v>
      </c>
      <c r="F7" s="31"/>
      <c r="G7" s="31"/>
    </row>
    <row r="8" spans="1:8" ht="30.6" x14ac:dyDescent="0.25">
      <c r="A8" s="5"/>
      <c r="B8" s="59" t="str">
        <f>Critères!B7</f>
        <v>1.5</v>
      </c>
      <c r="C8" s="31" t="str">
        <f>Critères!C7</f>
        <v>Pour chaque image utilisée comme CAPTCHA, une solution d’accès alternatif au contenu ou à la fonction du CAPTCHA est-elle présente ?</v>
      </c>
      <c r="D8" s="67" t="s">
        <v>305</v>
      </c>
      <c r="E8" s="68" t="s">
        <v>316</v>
      </c>
      <c r="F8" s="29"/>
      <c r="G8" s="31"/>
    </row>
    <row r="9" spans="1:8" ht="20.399999999999999" x14ac:dyDescent="0.25">
      <c r="A9" s="5"/>
      <c r="B9" s="59" t="str">
        <f>Critères!B8</f>
        <v>1.6</v>
      </c>
      <c r="C9" s="31" t="str">
        <f>Critères!C8</f>
        <v>Chaque image porteuse d’information a-t-elle, si nécessaire, une description détaillée ?</v>
      </c>
      <c r="D9" s="67" t="s">
        <v>305</v>
      </c>
      <c r="E9" s="68" t="s">
        <v>316</v>
      </c>
      <c r="F9" s="31"/>
      <c r="G9" s="31"/>
    </row>
    <row r="10" spans="1:8" ht="20.399999999999999" x14ac:dyDescent="0.25">
      <c r="A10" s="5"/>
      <c r="B10" s="59" t="str">
        <f>Critères!B9</f>
        <v>1.7</v>
      </c>
      <c r="C10" s="31" t="str">
        <f>Critères!C9</f>
        <v>Pour chaque image porteuse d’information ayant une description détaillée, cette description est-elle pertinente ?</v>
      </c>
      <c r="D10" s="67" t="s">
        <v>305</v>
      </c>
      <c r="E10" s="68" t="s">
        <v>316</v>
      </c>
      <c r="F10" s="31"/>
      <c r="G10" s="31"/>
    </row>
    <row r="11" spans="1:8" ht="40.799999999999997" x14ac:dyDescent="0.25">
      <c r="A11" s="5"/>
      <c r="B11" s="59" t="str">
        <f>Critères!B10</f>
        <v>1.8</v>
      </c>
      <c r="C11" s="31" t="str">
        <f>Critères!C10</f>
        <v>Chaque image texte porteuse d’information, en l’absence d’un mécanisme de remplacement, doit si possible être remplacée par du texte stylé. Cette règle est-elle respectée (hors cas particuliers) ?</v>
      </c>
      <c r="D11" s="67" t="s">
        <v>305</v>
      </c>
      <c r="E11" s="68" t="s">
        <v>316</v>
      </c>
      <c r="F11" s="31"/>
      <c r="G11" s="31"/>
    </row>
    <row r="12" spans="1:8" ht="20.399999999999999" x14ac:dyDescent="0.25">
      <c r="A12" s="5"/>
      <c r="B12" s="59" t="str">
        <f>Critères!B11</f>
        <v>1.9</v>
      </c>
      <c r="C12" s="31" t="str">
        <f>Critères!C11</f>
        <v>Chaque légende d’image est-elle, si nécessaire, correctement reliée à l’image correspondante ?</v>
      </c>
      <c r="D12" s="67" t="s">
        <v>305</v>
      </c>
      <c r="E12" s="68" t="s">
        <v>316</v>
      </c>
      <c r="F12" s="31"/>
      <c r="G12" s="31"/>
    </row>
    <row r="13" spans="1:8" ht="15.6" x14ac:dyDescent="0.25">
      <c r="A13" s="5" t="str">
        <f>Critères!$A$12</f>
        <v>CADRES</v>
      </c>
      <c r="B13" s="59" t="str">
        <f>Critères!B12</f>
        <v>2.1</v>
      </c>
      <c r="C13" s="31" t="str">
        <f>Critères!C12</f>
        <v>Chaque cadre a-t-il un titre de cadre ?</v>
      </c>
      <c r="D13" s="67" t="s">
        <v>305</v>
      </c>
      <c r="E13" s="68" t="s">
        <v>316</v>
      </c>
      <c r="F13" s="60"/>
      <c r="G13" s="31"/>
    </row>
    <row r="14" spans="1:8"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8" ht="30.6" x14ac:dyDescent="0.25">
      <c r="A15" s="5" t="str">
        <f>Critères!$A$14</f>
        <v>COULEURS</v>
      </c>
      <c r="B15" s="59" t="str">
        <f>Critères!B14</f>
        <v>3.1</v>
      </c>
      <c r="C15" s="31" t="str">
        <f>Critères!C14</f>
        <v>Dans chaque page web, l’information ne doit pas être donnée uniquement par la couleur. Cette règle est-elle respectée ?</v>
      </c>
      <c r="D15" s="67" t="s">
        <v>305</v>
      </c>
      <c r="E15" s="68" t="s">
        <v>316</v>
      </c>
      <c r="F15" s="31"/>
      <c r="G15" s="31"/>
    </row>
    <row r="16" spans="1:8" ht="30.6" x14ac:dyDescent="0.25">
      <c r="A16" s="5"/>
      <c r="B16" s="59" t="str">
        <f>Critères!B15</f>
        <v>3.2</v>
      </c>
      <c r="C16" s="31"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9" t="str">
        <f>Critères!B16</f>
        <v>3.3</v>
      </c>
      <c r="C17" s="31"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9" t="str">
        <f>Critères!B17</f>
        <v>4.1</v>
      </c>
      <c r="C18" s="31"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9" t="str">
        <f>Critères!B18</f>
        <v>4.2</v>
      </c>
      <c r="C19" s="31"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9" t="str">
        <f>Critères!B19</f>
        <v>4.3</v>
      </c>
      <c r="C20" s="31" t="str">
        <f>Critères!C19</f>
        <v>Chaque média temporel synchronisé pré-enregistré a-t-il, si nécessaire, des sous-titres synchronisés (hors cas particuliers) ?</v>
      </c>
      <c r="D20" s="67" t="s">
        <v>305</v>
      </c>
      <c r="E20" s="68" t="s">
        <v>316</v>
      </c>
      <c r="F20" s="31"/>
      <c r="G20" s="31"/>
    </row>
    <row r="21" spans="1:7" ht="30.6" x14ac:dyDescent="0.25">
      <c r="A21" s="5"/>
      <c r="B21" s="59" t="str">
        <f>Critères!B20</f>
        <v>4.4</v>
      </c>
      <c r="C21" s="31"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9" t="str">
        <f>Critères!B21</f>
        <v>4.5</v>
      </c>
      <c r="C22" s="31"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9" t="str">
        <f>Critères!B22</f>
        <v>4.6</v>
      </c>
      <c r="C23" s="31"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9" t="str">
        <f>Critères!B23</f>
        <v>4.7</v>
      </c>
      <c r="C24" s="31" t="str">
        <f>Critères!C23</f>
        <v>Chaque média temporel est-il clairement identifiable (hors cas particuliers) ?</v>
      </c>
      <c r="D24" s="67" t="s">
        <v>305</v>
      </c>
      <c r="E24" s="68" t="s">
        <v>316</v>
      </c>
      <c r="F24" s="31"/>
      <c r="G24" s="31"/>
    </row>
    <row r="25" spans="1:7" ht="20.399999999999999" x14ac:dyDescent="0.25">
      <c r="A25" s="5"/>
      <c r="B25" s="59" t="str">
        <f>Critères!B24</f>
        <v>4.8</v>
      </c>
      <c r="C25" s="31" t="str">
        <f>Critères!C24</f>
        <v>Chaque média non temporel a-t-il, si nécessaire, une alternative (hors cas particuliers) ?</v>
      </c>
      <c r="D25" s="67" t="s">
        <v>305</v>
      </c>
      <c r="E25" s="68" t="s">
        <v>316</v>
      </c>
      <c r="F25" s="31"/>
      <c r="G25" s="31"/>
    </row>
    <row r="26" spans="1:7" ht="20.399999999999999" x14ac:dyDescent="0.25">
      <c r="A26" s="5"/>
      <c r="B26" s="59" t="str">
        <f>Critères!B25</f>
        <v>4.9</v>
      </c>
      <c r="C26" s="31" t="str">
        <f>Critères!C25</f>
        <v>Pour chaque média non temporel ayant une alternative, cette alternative est-elle pertinente ?</v>
      </c>
      <c r="D26" s="67" t="s">
        <v>305</v>
      </c>
      <c r="E26" s="68" t="s">
        <v>316</v>
      </c>
      <c r="F26" s="31"/>
      <c r="G26" s="31"/>
    </row>
    <row r="27" spans="1:7" ht="20.399999999999999" x14ac:dyDescent="0.25">
      <c r="A27" s="5"/>
      <c r="B27" s="59" t="str">
        <f>Critères!B26</f>
        <v>4.10</v>
      </c>
      <c r="C27" s="31" t="str">
        <f>Critères!C26</f>
        <v>Chaque son déclenché automatiquement est-il contrôlable par l’utilisateur ?</v>
      </c>
      <c r="D27" s="67" t="s">
        <v>305</v>
      </c>
      <c r="E27" s="68" t="s">
        <v>316</v>
      </c>
      <c r="F27" s="31"/>
      <c r="G27" s="31"/>
    </row>
    <row r="28" spans="1:7" ht="30.6" x14ac:dyDescent="0.25">
      <c r="A28" s="5"/>
      <c r="B28" s="59" t="str">
        <f>Critères!B27</f>
        <v>4.11</v>
      </c>
      <c r="C28" s="31"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9" t="str">
        <f>Critères!B28</f>
        <v>4.12</v>
      </c>
      <c r="C29" s="31"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9" t="str">
        <f>Critères!B29</f>
        <v>4.13</v>
      </c>
      <c r="C30" s="31"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9" t="str">
        <f>Critères!B30</f>
        <v>5.1</v>
      </c>
      <c r="C31" s="31" t="str">
        <f>Critères!C30</f>
        <v>Chaque tableau de données complexe a-t-il un résumé ?</v>
      </c>
      <c r="D31" s="67" t="s">
        <v>305</v>
      </c>
      <c r="E31" s="68" t="s">
        <v>316</v>
      </c>
      <c r="F31" s="31"/>
      <c r="G31" s="31"/>
    </row>
    <row r="32" spans="1:7" ht="20.399999999999999" x14ac:dyDescent="0.25">
      <c r="A32" s="5"/>
      <c r="B32" s="59" t="str">
        <f>Critères!B31</f>
        <v>5.2</v>
      </c>
      <c r="C32" s="31" t="str">
        <f>Critères!C31</f>
        <v>Pour chaque tableau de données complexe ayant un résumé, celui-ci est-il pertinent ?</v>
      </c>
      <c r="D32" s="67" t="s">
        <v>305</v>
      </c>
      <c r="E32" s="68" t="s">
        <v>316</v>
      </c>
      <c r="F32" s="31"/>
      <c r="G32" s="31"/>
    </row>
    <row r="33" spans="1:7" ht="20.399999999999999" x14ac:dyDescent="0.25">
      <c r="A33" s="5"/>
      <c r="B33" s="59" t="str">
        <f>Critères!B32</f>
        <v>5.3</v>
      </c>
      <c r="C33" s="31" t="str">
        <f>Critères!C32</f>
        <v>Pour chaque tableau de mise en forme, le contenu linéarisé reste-t-il compréhensible ?</v>
      </c>
      <c r="D33" s="67" t="s">
        <v>305</v>
      </c>
      <c r="E33" s="68" t="s">
        <v>316</v>
      </c>
      <c r="F33" s="31"/>
      <c r="G33" s="31"/>
    </row>
    <row r="34" spans="1:7" ht="20.399999999999999" x14ac:dyDescent="0.25">
      <c r="A34" s="5"/>
      <c r="B34" s="59" t="str">
        <f>Critères!B33</f>
        <v>5.4</v>
      </c>
      <c r="C34" s="31" t="str">
        <f>Critères!C33</f>
        <v>Pour chaque tableau de données ayant un titre, le titre est-il correctement associé au tableau de données ?</v>
      </c>
      <c r="D34" s="67" t="s">
        <v>305</v>
      </c>
      <c r="E34" s="68" t="s">
        <v>316</v>
      </c>
      <c r="F34" s="31"/>
      <c r="G34" s="31"/>
    </row>
    <row r="35" spans="1:7" ht="20.399999999999999" x14ac:dyDescent="0.25">
      <c r="A35" s="5"/>
      <c r="B35" s="59" t="str">
        <f>Critères!B34</f>
        <v>5.5</v>
      </c>
      <c r="C35" s="31" t="str">
        <f>Critères!C34</f>
        <v>Pour chaque tableau de données ayant un titre, celui-ci est-il pertinent ?</v>
      </c>
      <c r="D35" s="67" t="s">
        <v>305</v>
      </c>
      <c r="E35" s="68" t="s">
        <v>316</v>
      </c>
      <c r="F35" s="31"/>
      <c r="G35" s="31"/>
    </row>
    <row r="36" spans="1:7" ht="30.6" x14ac:dyDescent="0.25">
      <c r="A36" s="5"/>
      <c r="B36" s="59" t="str">
        <f>Critères!B35</f>
        <v>5.6</v>
      </c>
      <c r="C36" s="31" t="str">
        <f>Critères!C35</f>
        <v>Pour chaque tableau de données, chaque en-tête de colonnes et chaque en-tête de lignes sont-ils correctement déclarés ?</v>
      </c>
      <c r="D36" s="67" t="s">
        <v>305</v>
      </c>
      <c r="E36" s="68" t="s">
        <v>316</v>
      </c>
      <c r="F36" s="31"/>
      <c r="G36" s="31"/>
    </row>
    <row r="37" spans="1:7" ht="30.6" x14ac:dyDescent="0.25">
      <c r="A37" s="5"/>
      <c r="B37" s="59" t="str">
        <f>Critères!B36</f>
        <v>5.7</v>
      </c>
      <c r="C37" s="31"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9" t="str">
        <f>Critères!B37</f>
        <v>5.8</v>
      </c>
      <c r="C38" s="31"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9" t="str">
        <f>Critères!B38</f>
        <v>6.1</v>
      </c>
      <c r="C39" s="31" t="str">
        <f>Critères!C38</f>
        <v>Chaque lien est-il explicite (hors cas particuliers) ?</v>
      </c>
      <c r="D39" s="67" t="s">
        <v>305</v>
      </c>
      <c r="E39" s="68" t="s">
        <v>316</v>
      </c>
      <c r="F39" s="31"/>
      <c r="G39" s="31"/>
    </row>
    <row r="40" spans="1:7" ht="15.6" x14ac:dyDescent="0.25">
      <c r="A40" s="5"/>
      <c r="B40" s="59" t="str">
        <f>Critères!B39</f>
        <v>6.2</v>
      </c>
      <c r="C40" s="31" t="str">
        <f>Critères!C39</f>
        <v>Dans chaque page web, chaque lien a-t-il un intitulé ?</v>
      </c>
      <c r="D40" s="67" t="s">
        <v>305</v>
      </c>
      <c r="E40" s="68" t="s">
        <v>316</v>
      </c>
      <c r="F40" s="31"/>
      <c r="G40" s="31"/>
    </row>
    <row r="41" spans="1:7" ht="20.399999999999999" x14ac:dyDescent="0.25">
      <c r="A41" s="5" t="str">
        <f>Critères!$A$40</f>
        <v>SCRIPTS</v>
      </c>
      <c r="B41" s="59" t="str">
        <f>Critères!B40</f>
        <v>7.1</v>
      </c>
      <c r="C41" s="31" t="str">
        <f>Critères!C40</f>
        <v>Chaque script est-il, si nécessaire, compatible avec les technologies d’assistance ?</v>
      </c>
      <c r="D41" s="67" t="s">
        <v>305</v>
      </c>
      <c r="E41" s="68" t="s">
        <v>316</v>
      </c>
      <c r="F41" s="31"/>
      <c r="G41" s="31"/>
    </row>
    <row r="42" spans="1:7" ht="20.399999999999999" x14ac:dyDescent="0.25">
      <c r="A42" s="5"/>
      <c r="B42" s="59" t="str">
        <f>Critères!B41</f>
        <v>7.2</v>
      </c>
      <c r="C42" s="31" t="str">
        <f>Critères!C41</f>
        <v>Pour chaque script ayant une alternative, cette alternative est-elle pertinente ?</v>
      </c>
      <c r="D42" s="67" t="s">
        <v>305</v>
      </c>
      <c r="E42" s="68" t="s">
        <v>316</v>
      </c>
      <c r="F42" s="31"/>
      <c r="G42" s="31"/>
    </row>
    <row r="43" spans="1:7" ht="20.399999999999999" x14ac:dyDescent="0.25">
      <c r="A43" s="5"/>
      <c r="B43" s="59" t="str">
        <f>Critères!B42</f>
        <v>7.3</v>
      </c>
      <c r="C43" s="31" t="str">
        <f>Critères!C42</f>
        <v>Chaque script est-il contrôlable par le clavier et par tout dispositif de pointage (hors cas particuliers) ?</v>
      </c>
      <c r="D43" s="67" t="s">
        <v>305</v>
      </c>
      <c r="E43" s="68" t="s">
        <v>316</v>
      </c>
      <c r="F43" s="31"/>
      <c r="G43" s="31"/>
    </row>
    <row r="44" spans="1:7" ht="20.399999999999999" x14ac:dyDescent="0.25">
      <c r="A44" s="5"/>
      <c r="B44" s="59" t="str">
        <f>Critères!B43</f>
        <v>7.4</v>
      </c>
      <c r="C44" s="31" t="str">
        <f>Critères!C43</f>
        <v>Pour chaque script qui initie un changement de contexte, l’utilisateur est-il averti ou en a-t-il le contrôle ?</v>
      </c>
      <c r="D44" s="67" t="s">
        <v>305</v>
      </c>
      <c r="E44" s="68" t="s">
        <v>316</v>
      </c>
      <c r="F44" s="31"/>
      <c r="G44" s="31"/>
    </row>
    <row r="45" spans="1:7" ht="20.399999999999999" x14ac:dyDescent="0.25">
      <c r="A45" s="5"/>
      <c r="B45" s="59" t="str">
        <f>Critères!B44</f>
        <v>7.5</v>
      </c>
      <c r="C45" s="31"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9" t="str">
        <f>Critères!B45</f>
        <v>8.1</v>
      </c>
      <c r="C46" s="31" t="str">
        <f>Critères!C45</f>
        <v>Chaque page web est-elle définie par un type de document ?</v>
      </c>
      <c r="D46" s="67" t="s">
        <v>305</v>
      </c>
      <c r="E46" s="68" t="s">
        <v>316</v>
      </c>
      <c r="F46" s="31"/>
      <c r="G46" s="31"/>
    </row>
    <row r="47" spans="1:7" ht="20.399999999999999" x14ac:dyDescent="0.25">
      <c r="A47" s="5"/>
      <c r="B47" s="59" t="str">
        <f>Critères!B46</f>
        <v>8.2</v>
      </c>
      <c r="C47" s="31"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9" t="str">
        <f>Critères!B47</f>
        <v>8.3</v>
      </c>
      <c r="C48" s="31" t="str">
        <f>Critères!C47</f>
        <v>Dans chaque page web, la langue par défaut est-elle présente ?</v>
      </c>
      <c r="D48" s="67" t="s">
        <v>305</v>
      </c>
      <c r="E48" s="68" t="s">
        <v>316</v>
      </c>
      <c r="F48" s="31"/>
      <c r="G48" s="31"/>
    </row>
    <row r="49" spans="1:7" ht="20.399999999999999" x14ac:dyDescent="0.25">
      <c r="A49" s="5"/>
      <c r="B49" s="59" t="str">
        <f>Critères!B48</f>
        <v>8.4</v>
      </c>
      <c r="C49" s="31" t="str">
        <f>Critères!C48</f>
        <v>Pour chaque page web ayant une langue par défaut, le code de langue est-il pertinent ?</v>
      </c>
      <c r="D49" s="67" t="s">
        <v>305</v>
      </c>
      <c r="E49" s="68" t="s">
        <v>316</v>
      </c>
      <c r="F49" s="31"/>
      <c r="G49" s="31"/>
    </row>
    <row r="50" spans="1:7" ht="15.6" x14ac:dyDescent="0.25">
      <c r="A50" s="5"/>
      <c r="B50" s="59" t="str">
        <f>Critères!B49</f>
        <v>8.5</v>
      </c>
      <c r="C50" s="31" t="str">
        <f>Critères!C49</f>
        <v>Chaque page web a-t-elle un titre de page ?</v>
      </c>
      <c r="D50" s="67" t="s">
        <v>305</v>
      </c>
      <c r="E50" s="68" t="s">
        <v>316</v>
      </c>
      <c r="F50" s="31"/>
      <c r="G50" s="31"/>
    </row>
    <row r="51" spans="1:7" ht="20.399999999999999" x14ac:dyDescent="0.25">
      <c r="A51" s="5"/>
      <c r="B51" s="59" t="str">
        <f>Critères!B50</f>
        <v>8.6</v>
      </c>
      <c r="C51" s="31" t="str">
        <f>Critères!C50</f>
        <v>Pour chaque page web ayant un titre de page, ce titre est-il pertinent ?</v>
      </c>
      <c r="D51" s="67" t="s">
        <v>305</v>
      </c>
      <c r="E51" s="68" t="s">
        <v>316</v>
      </c>
      <c r="F51" s="31"/>
      <c r="G51" s="31"/>
    </row>
    <row r="52" spans="1:7" ht="20.399999999999999" x14ac:dyDescent="0.25">
      <c r="A52" s="5"/>
      <c r="B52" s="59" t="str">
        <f>Critères!B51</f>
        <v>8.7</v>
      </c>
      <c r="C52" s="31" t="str">
        <f>Critères!C51</f>
        <v>Dans chaque page web, chaque changement de langue est-il indiqué dans le code source (hors cas particuliers) ?</v>
      </c>
      <c r="D52" s="67" t="s">
        <v>305</v>
      </c>
      <c r="E52" s="68" t="s">
        <v>316</v>
      </c>
      <c r="F52" s="31"/>
      <c r="G52" s="31"/>
    </row>
    <row r="53" spans="1:7" ht="20.399999999999999" x14ac:dyDescent="0.25">
      <c r="A53" s="5"/>
      <c r="B53" s="59" t="str">
        <f>Critères!B52</f>
        <v>8.8</v>
      </c>
      <c r="C53" s="31" t="str">
        <f>Critères!C52</f>
        <v>Dans chaque page web, le code de langue de chaque changement de langue est-il valide et pertinent ?</v>
      </c>
      <c r="D53" s="67" t="s">
        <v>305</v>
      </c>
      <c r="E53" s="68" t="s">
        <v>316</v>
      </c>
      <c r="F53" s="31"/>
      <c r="G53" s="31"/>
    </row>
    <row r="54" spans="1:7" ht="30.6" x14ac:dyDescent="0.25">
      <c r="A54" s="5"/>
      <c r="B54" s="59" t="str">
        <f>Critères!B53</f>
        <v>8.9</v>
      </c>
      <c r="C54" s="31"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9" t="str">
        <f>Critères!B54</f>
        <v>8.10</v>
      </c>
      <c r="C55" s="31"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9" t="str">
        <f>Critères!B55</f>
        <v>9.1</v>
      </c>
      <c r="C56" s="31" t="str">
        <f>Critères!C55</f>
        <v>Dans chaque page web, l’information est-elle structurée par l’utilisation appropriée de titres ?</v>
      </c>
      <c r="D56" s="67" t="s">
        <v>305</v>
      </c>
      <c r="E56" s="68" t="s">
        <v>316</v>
      </c>
      <c r="F56" s="31"/>
      <c r="G56" s="31"/>
    </row>
    <row r="57" spans="1:7" ht="20.399999999999999" x14ac:dyDescent="0.25">
      <c r="A57" s="5"/>
      <c r="B57" s="59" t="str">
        <f>Critères!B56</f>
        <v>9.2</v>
      </c>
      <c r="C57" s="31" t="str">
        <f>Critères!C56</f>
        <v>Dans chaque page web, la structure du document est-elle cohérente (hors cas particuliers) ?</v>
      </c>
      <c r="D57" s="67" t="s">
        <v>305</v>
      </c>
      <c r="E57" s="68" t="s">
        <v>316</v>
      </c>
      <c r="F57" s="31"/>
      <c r="G57" s="31"/>
    </row>
    <row r="58" spans="1:7" ht="20.399999999999999" x14ac:dyDescent="0.25">
      <c r="A58" s="5"/>
      <c r="B58" s="59" t="str">
        <f>Critères!B57</f>
        <v>9.3</v>
      </c>
      <c r="C58" s="31" t="str">
        <f>Critères!C57</f>
        <v>Dans chaque page web, chaque liste est-elle correctement structurée ?</v>
      </c>
      <c r="D58" s="67" t="s">
        <v>305</v>
      </c>
      <c r="E58" s="68" t="s">
        <v>316</v>
      </c>
      <c r="F58" s="31"/>
      <c r="G58" s="31"/>
    </row>
    <row r="59" spans="1:7" ht="20.399999999999999" x14ac:dyDescent="0.25">
      <c r="A59" s="5"/>
      <c r="B59" s="59" t="str">
        <f>Critères!B58</f>
        <v>9.4</v>
      </c>
      <c r="C59" s="31" t="str">
        <f>Critères!C58</f>
        <v>Dans chaque page web, chaque citation est-elle correctement indiquée ?</v>
      </c>
      <c r="D59" s="67" t="s">
        <v>305</v>
      </c>
      <c r="E59" s="68" t="s">
        <v>316</v>
      </c>
      <c r="F59" s="31"/>
      <c r="G59" s="31"/>
    </row>
    <row r="60" spans="1:7" ht="20.399999999999999" x14ac:dyDescent="0.25">
      <c r="A60" s="5" t="str">
        <f>Critères!$A$59</f>
        <v>PRÉSENTATION</v>
      </c>
      <c r="B60" s="59" t="str">
        <f>Critères!B59</f>
        <v>10.1</v>
      </c>
      <c r="C60" s="31" t="str">
        <f>Critères!C59</f>
        <v>Dans le site web, des feuilles de styles sont-elles utilisées pour contrôler la présentation de l’information ?</v>
      </c>
      <c r="D60" s="67" t="s">
        <v>305</v>
      </c>
      <c r="E60" s="68" t="s">
        <v>316</v>
      </c>
      <c r="F60" s="31"/>
      <c r="G60" s="31"/>
    </row>
    <row r="61" spans="1:7" ht="30.6" x14ac:dyDescent="0.25">
      <c r="A61" s="5"/>
      <c r="B61" s="59" t="str">
        <f>Critères!B60</f>
        <v>10.2</v>
      </c>
      <c r="C61" s="31"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9" t="str">
        <f>Critères!B61</f>
        <v>10.3</v>
      </c>
      <c r="C62" s="31" t="str">
        <f>Critères!C61</f>
        <v>Dans chaque page web, l’information reste-t-elle compréhensible lorsque les feuilles de styles sont désactivées ?</v>
      </c>
      <c r="D62" s="67" t="s">
        <v>305</v>
      </c>
      <c r="E62" s="68" t="s">
        <v>316</v>
      </c>
      <c r="F62" s="31"/>
      <c r="G62" s="31"/>
    </row>
    <row r="63" spans="1:7" ht="30.6" x14ac:dyDescent="0.25">
      <c r="A63" s="5"/>
      <c r="B63" s="59" t="str">
        <f>Critères!B62</f>
        <v>10.4</v>
      </c>
      <c r="C63" s="31"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9" t="str">
        <f>Critères!B63</f>
        <v>10.5</v>
      </c>
      <c r="C64" s="31"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9" t="str">
        <f>Critères!B64</f>
        <v>10.6</v>
      </c>
      <c r="C65" s="31"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9" t="str">
        <f>Critères!B65</f>
        <v>10.7</v>
      </c>
      <c r="C66" s="31" t="str">
        <f>Critères!C65</f>
        <v>Dans chaque page web, pour chaque élément recevant le focus, la prise de focus est-elle visible ?</v>
      </c>
      <c r="D66" s="67" t="s">
        <v>305</v>
      </c>
      <c r="E66" s="68" t="s">
        <v>316</v>
      </c>
      <c r="F66" s="31"/>
      <c r="G66" s="31"/>
    </row>
    <row r="67" spans="1:7" ht="20.399999999999999" x14ac:dyDescent="0.25">
      <c r="A67" s="5"/>
      <c r="B67" s="59" t="str">
        <f>Critères!B66</f>
        <v>10.8</v>
      </c>
      <c r="C67" s="31" t="str">
        <f>Critères!C66</f>
        <v>Pour chaque page web, les contenus cachés ont-ils vocation à être ignorés par les technologies d’assistance ?</v>
      </c>
      <c r="D67" s="67" t="s">
        <v>305</v>
      </c>
      <c r="E67" s="68" t="s">
        <v>316</v>
      </c>
      <c r="F67" s="31"/>
      <c r="G67" s="31"/>
    </row>
    <row r="68" spans="1:7" ht="30.6" x14ac:dyDescent="0.25">
      <c r="A68" s="5"/>
      <c r="B68" s="59" t="str">
        <f>Critères!B67</f>
        <v>10.9</v>
      </c>
      <c r="C68" s="31" t="str">
        <f>Critères!C67</f>
        <v>Dans chaque page web, l’information ne doit pas être donnée uniquement par la forme, taille ou position. Cette règle est-elle respectée ?</v>
      </c>
      <c r="D68" s="67" t="s">
        <v>305</v>
      </c>
      <c r="E68" s="68" t="s">
        <v>316</v>
      </c>
      <c r="F68" s="31"/>
      <c r="G68" s="31"/>
    </row>
    <row r="69" spans="1:7" ht="30.6" x14ac:dyDescent="0.25">
      <c r="A69" s="5"/>
      <c r="B69" s="59" t="str">
        <f>Critères!B68</f>
        <v>10.10</v>
      </c>
      <c r="C69" s="31" t="str">
        <f>Critères!C68</f>
        <v>Dans chaque page web, l’information ne doit pas être donnée par la forme, taille ou position uniquement. Cette règle est-elle implémentée de façon pertinente ?</v>
      </c>
      <c r="D69" s="67" t="s">
        <v>305</v>
      </c>
      <c r="E69" s="68" t="s">
        <v>316</v>
      </c>
      <c r="F69" s="31"/>
      <c r="G69" s="31"/>
    </row>
    <row r="70" spans="1:7" ht="51" x14ac:dyDescent="0.25">
      <c r="A70" s="5"/>
      <c r="B70" s="59" t="str">
        <f>Critères!B69</f>
        <v>10.11</v>
      </c>
      <c r="C70" s="31"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31"/>
      <c r="G70" s="31"/>
    </row>
    <row r="71" spans="1:7" ht="30.6" x14ac:dyDescent="0.25">
      <c r="A71" s="5"/>
      <c r="B71" s="59" t="str">
        <f>Critères!B70</f>
        <v>10.12</v>
      </c>
      <c r="C71" s="31" t="str">
        <f>Critères!C70</f>
        <v>Dans chaque page web, les propriétés d’espacement du texte peuvent-elles être redéfinies par l’utilisateur sans perte de contenu ou de fonctionnalité (hors cas particuliers) ?</v>
      </c>
      <c r="D71" s="67" t="s">
        <v>305</v>
      </c>
      <c r="E71" s="68" t="s">
        <v>316</v>
      </c>
      <c r="F71" s="31"/>
      <c r="G71" s="31"/>
    </row>
    <row r="72" spans="1:7" ht="40.799999999999997" x14ac:dyDescent="0.25">
      <c r="A72" s="5"/>
      <c r="B72" s="59" t="str">
        <f>Critères!B71</f>
        <v>10.13</v>
      </c>
      <c r="C72" s="31" t="str">
        <f>Critères!C71</f>
        <v>Dans chaque page web, les contenus additionnels apparaissant à la prise de focus ou au survol d’un composant d’interface sont-ils contrôlables par l’utilisateur (hors cas particuliers) ?</v>
      </c>
      <c r="D72" s="67" t="s">
        <v>305</v>
      </c>
      <c r="E72" s="68" t="s">
        <v>316</v>
      </c>
      <c r="F72" s="31"/>
      <c r="G72" s="31"/>
    </row>
    <row r="73" spans="1:7" ht="30.6" x14ac:dyDescent="0.25">
      <c r="A73" s="5"/>
      <c r="B73" s="59" t="str">
        <f>Critères!B72</f>
        <v>10.14</v>
      </c>
      <c r="C73" s="31" t="str">
        <f>Critères!C72</f>
        <v>Dans chaque page web, les contenus additionnels apparaissant via les styles CSS uniquement peuvent-ils être rendus visibles au clavier et par tout dispositif de pointage ?</v>
      </c>
      <c r="D73" s="67" t="s">
        <v>305</v>
      </c>
      <c r="E73" s="68" t="s">
        <v>316</v>
      </c>
      <c r="F73" s="31"/>
      <c r="G73" s="31"/>
    </row>
    <row r="74" spans="1:7" ht="15.6" x14ac:dyDescent="0.25">
      <c r="A74" s="5" t="str">
        <f>Critères!$A$73</f>
        <v>FORMULAIRES</v>
      </c>
      <c r="B74" s="59" t="str">
        <f>Critères!B73</f>
        <v>11.1</v>
      </c>
      <c r="C74" s="31" t="str">
        <f>Critères!C73</f>
        <v>Chaque champ de formulaire a-t-il une étiquette ?</v>
      </c>
      <c r="D74" s="67" t="s">
        <v>305</v>
      </c>
      <c r="E74" s="68" t="s">
        <v>316</v>
      </c>
      <c r="F74" s="31"/>
      <c r="G74" s="31"/>
    </row>
    <row r="75" spans="1:7" ht="20.399999999999999" x14ac:dyDescent="0.25">
      <c r="A75" s="5"/>
      <c r="B75" s="59" t="str">
        <f>Critères!B74</f>
        <v>11.2</v>
      </c>
      <c r="C75" s="31" t="str">
        <f>Critères!C74</f>
        <v>Chaque étiquette associée à un champ de formulaire est-elle pertinente (hors cas particuliers) ?</v>
      </c>
      <c r="D75" s="67" t="s">
        <v>305</v>
      </c>
      <c r="E75" s="68" t="s">
        <v>316</v>
      </c>
      <c r="F75" s="31"/>
      <c r="G75" s="31"/>
    </row>
    <row r="76" spans="1:7" ht="40.799999999999997" x14ac:dyDescent="0.25">
      <c r="A76" s="5"/>
      <c r="B76" s="59" t="str">
        <f>Critères!B75</f>
        <v>11.3</v>
      </c>
      <c r="C76" s="31" t="str">
        <f>Critères!C75</f>
        <v>Dans chaque formulaire, chaque étiquette associée à un champ de formulaire ayant la même fonction et répété plusieurs fois dans une même page ou dans un ensemble de pages est-elle cohérente ?</v>
      </c>
      <c r="D76" s="67" t="s">
        <v>305</v>
      </c>
      <c r="E76" s="68" t="s">
        <v>316</v>
      </c>
      <c r="F76" s="31"/>
      <c r="G76" s="31"/>
    </row>
    <row r="77" spans="1:7" ht="20.399999999999999" x14ac:dyDescent="0.25">
      <c r="A77" s="5"/>
      <c r="B77" s="59" t="str">
        <f>Critères!B76</f>
        <v>11.4</v>
      </c>
      <c r="C77" s="31" t="str">
        <f>Critères!C76</f>
        <v>Dans chaque formulaire, chaque étiquette de champ et son champ associé sont-ils accolés (hors cas particuliers) ?</v>
      </c>
      <c r="D77" s="67" t="s">
        <v>305</v>
      </c>
      <c r="E77" s="68" t="s">
        <v>316</v>
      </c>
      <c r="F77" s="31"/>
      <c r="G77" s="31"/>
    </row>
    <row r="78" spans="1:7" ht="20.399999999999999" x14ac:dyDescent="0.25">
      <c r="A78" s="5"/>
      <c r="B78" s="59" t="str">
        <f>Critères!B77</f>
        <v>11.5</v>
      </c>
      <c r="C78" s="31" t="str">
        <f>Critères!C77</f>
        <v>Dans chaque formulaire, les champs de même nature sont-ils regroupés, si nécessaire ?</v>
      </c>
      <c r="D78" s="67" t="s">
        <v>305</v>
      </c>
      <c r="E78" s="68" t="s">
        <v>316</v>
      </c>
      <c r="F78" s="31"/>
      <c r="G78" s="31"/>
    </row>
    <row r="79" spans="1:7" ht="20.399999999999999" x14ac:dyDescent="0.25">
      <c r="A79" s="5"/>
      <c r="B79" s="59" t="str">
        <f>Critères!B78</f>
        <v>11.6</v>
      </c>
      <c r="C79" s="31" t="str">
        <f>Critères!C78</f>
        <v>Dans chaque formulaire, chaque regroupement de champs de même nature a-t-il une légende ?</v>
      </c>
      <c r="D79" s="67" t="s">
        <v>305</v>
      </c>
      <c r="E79" s="68" t="s">
        <v>316</v>
      </c>
      <c r="F79" s="31"/>
      <c r="G79" s="31"/>
    </row>
    <row r="80" spans="1:7" ht="30.6" x14ac:dyDescent="0.25">
      <c r="A80" s="5"/>
      <c r="B80" s="59" t="str">
        <f>Critères!B79</f>
        <v>11.7</v>
      </c>
      <c r="C80" s="31"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9" t="str">
        <f>Critères!B80</f>
        <v>11.8</v>
      </c>
      <c r="C81" s="31"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9" t="str">
        <f>Critères!B81</f>
        <v>11.9</v>
      </c>
      <c r="C82" s="31" t="str">
        <f>Critères!C81</f>
        <v>Dans chaque formulaire, l’intitulé de chaque bouton est-il pertinent (hors cas particuliers) ?</v>
      </c>
      <c r="D82" s="67" t="s">
        <v>305</v>
      </c>
      <c r="E82" s="68" t="s">
        <v>316</v>
      </c>
      <c r="F82" s="31"/>
      <c r="G82" s="31"/>
    </row>
    <row r="83" spans="1:7" ht="20.399999999999999" x14ac:dyDescent="0.25">
      <c r="A83" s="5"/>
      <c r="B83" s="59" t="str">
        <f>Critères!B82</f>
        <v>11.10</v>
      </c>
      <c r="C83" s="31" t="str">
        <f>Critères!C82</f>
        <v>Dans chaque formulaire, le contrôle de saisie est-il utilisé de manière pertinente (hors cas particuliers) ?</v>
      </c>
      <c r="D83" s="67" t="s">
        <v>305</v>
      </c>
      <c r="E83" s="68" t="s">
        <v>316</v>
      </c>
      <c r="F83" s="31"/>
      <c r="G83" s="31"/>
    </row>
    <row r="84" spans="1:7" ht="30.6" x14ac:dyDescent="0.25">
      <c r="A84" s="5"/>
      <c r="B84" s="59" t="str">
        <f>Critères!B83</f>
        <v>11.11</v>
      </c>
      <c r="C84" s="31"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9" t="str">
        <f>Critères!B84</f>
        <v>11.12</v>
      </c>
      <c r="C85" s="31"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9" t="str">
        <f>Critères!B85</f>
        <v>11.13</v>
      </c>
      <c r="C86" s="31"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9" t="str">
        <f>Critères!B86</f>
        <v>12.1</v>
      </c>
      <c r="C87" s="31" t="str">
        <f>Critères!C86</f>
        <v>Chaque ensemble de pages dispose-t-il de deux systèmes de navigation différents, au moins (hors cas particuliers) ?</v>
      </c>
      <c r="D87" s="67" t="s">
        <v>305</v>
      </c>
      <c r="E87" s="68" t="s">
        <v>316</v>
      </c>
      <c r="F87" s="31"/>
      <c r="G87" s="31"/>
    </row>
    <row r="88" spans="1:7" ht="30.6" x14ac:dyDescent="0.25">
      <c r="A88" s="5"/>
      <c r="B88" s="59" t="str">
        <f>Critères!B87</f>
        <v>12.2</v>
      </c>
      <c r="C88" s="31" t="str">
        <f>Critères!C87</f>
        <v>Dans chaque ensemble de pages, le menu et les barres de navigation sont-ils toujours à la même place (hors cas particuliers) ?</v>
      </c>
      <c r="D88" s="67" t="s">
        <v>305</v>
      </c>
      <c r="E88" s="68" t="s">
        <v>316</v>
      </c>
      <c r="F88" s="31"/>
      <c r="G88" s="31"/>
    </row>
    <row r="89" spans="1:7" ht="15.6" x14ac:dyDescent="0.25">
      <c r="A89" s="5"/>
      <c r="B89" s="59" t="str">
        <f>Critères!B88</f>
        <v>12.3</v>
      </c>
      <c r="C89" s="31" t="str">
        <f>Critères!C88</f>
        <v>La page « plan du site » est-elle pertinente ?</v>
      </c>
      <c r="D89" s="67" t="s">
        <v>305</v>
      </c>
      <c r="E89" s="68" t="s">
        <v>316</v>
      </c>
      <c r="F89" s="31"/>
      <c r="G89" s="31"/>
    </row>
    <row r="90" spans="1:7" ht="20.399999999999999" x14ac:dyDescent="0.25">
      <c r="A90" s="5"/>
      <c r="B90" s="59" t="str">
        <f>Critères!B89</f>
        <v>12.4</v>
      </c>
      <c r="C90" s="31" t="str">
        <f>Critères!C89</f>
        <v>Dans chaque ensemble de pages, la page « plan du site » est-elle atteignable de manière identique ?</v>
      </c>
      <c r="D90" s="67" t="s">
        <v>305</v>
      </c>
      <c r="E90" s="68" t="s">
        <v>316</v>
      </c>
      <c r="F90" s="31"/>
      <c r="G90" s="31"/>
    </row>
    <row r="91" spans="1:7" ht="20.399999999999999" x14ac:dyDescent="0.25">
      <c r="A91" s="5"/>
      <c r="B91" s="59" t="str">
        <f>Critères!B90</f>
        <v>12.5</v>
      </c>
      <c r="C91" s="31" t="str">
        <f>Critères!C90</f>
        <v>Dans chaque ensemble de pages, le moteur de recherche est-il atteignable de manière identique ?</v>
      </c>
      <c r="D91" s="67" t="s">
        <v>305</v>
      </c>
      <c r="E91" s="68" t="s">
        <v>316</v>
      </c>
      <c r="F91" s="31"/>
      <c r="G91" s="31"/>
    </row>
    <row r="92" spans="1:7" ht="51" x14ac:dyDescent="0.25">
      <c r="A92" s="5"/>
      <c r="B92" s="59" t="str">
        <f>Critères!B91</f>
        <v>12.6</v>
      </c>
      <c r="C92" s="31"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31"/>
      <c r="G92" s="31"/>
    </row>
    <row r="93" spans="1:7" ht="30.6" x14ac:dyDescent="0.25">
      <c r="A93" s="5"/>
      <c r="B93" s="59" t="str">
        <f>Critères!B92</f>
        <v>12.7</v>
      </c>
      <c r="C93" s="31" t="str">
        <f>Critères!C92</f>
        <v>Dans chaque page web, un lien d’évitement ou d’accès rapide à la zone de contenu principal est-il présent (hors cas particuliers) ?</v>
      </c>
      <c r="D93" s="67" t="s">
        <v>305</v>
      </c>
      <c r="E93" s="68" t="s">
        <v>316</v>
      </c>
      <c r="F93" s="31"/>
      <c r="G93" s="31"/>
    </row>
    <row r="94" spans="1:7" ht="20.399999999999999" x14ac:dyDescent="0.25">
      <c r="A94" s="5"/>
      <c r="B94" s="59" t="str">
        <f>Critères!B93</f>
        <v>12.8</v>
      </c>
      <c r="C94" s="31" t="str">
        <f>Critères!C93</f>
        <v>Dans chaque page web, l’ordre de tabulation est-il cohérent ?</v>
      </c>
      <c r="D94" s="67" t="s">
        <v>305</v>
      </c>
      <c r="E94" s="68" t="s">
        <v>316</v>
      </c>
      <c r="F94" s="31"/>
      <c r="G94" s="31"/>
    </row>
    <row r="95" spans="1:7" ht="20.399999999999999" x14ac:dyDescent="0.25">
      <c r="A95" s="5"/>
      <c r="B95" s="59" t="str">
        <f>Critères!B94</f>
        <v>12.9</v>
      </c>
      <c r="C95" s="31" t="str">
        <f>Critères!C94</f>
        <v>Dans chaque page web, la navigation ne doit pas contenir de piège au clavier. Cette règle est-elle respectée ?</v>
      </c>
      <c r="D95" s="67" t="s">
        <v>305</v>
      </c>
      <c r="E95" s="68" t="s">
        <v>316</v>
      </c>
      <c r="F95" s="31"/>
      <c r="G95" s="31"/>
    </row>
    <row r="96" spans="1:7" ht="40.799999999999997" x14ac:dyDescent="0.25">
      <c r="A96" s="5"/>
      <c r="B96" s="59" t="str">
        <f>Critères!B95</f>
        <v>12.10</v>
      </c>
      <c r="C96" s="31" t="str">
        <f>Critères!C95</f>
        <v>Dans chaque page web, les raccourcis clavier n’utilisant qu’une seule touche (lettre minuscule ou majuscule, ponctuation, chiffre ou symbole) sont-ils contrôlables par l’utilisateur ?</v>
      </c>
      <c r="D96" s="67" t="s">
        <v>305</v>
      </c>
      <c r="E96" s="68" t="s">
        <v>316</v>
      </c>
      <c r="F96" s="31"/>
      <c r="G96" s="31"/>
    </row>
    <row r="97" spans="1:7" ht="40.799999999999997" x14ac:dyDescent="0.25">
      <c r="A97" s="5"/>
      <c r="B97" s="59" t="str">
        <f>Critères!B96</f>
        <v>12.11</v>
      </c>
      <c r="C97" s="31" t="str">
        <f>Critères!C96</f>
        <v>Dans chaque page web, les contenus additionnels apparaissant au survol, à la prise de focus ou à l’activation d’un composant d’interface sont-ils si nécessaire atteignables au clavier ?</v>
      </c>
      <c r="D97" s="67" t="s">
        <v>305</v>
      </c>
      <c r="E97" s="68" t="s">
        <v>316</v>
      </c>
      <c r="F97" s="31"/>
      <c r="G97" s="31"/>
    </row>
    <row r="98" spans="1:7" ht="30.6" x14ac:dyDescent="0.25">
      <c r="A98" s="5" t="str">
        <f>Critères!$A$97</f>
        <v>CONSULTATION</v>
      </c>
      <c r="B98" s="59" t="str">
        <f>Critères!B97</f>
        <v>13.1</v>
      </c>
      <c r="C98" s="31" t="str">
        <f>Critères!C97</f>
        <v>Pour chaque page web, l’utilisateur a-t-il le contrôle de chaque limite de temps modifiant le contenu (hors cas particuliers) ?</v>
      </c>
      <c r="D98" s="67" t="s">
        <v>305</v>
      </c>
      <c r="E98" s="68" t="s">
        <v>316</v>
      </c>
      <c r="F98" s="31"/>
      <c r="G98" s="31"/>
    </row>
    <row r="99" spans="1:7" ht="30.6" x14ac:dyDescent="0.25">
      <c r="A99" s="5"/>
      <c r="B99" s="59" t="str">
        <f>Critères!B98</f>
        <v>13.2</v>
      </c>
      <c r="C99" s="31" t="str">
        <f>Critères!C98</f>
        <v>Dans chaque page web, l’ouverture d’une nouvelle fenêtre ne doit pas être déclenchée sans action de l’utilisateur. Cette règle est-elle respectée ?</v>
      </c>
      <c r="D99" s="67" t="s">
        <v>305</v>
      </c>
      <c r="E99" s="68" t="s">
        <v>316</v>
      </c>
      <c r="F99" s="31"/>
      <c r="G99" s="31"/>
    </row>
    <row r="100" spans="1:7" ht="30.6" x14ac:dyDescent="0.25">
      <c r="A100" s="5"/>
      <c r="B100" s="59" t="str">
        <f>Critères!B99</f>
        <v>13.3</v>
      </c>
      <c r="C100" s="31" t="str">
        <f>Critères!C99</f>
        <v>Dans chaque page web, chaque document bureautique en téléchargement possède-t-il, si nécessaire, une version accessible (hors cas particuliers) ?</v>
      </c>
      <c r="D100" s="67" t="s">
        <v>305</v>
      </c>
      <c r="E100" s="68" t="s">
        <v>316</v>
      </c>
      <c r="F100" s="31"/>
      <c r="G100" s="31"/>
    </row>
    <row r="101" spans="1:7" ht="20.399999999999999" x14ac:dyDescent="0.25">
      <c r="A101" s="5"/>
      <c r="B101" s="59" t="str">
        <f>Critères!B100</f>
        <v>13.4</v>
      </c>
      <c r="C101" s="31" t="str">
        <f>Critères!C100</f>
        <v>Pour chaque document bureautique ayant une version accessible, cette version offre-t-elle la même information ?</v>
      </c>
      <c r="D101" s="67" t="s">
        <v>305</v>
      </c>
      <c r="E101" s="68" t="s">
        <v>316</v>
      </c>
      <c r="F101" s="31"/>
      <c r="G101" s="31"/>
    </row>
    <row r="102" spans="1:7" ht="20.399999999999999" x14ac:dyDescent="0.25">
      <c r="A102" s="5"/>
      <c r="B102" s="59" t="str">
        <f>Critères!B101</f>
        <v>13.5</v>
      </c>
      <c r="C102" s="31" t="str">
        <f>Critères!C101</f>
        <v>Dans chaque page web, chaque contenu cryptique (art ASCII, émoticon, syntaxe cryptique) a-t-il une alternative ?</v>
      </c>
      <c r="D102" s="67" t="s">
        <v>305</v>
      </c>
      <c r="E102" s="68" t="s">
        <v>316</v>
      </c>
      <c r="F102" s="31"/>
      <c r="G102" s="31"/>
    </row>
    <row r="103" spans="1:7" ht="30.6" x14ac:dyDescent="0.25">
      <c r="A103" s="5"/>
      <c r="B103" s="59" t="str">
        <f>Critères!B102</f>
        <v>13.6</v>
      </c>
      <c r="C103" s="31" t="str">
        <f>Critères!C102</f>
        <v>Dans chaque page web, pour chaque contenu cryptique (art ASCII, émoticon, syntaxe cryptique) ayant une alternative, cette alternative est-elle pertinente ?</v>
      </c>
      <c r="D103" s="67" t="s">
        <v>305</v>
      </c>
      <c r="E103" s="68" t="s">
        <v>316</v>
      </c>
      <c r="F103" s="31"/>
      <c r="G103" s="31"/>
    </row>
    <row r="104" spans="1:7" ht="30.6" x14ac:dyDescent="0.25">
      <c r="A104" s="5"/>
      <c r="B104" s="59" t="str">
        <f>Critères!B103</f>
        <v>13.7</v>
      </c>
      <c r="C104" s="31" t="str">
        <f>Critères!C103</f>
        <v>Dans chaque page web, les changements brusques de luminosité ou les effets de flash sont-ils correctement utilisés ?</v>
      </c>
      <c r="D104" s="67" t="s">
        <v>305</v>
      </c>
      <c r="E104" s="68" t="s">
        <v>316</v>
      </c>
      <c r="F104" s="31"/>
      <c r="G104" s="31"/>
    </row>
    <row r="105" spans="1:7" ht="20.399999999999999" x14ac:dyDescent="0.25">
      <c r="A105" s="5"/>
      <c r="B105" s="59" t="str">
        <f>Critères!B104</f>
        <v>13.8</v>
      </c>
      <c r="C105" s="31" t="str">
        <f>Critères!C104</f>
        <v>Dans chaque page web, chaque contenu en mouvement ou clignotant est-il contrôlable par l’utilisateur ?</v>
      </c>
      <c r="D105" s="67" t="s">
        <v>305</v>
      </c>
      <c r="E105" s="68" t="s">
        <v>316</v>
      </c>
      <c r="F105" s="31"/>
      <c r="G105" s="31"/>
    </row>
    <row r="106" spans="1:7" ht="30.6" x14ac:dyDescent="0.25">
      <c r="A106" s="5"/>
      <c r="B106" s="59" t="str">
        <f>Critères!B105</f>
        <v>13.9</v>
      </c>
      <c r="C106" s="31" t="str">
        <f>Critères!C105</f>
        <v>Dans chaque page web, le contenu proposé est-il consultable quelle que soit l’orientation de l’écran (portait ou paysage) (hors cas particuliers) ?</v>
      </c>
      <c r="D106" s="67" t="s">
        <v>305</v>
      </c>
      <c r="E106" s="68" t="s">
        <v>316</v>
      </c>
      <c r="F106" s="31"/>
      <c r="G106" s="31"/>
    </row>
    <row r="107" spans="1:7" ht="40.799999999999997" x14ac:dyDescent="0.25">
      <c r="A107" s="5"/>
      <c r="B107" s="59" t="str">
        <f>Critères!B106</f>
        <v>13.10</v>
      </c>
      <c r="C107" s="31" t="str">
        <f>Critères!C106</f>
        <v>Dans chaque page web, les fonctionnalités utilisables ou disponibles au moyen d’un geste complexe peuvent-elles être également disponibles au moyen d’un geste simple (hors cas particuliers) ?</v>
      </c>
      <c r="D107" s="67" t="s">
        <v>305</v>
      </c>
      <c r="E107" s="68" t="s">
        <v>316</v>
      </c>
      <c r="F107" s="31"/>
      <c r="G107" s="31"/>
    </row>
    <row r="108" spans="1:7" ht="40.799999999999997" x14ac:dyDescent="0.25">
      <c r="A108" s="5"/>
      <c r="B108" s="59" t="str">
        <f>Critères!B107</f>
        <v>13.11</v>
      </c>
      <c r="C108" s="31" t="str">
        <f>Critères!C107</f>
        <v>Dans chaque page web, les actions déclenchées au moyen d’un dispositif de pointage sur un point unique de l’écran peuvent-elles faire l’objet d’une annulation (hors cas particuliers) ?</v>
      </c>
      <c r="D108" s="67" t="s">
        <v>305</v>
      </c>
      <c r="E108" s="68" t="s">
        <v>316</v>
      </c>
      <c r="F108" s="31"/>
      <c r="G108" s="31"/>
    </row>
    <row r="109" spans="1:7" ht="30.6" x14ac:dyDescent="0.25">
      <c r="A109" s="5"/>
      <c r="B109" s="59" t="str">
        <f>Critères!B108</f>
        <v>13.12</v>
      </c>
      <c r="C109" s="31" t="str">
        <f>Critères!C108</f>
        <v>Dans chaque page web, les fonctionnalités qui impliquent un mouvement de l’appareil ou vers l’appareil peuvent-elles être satisfaites de manière alternative (hors cas particuliers) ?</v>
      </c>
      <c r="D109" s="67" t="s">
        <v>305</v>
      </c>
      <c r="E109" s="68" t="s">
        <v>316</v>
      </c>
      <c r="F109" s="31"/>
      <c r="G109" s="31"/>
    </row>
  </sheetData>
  <mergeCells count="15">
    <mergeCell ref="A74:A86"/>
    <mergeCell ref="A87:A97"/>
    <mergeCell ref="A98:A109"/>
    <mergeCell ref="A31:A38"/>
    <mergeCell ref="A39:A40"/>
    <mergeCell ref="A41:A45"/>
    <mergeCell ref="A46:A55"/>
    <mergeCell ref="A56:A59"/>
    <mergeCell ref="A60:A73"/>
    <mergeCell ref="A1:G1"/>
    <mergeCell ref="A2:G2"/>
    <mergeCell ref="A4:A12"/>
    <mergeCell ref="A13:A14"/>
    <mergeCell ref="A15:A17"/>
    <mergeCell ref="A18:A30"/>
  </mergeCells>
  <conditionalFormatting sqref="D5:D109">
    <cfRule type="cellIs" dxfId="323" priority="1" operator="equal">
      <formula>"C"</formula>
    </cfRule>
    <cfRule type="cellIs" dxfId="322" priority="2" operator="equal">
      <formula>"NC"</formula>
    </cfRule>
    <cfRule type="cellIs" dxfId="321" priority="3" operator="equal">
      <formula>"NA"</formula>
    </cfRule>
    <cfRule type="cellIs" dxfId="320" priority="4" operator="equal">
      <formula>"NT"</formula>
    </cfRule>
  </conditionalFormatting>
  <conditionalFormatting sqref="E5:E109">
    <cfRule type="cellIs" dxfId="319" priority="5" operator="equal">
      <formula>"D"</formula>
    </cfRule>
    <cfRule type="cellIs" dxfId="318" priority="6" operator="equal">
      <formula>"N"</formula>
    </cfRule>
  </conditionalFormatting>
  <conditionalFormatting sqref="D4">
    <cfRule type="cellIs" dxfId="317" priority="7" operator="equal">
      <formula>"C"</formula>
    </cfRule>
    <cfRule type="cellIs" dxfId="316" priority="8" operator="equal">
      <formula>"NC"</formula>
    </cfRule>
    <cfRule type="cellIs" dxfId="315" priority="9" operator="equal">
      <formula>"NA"</formula>
    </cfRule>
    <cfRule type="cellIs" dxfId="314" priority="10" operator="equal">
      <formula>"NT"</formula>
    </cfRule>
  </conditionalFormatting>
  <conditionalFormatting sqref="E4">
    <cfRule type="cellIs" dxfId="313" priority="11" operator="equal">
      <formula>"D"</formula>
    </cfRule>
    <cfRule type="cellIs" dxfId="312" priority="12"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09"/>
  <sheetViews>
    <sheetView zoomScale="75" zoomScaleNormal="75" workbookViewId="0">
      <selection activeCell="D4" sqref="D4"/>
    </sheetView>
  </sheetViews>
  <sheetFormatPr baseColWidth="10" defaultColWidth="9.6328125" defaultRowHeight="15" x14ac:dyDescent="0.25"/>
  <cols>
    <col min="1" max="1" width="3.7265625" style="14"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64" width="9.6328125" style="23"/>
    <col min="65" max="16384" width="9.6328125" style="14"/>
  </cols>
  <sheetData>
    <row r="1" spans="1:8" ht="15.6" x14ac:dyDescent="0.25">
      <c r="A1" s="11" t="str">
        <f>Échantillon!A1</f>
        <v>RGAA 4.1 – GRILLE D'ÉVALUATION</v>
      </c>
      <c r="B1" s="11"/>
      <c r="C1" s="11"/>
      <c r="D1" s="11"/>
      <c r="E1" s="11"/>
      <c r="F1" s="11"/>
      <c r="G1" s="11"/>
    </row>
    <row r="2" spans="1:8" x14ac:dyDescent="0.25">
      <c r="A2" s="1" t="str">
        <f>CONCATENATE(Échantillon!B32," : ",Échantillon!C32)</f>
        <v>Actualités : http://www.site.fr/actualites.html</v>
      </c>
      <c r="B2" s="1"/>
      <c r="C2" s="1"/>
      <c r="D2" s="1"/>
      <c r="E2" s="1"/>
      <c r="F2" s="1"/>
      <c r="G2" s="1"/>
    </row>
    <row r="3" spans="1:8" ht="46.2" x14ac:dyDescent="0.25">
      <c r="A3" s="24" t="s">
        <v>71</v>
      </c>
      <c r="B3" s="24" t="s">
        <v>72</v>
      </c>
      <c r="C3" s="25" t="s">
        <v>73</v>
      </c>
      <c r="D3" s="24" t="s">
        <v>300</v>
      </c>
      <c r="E3" s="24" t="s">
        <v>313</v>
      </c>
      <c r="F3" s="25" t="s">
        <v>314</v>
      </c>
      <c r="G3" s="25" t="s">
        <v>315</v>
      </c>
    </row>
    <row r="4" spans="1:8" ht="20.399999999999999" x14ac:dyDescent="0.25">
      <c r="A4" s="5" t="str">
        <f>Critères!$A$3</f>
        <v>IMAGES</v>
      </c>
      <c r="B4" s="59" t="str">
        <f>Critères!B3</f>
        <v>1.1</v>
      </c>
      <c r="C4" s="31" t="str">
        <f>Critères!C3</f>
        <v>Chaque image porteuse d’information a-t-elle une alternative textuelle ?</v>
      </c>
      <c r="D4" s="67" t="s">
        <v>305</v>
      </c>
      <c r="E4" s="68" t="s">
        <v>316</v>
      </c>
      <c r="F4" s="31"/>
      <c r="G4" s="31"/>
      <c r="H4" s="14"/>
    </row>
    <row r="5" spans="1:8" ht="20.399999999999999" x14ac:dyDescent="0.25">
      <c r="A5" s="5"/>
      <c r="B5" s="59" t="str">
        <f>Critères!B4</f>
        <v>1.2</v>
      </c>
      <c r="C5" s="31" t="str">
        <f>Critères!C4</f>
        <v>Chaque image de décoration est-elle correctement ignorée par les technologies d’assistance ?</v>
      </c>
      <c r="D5" s="67" t="s">
        <v>305</v>
      </c>
      <c r="E5" s="68" t="s">
        <v>316</v>
      </c>
      <c r="F5" s="31"/>
      <c r="G5" s="31"/>
    </row>
    <row r="6" spans="1:8" ht="30.6" x14ac:dyDescent="0.25">
      <c r="A6" s="5"/>
      <c r="B6" s="59" t="str">
        <f>Critères!B5</f>
        <v>1.3</v>
      </c>
      <c r="C6" s="31" t="str">
        <f>Critères!C5</f>
        <v>Pour chaque image porteuse d'information ayant une alternative textuelle, cette alternative est-elle pertinente (hors cas particuliers) ?</v>
      </c>
      <c r="D6" s="67" t="s">
        <v>305</v>
      </c>
      <c r="E6" s="68" t="s">
        <v>316</v>
      </c>
      <c r="F6" s="31"/>
      <c r="G6" s="31"/>
    </row>
    <row r="7" spans="1:8" ht="30.6" x14ac:dyDescent="0.25">
      <c r="A7" s="5"/>
      <c r="B7" s="59" t="str">
        <f>Critères!B6</f>
        <v>1.4</v>
      </c>
      <c r="C7" s="31" t="str">
        <f>Critères!C6</f>
        <v>Pour chaque image utilisée comme CAPTCHA ou comme image-test, ayant une alternative textuelle, cette alternative permet-elle d’identifier la nature et la fonction de l’image ?</v>
      </c>
      <c r="D7" s="67" t="s">
        <v>305</v>
      </c>
      <c r="E7" s="68" t="s">
        <v>316</v>
      </c>
      <c r="F7" s="31"/>
      <c r="G7" s="31"/>
    </row>
    <row r="8" spans="1:8" ht="30.6" x14ac:dyDescent="0.25">
      <c r="A8" s="5"/>
      <c r="B8" s="59" t="str">
        <f>Critères!B7</f>
        <v>1.5</v>
      </c>
      <c r="C8" s="31" t="str">
        <f>Critères!C7</f>
        <v>Pour chaque image utilisée comme CAPTCHA, une solution d’accès alternatif au contenu ou à la fonction du CAPTCHA est-elle présente ?</v>
      </c>
      <c r="D8" s="67" t="s">
        <v>305</v>
      </c>
      <c r="E8" s="68" t="s">
        <v>316</v>
      </c>
      <c r="F8" s="29"/>
      <c r="G8" s="31"/>
    </row>
    <row r="9" spans="1:8" ht="20.399999999999999" x14ac:dyDescent="0.25">
      <c r="A9" s="5"/>
      <c r="B9" s="59" t="str">
        <f>Critères!B8</f>
        <v>1.6</v>
      </c>
      <c r="C9" s="31" t="str">
        <f>Critères!C8</f>
        <v>Chaque image porteuse d’information a-t-elle, si nécessaire, une description détaillée ?</v>
      </c>
      <c r="D9" s="67" t="s">
        <v>305</v>
      </c>
      <c r="E9" s="68" t="s">
        <v>316</v>
      </c>
      <c r="F9" s="31"/>
      <c r="G9" s="31"/>
    </row>
    <row r="10" spans="1:8" ht="20.399999999999999" x14ac:dyDescent="0.25">
      <c r="A10" s="5"/>
      <c r="B10" s="59" t="str">
        <f>Critères!B9</f>
        <v>1.7</v>
      </c>
      <c r="C10" s="31" t="str">
        <f>Critères!C9</f>
        <v>Pour chaque image porteuse d’information ayant une description détaillée, cette description est-elle pertinente ?</v>
      </c>
      <c r="D10" s="67" t="s">
        <v>305</v>
      </c>
      <c r="E10" s="68" t="s">
        <v>316</v>
      </c>
      <c r="F10" s="31"/>
      <c r="G10" s="31"/>
    </row>
    <row r="11" spans="1:8" ht="40.799999999999997" x14ac:dyDescent="0.25">
      <c r="A11" s="5"/>
      <c r="B11" s="59" t="str">
        <f>Critères!B10</f>
        <v>1.8</v>
      </c>
      <c r="C11" s="31" t="str">
        <f>Critères!C10</f>
        <v>Chaque image texte porteuse d’information, en l’absence d’un mécanisme de remplacement, doit si possible être remplacée par du texte stylé. Cette règle est-elle respectée (hors cas particuliers) ?</v>
      </c>
      <c r="D11" s="67" t="s">
        <v>305</v>
      </c>
      <c r="E11" s="68" t="s">
        <v>316</v>
      </c>
      <c r="F11" s="31"/>
      <c r="G11" s="31"/>
    </row>
    <row r="12" spans="1:8" ht="20.399999999999999" x14ac:dyDescent="0.25">
      <c r="A12" s="5"/>
      <c r="B12" s="59" t="str">
        <f>Critères!B11</f>
        <v>1.9</v>
      </c>
      <c r="C12" s="31" t="str">
        <f>Critères!C11</f>
        <v>Chaque légende d’image est-elle, si nécessaire, correctement reliée à l’image correspondante ?</v>
      </c>
      <c r="D12" s="67" t="s">
        <v>305</v>
      </c>
      <c r="E12" s="68" t="s">
        <v>316</v>
      </c>
      <c r="F12" s="31"/>
      <c r="G12" s="31"/>
    </row>
    <row r="13" spans="1:8" ht="15.6" x14ac:dyDescent="0.25">
      <c r="A13" s="5" t="str">
        <f>Critères!$A$12</f>
        <v>CADRES</v>
      </c>
      <c r="B13" s="59" t="str">
        <f>Critères!B12</f>
        <v>2.1</v>
      </c>
      <c r="C13" s="31" t="str">
        <f>Critères!C12</f>
        <v>Chaque cadre a-t-il un titre de cadre ?</v>
      </c>
      <c r="D13" s="67" t="s">
        <v>305</v>
      </c>
      <c r="E13" s="68" t="s">
        <v>316</v>
      </c>
      <c r="F13" s="60"/>
      <c r="G13" s="31"/>
    </row>
    <row r="14" spans="1:8"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8" ht="30.6" x14ac:dyDescent="0.25">
      <c r="A15" s="5" t="str">
        <f>Critères!$A$14</f>
        <v>COULEURS</v>
      </c>
      <c r="B15" s="59" t="str">
        <f>Critères!B14</f>
        <v>3.1</v>
      </c>
      <c r="C15" s="31" t="str">
        <f>Critères!C14</f>
        <v>Dans chaque page web, l’information ne doit pas être donnée uniquement par la couleur. Cette règle est-elle respectée ?</v>
      </c>
      <c r="D15" s="67" t="s">
        <v>305</v>
      </c>
      <c r="E15" s="68" t="s">
        <v>316</v>
      </c>
      <c r="F15" s="31"/>
      <c r="G15" s="31"/>
    </row>
    <row r="16" spans="1:8" ht="30.6" x14ac:dyDescent="0.25">
      <c r="A16" s="5"/>
      <c r="B16" s="59" t="str">
        <f>Critères!B15</f>
        <v>3.2</v>
      </c>
      <c r="C16" s="31"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9" t="str">
        <f>Critères!B16</f>
        <v>3.3</v>
      </c>
      <c r="C17" s="31"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9" t="str">
        <f>Critères!B17</f>
        <v>4.1</v>
      </c>
      <c r="C18" s="31"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9" t="str">
        <f>Critères!B18</f>
        <v>4.2</v>
      </c>
      <c r="C19" s="31"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9" t="str">
        <f>Critères!B19</f>
        <v>4.3</v>
      </c>
      <c r="C20" s="31" t="str">
        <f>Critères!C19</f>
        <v>Chaque média temporel synchronisé pré-enregistré a-t-il, si nécessaire, des sous-titres synchronisés (hors cas particuliers) ?</v>
      </c>
      <c r="D20" s="67" t="s">
        <v>305</v>
      </c>
      <c r="E20" s="68" t="s">
        <v>316</v>
      </c>
      <c r="F20" s="31"/>
      <c r="G20" s="31"/>
    </row>
    <row r="21" spans="1:7" ht="30.6" x14ac:dyDescent="0.25">
      <c r="A21" s="5"/>
      <c r="B21" s="59" t="str">
        <f>Critères!B20</f>
        <v>4.4</v>
      </c>
      <c r="C21" s="31"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9" t="str">
        <f>Critères!B21</f>
        <v>4.5</v>
      </c>
      <c r="C22" s="31"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9" t="str">
        <f>Critères!B22</f>
        <v>4.6</v>
      </c>
      <c r="C23" s="31"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9" t="str">
        <f>Critères!B23</f>
        <v>4.7</v>
      </c>
      <c r="C24" s="31" t="str">
        <f>Critères!C23</f>
        <v>Chaque média temporel est-il clairement identifiable (hors cas particuliers) ?</v>
      </c>
      <c r="D24" s="67" t="s">
        <v>305</v>
      </c>
      <c r="E24" s="68" t="s">
        <v>316</v>
      </c>
      <c r="F24" s="31"/>
      <c r="G24" s="31"/>
    </row>
    <row r="25" spans="1:7" ht="20.399999999999999" x14ac:dyDescent="0.25">
      <c r="A25" s="5"/>
      <c r="B25" s="59" t="str">
        <f>Critères!B24</f>
        <v>4.8</v>
      </c>
      <c r="C25" s="31" t="str">
        <f>Critères!C24</f>
        <v>Chaque média non temporel a-t-il, si nécessaire, une alternative (hors cas particuliers) ?</v>
      </c>
      <c r="D25" s="67" t="s">
        <v>305</v>
      </c>
      <c r="E25" s="68" t="s">
        <v>316</v>
      </c>
      <c r="F25" s="31"/>
      <c r="G25" s="31"/>
    </row>
    <row r="26" spans="1:7" ht="20.399999999999999" x14ac:dyDescent="0.25">
      <c r="A26" s="5"/>
      <c r="B26" s="59" t="str">
        <f>Critères!B25</f>
        <v>4.9</v>
      </c>
      <c r="C26" s="31" t="str">
        <f>Critères!C25</f>
        <v>Pour chaque média non temporel ayant une alternative, cette alternative est-elle pertinente ?</v>
      </c>
      <c r="D26" s="67" t="s">
        <v>305</v>
      </c>
      <c r="E26" s="68" t="s">
        <v>316</v>
      </c>
      <c r="F26" s="31"/>
      <c r="G26" s="31"/>
    </row>
    <row r="27" spans="1:7" ht="20.399999999999999" x14ac:dyDescent="0.25">
      <c r="A27" s="5"/>
      <c r="B27" s="59" t="str">
        <f>Critères!B26</f>
        <v>4.10</v>
      </c>
      <c r="C27" s="31" t="str">
        <f>Critères!C26</f>
        <v>Chaque son déclenché automatiquement est-il contrôlable par l’utilisateur ?</v>
      </c>
      <c r="D27" s="67" t="s">
        <v>305</v>
      </c>
      <c r="E27" s="68" t="s">
        <v>316</v>
      </c>
      <c r="F27" s="31"/>
      <c r="G27" s="31"/>
    </row>
    <row r="28" spans="1:7" ht="30.6" x14ac:dyDescent="0.25">
      <c r="A28" s="5"/>
      <c r="B28" s="59" t="str">
        <f>Critères!B27</f>
        <v>4.11</v>
      </c>
      <c r="C28" s="31"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9" t="str">
        <f>Critères!B28</f>
        <v>4.12</v>
      </c>
      <c r="C29" s="31"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9" t="str">
        <f>Critères!B29</f>
        <v>4.13</v>
      </c>
      <c r="C30" s="31"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9" t="str">
        <f>Critères!B30</f>
        <v>5.1</v>
      </c>
      <c r="C31" s="31" t="str">
        <f>Critères!C30</f>
        <v>Chaque tableau de données complexe a-t-il un résumé ?</v>
      </c>
      <c r="D31" s="67" t="s">
        <v>305</v>
      </c>
      <c r="E31" s="68" t="s">
        <v>316</v>
      </c>
      <c r="F31" s="31"/>
      <c r="G31" s="31"/>
    </row>
    <row r="32" spans="1:7" ht="20.399999999999999" x14ac:dyDescent="0.25">
      <c r="A32" s="5"/>
      <c r="B32" s="59" t="str">
        <f>Critères!B31</f>
        <v>5.2</v>
      </c>
      <c r="C32" s="31" t="str">
        <f>Critères!C31</f>
        <v>Pour chaque tableau de données complexe ayant un résumé, celui-ci est-il pertinent ?</v>
      </c>
      <c r="D32" s="67" t="s">
        <v>305</v>
      </c>
      <c r="E32" s="68" t="s">
        <v>316</v>
      </c>
      <c r="F32" s="31"/>
      <c r="G32" s="31"/>
    </row>
    <row r="33" spans="1:7" ht="20.399999999999999" x14ac:dyDescent="0.25">
      <c r="A33" s="5"/>
      <c r="B33" s="59" t="str">
        <f>Critères!B32</f>
        <v>5.3</v>
      </c>
      <c r="C33" s="31" t="str">
        <f>Critères!C32</f>
        <v>Pour chaque tableau de mise en forme, le contenu linéarisé reste-t-il compréhensible ?</v>
      </c>
      <c r="D33" s="67" t="s">
        <v>305</v>
      </c>
      <c r="E33" s="68" t="s">
        <v>316</v>
      </c>
      <c r="F33" s="31"/>
      <c r="G33" s="31"/>
    </row>
    <row r="34" spans="1:7" ht="20.399999999999999" x14ac:dyDescent="0.25">
      <c r="A34" s="5"/>
      <c r="B34" s="59" t="str">
        <f>Critères!B33</f>
        <v>5.4</v>
      </c>
      <c r="C34" s="31" t="str">
        <f>Critères!C33</f>
        <v>Pour chaque tableau de données ayant un titre, le titre est-il correctement associé au tableau de données ?</v>
      </c>
      <c r="D34" s="67" t="s">
        <v>305</v>
      </c>
      <c r="E34" s="68" t="s">
        <v>316</v>
      </c>
      <c r="F34" s="31"/>
      <c r="G34" s="31"/>
    </row>
    <row r="35" spans="1:7" ht="20.399999999999999" x14ac:dyDescent="0.25">
      <c r="A35" s="5"/>
      <c r="B35" s="59" t="str">
        <f>Critères!B34</f>
        <v>5.5</v>
      </c>
      <c r="C35" s="31" t="str">
        <f>Critères!C34</f>
        <v>Pour chaque tableau de données ayant un titre, celui-ci est-il pertinent ?</v>
      </c>
      <c r="D35" s="67" t="s">
        <v>305</v>
      </c>
      <c r="E35" s="68" t="s">
        <v>316</v>
      </c>
      <c r="F35" s="31"/>
      <c r="G35" s="31"/>
    </row>
    <row r="36" spans="1:7" ht="30.6" x14ac:dyDescent="0.25">
      <c r="A36" s="5"/>
      <c r="B36" s="59" t="str">
        <f>Critères!B35</f>
        <v>5.6</v>
      </c>
      <c r="C36" s="31" t="str">
        <f>Critères!C35</f>
        <v>Pour chaque tableau de données, chaque en-tête de colonnes et chaque en-tête de lignes sont-ils correctement déclarés ?</v>
      </c>
      <c r="D36" s="67" t="s">
        <v>305</v>
      </c>
      <c r="E36" s="68" t="s">
        <v>316</v>
      </c>
      <c r="F36" s="31"/>
      <c r="G36" s="31"/>
    </row>
    <row r="37" spans="1:7" ht="30.6" x14ac:dyDescent="0.25">
      <c r="A37" s="5"/>
      <c r="B37" s="59" t="str">
        <f>Critères!B36</f>
        <v>5.7</v>
      </c>
      <c r="C37" s="31"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9" t="str">
        <f>Critères!B37</f>
        <v>5.8</v>
      </c>
      <c r="C38" s="31"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9" t="str">
        <f>Critères!B38</f>
        <v>6.1</v>
      </c>
      <c r="C39" s="31" t="str">
        <f>Critères!C38</f>
        <v>Chaque lien est-il explicite (hors cas particuliers) ?</v>
      </c>
      <c r="D39" s="67" t="s">
        <v>305</v>
      </c>
      <c r="E39" s="68" t="s">
        <v>316</v>
      </c>
      <c r="F39" s="31"/>
      <c r="G39" s="31"/>
    </row>
    <row r="40" spans="1:7" ht="15.6" x14ac:dyDescent="0.25">
      <c r="A40" s="5"/>
      <c r="B40" s="59" t="str">
        <f>Critères!B39</f>
        <v>6.2</v>
      </c>
      <c r="C40" s="31" t="str">
        <f>Critères!C39</f>
        <v>Dans chaque page web, chaque lien a-t-il un intitulé ?</v>
      </c>
      <c r="D40" s="67" t="s">
        <v>305</v>
      </c>
      <c r="E40" s="68" t="s">
        <v>316</v>
      </c>
      <c r="F40" s="31"/>
      <c r="G40" s="31"/>
    </row>
    <row r="41" spans="1:7" ht="20.399999999999999" x14ac:dyDescent="0.25">
      <c r="A41" s="5" t="str">
        <f>Critères!$A$40</f>
        <v>SCRIPTS</v>
      </c>
      <c r="B41" s="59" t="str">
        <f>Critères!B40</f>
        <v>7.1</v>
      </c>
      <c r="C41" s="31" t="str">
        <f>Critères!C40</f>
        <v>Chaque script est-il, si nécessaire, compatible avec les technologies d’assistance ?</v>
      </c>
      <c r="D41" s="67" t="s">
        <v>305</v>
      </c>
      <c r="E41" s="68" t="s">
        <v>316</v>
      </c>
      <c r="F41" s="31"/>
      <c r="G41" s="31"/>
    </row>
    <row r="42" spans="1:7" ht="20.399999999999999" x14ac:dyDescent="0.25">
      <c r="A42" s="5"/>
      <c r="B42" s="59" t="str">
        <f>Critères!B41</f>
        <v>7.2</v>
      </c>
      <c r="C42" s="31" t="str">
        <f>Critères!C41</f>
        <v>Pour chaque script ayant une alternative, cette alternative est-elle pertinente ?</v>
      </c>
      <c r="D42" s="67" t="s">
        <v>305</v>
      </c>
      <c r="E42" s="68" t="s">
        <v>316</v>
      </c>
      <c r="F42" s="31"/>
      <c r="G42" s="31"/>
    </row>
    <row r="43" spans="1:7" ht="20.399999999999999" x14ac:dyDescent="0.25">
      <c r="A43" s="5"/>
      <c r="B43" s="59" t="str">
        <f>Critères!B42</f>
        <v>7.3</v>
      </c>
      <c r="C43" s="31" t="str">
        <f>Critères!C42</f>
        <v>Chaque script est-il contrôlable par le clavier et par tout dispositif de pointage (hors cas particuliers) ?</v>
      </c>
      <c r="D43" s="67" t="s">
        <v>305</v>
      </c>
      <c r="E43" s="68" t="s">
        <v>316</v>
      </c>
      <c r="F43" s="31"/>
      <c r="G43" s="31"/>
    </row>
    <row r="44" spans="1:7" ht="20.399999999999999" x14ac:dyDescent="0.25">
      <c r="A44" s="5"/>
      <c r="B44" s="59" t="str">
        <f>Critères!B43</f>
        <v>7.4</v>
      </c>
      <c r="C44" s="31" t="str">
        <f>Critères!C43</f>
        <v>Pour chaque script qui initie un changement de contexte, l’utilisateur est-il averti ou en a-t-il le contrôle ?</v>
      </c>
      <c r="D44" s="67" t="s">
        <v>305</v>
      </c>
      <c r="E44" s="68" t="s">
        <v>316</v>
      </c>
      <c r="F44" s="31"/>
      <c r="G44" s="31"/>
    </row>
    <row r="45" spans="1:7" ht="20.399999999999999" x14ac:dyDescent="0.25">
      <c r="A45" s="5"/>
      <c r="B45" s="59" t="str">
        <f>Critères!B44</f>
        <v>7.5</v>
      </c>
      <c r="C45" s="31"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9" t="str">
        <f>Critères!B45</f>
        <v>8.1</v>
      </c>
      <c r="C46" s="31" t="str">
        <f>Critères!C45</f>
        <v>Chaque page web est-elle définie par un type de document ?</v>
      </c>
      <c r="D46" s="67" t="s">
        <v>305</v>
      </c>
      <c r="E46" s="68" t="s">
        <v>316</v>
      </c>
      <c r="F46" s="31"/>
      <c r="G46" s="31"/>
    </row>
    <row r="47" spans="1:7" ht="20.399999999999999" x14ac:dyDescent="0.25">
      <c r="A47" s="5"/>
      <c r="B47" s="59" t="str">
        <f>Critères!B46</f>
        <v>8.2</v>
      </c>
      <c r="C47" s="31"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9" t="str">
        <f>Critères!B47</f>
        <v>8.3</v>
      </c>
      <c r="C48" s="31" t="str">
        <f>Critères!C47</f>
        <v>Dans chaque page web, la langue par défaut est-elle présente ?</v>
      </c>
      <c r="D48" s="67" t="s">
        <v>305</v>
      </c>
      <c r="E48" s="68" t="s">
        <v>316</v>
      </c>
      <c r="F48" s="31"/>
      <c r="G48" s="31"/>
    </row>
    <row r="49" spans="1:7" ht="20.399999999999999" x14ac:dyDescent="0.25">
      <c r="A49" s="5"/>
      <c r="B49" s="59" t="str">
        <f>Critères!B48</f>
        <v>8.4</v>
      </c>
      <c r="C49" s="31" t="str">
        <f>Critères!C48</f>
        <v>Pour chaque page web ayant une langue par défaut, le code de langue est-il pertinent ?</v>
      </c>
      <c r="D49" s="67" t="s">
        <v>305</v>
      </c>
      <c r="E49" s="68" t="s">
        <v>316</v>
      </c>
      <c r="F49" s="31"/>
      <c r="G49" s="31"/>
    </row>
    <row r="50" spans="1:7" ht="15.6" x14ac:dyDescent="0.25">
      <c r="A50" s="5"/>
      <c r="B50" s="59" t="str">
        <f>Critères!B49</f>
        <v>8.5</v>
      </c>
      <c r="C50" s="31" t="str">
        <f>Critères!C49</f>
        <v>Chaque page web a-t-elle un titre de page ?</v>
      </c>
      <c r="D50" s="67" t="s">
        <v>305</v>
      </c>
      <c r="E50" s="68" t="s">
        <v>316</v>
      </c>
      <c r="F50" s="31"/>
      <c r="G50" s="31"/>
    </row>
    <row r="51" spans="1:7" ht="20.399999999999999" x14ac:dyDescent="0.25">
      <c r="A51" s="5"/>
      <c r="B51" s="59" t="str">
        <f>Critères!B50</f>
        <v>8.6</v>
      </c>
      <c r="C51" s="31" t="str">
        <f>Critères!C50</f>
        <v>Pour chaque page web ayant un titre de page, ce titre est-il pertinent ?</v>
      </c>
      <c r="D51" s="67" t="s">
        <v>305</v>
      </c>
      <c r="E51" s="68" t="s">
        <v>316</v>
      </c>
      <c r="F51" s="31"/>
      <c r="G51" s="31"/>
    </row>
    <row r="52" spans="1:7" ht="20.399999999999999" x14ac:dyDescent="0.25">
      <c r="A52" s="5"/>
      <c r="B52" s="59" t="str">
        <f>Critères!B51</f>
        <v>8.7</v>
      </c>
      <c r="C52" s="31" t="str">
        <f>Critères!C51</f>
        <v>Dans chaque page web, chaque changement de langue est-il indiqué dans le code source (hors cas particuliers) ?</v>
      </c>
      <c r="D52" s="67" t="s">
        <v>305</v>
      </c>
      <c r="E52" s="68" t="s">
        <v>316</v>
      </c>
      <c r="F52" s="31"/>
      <c r="G52" s="31"/>
    </row>
    <row r="53" spans="1:7" ht="20.399999999999999" x14ac:dyDescent="0.25">
      <c r="A53" s="5"/>
      <c r="B53" s="59" t="str">
        <f>Critères!B52</f>
        <v>8.8</v>
      </c>
      <c r="C53" s="31" t="str">
        <f>Critères!C52</f>
        <v>Dans chaque page web, le code de langue de chaque changement de langue est-il valide et pertinent ?</v>
      </c>
      <c r="D53" s="67" t="s">
        <v>305</v>
      </c>
      <c r="E53" s="68" t="s">
        <v>316</v>
      </c>
      <c r="F53" s="31"/>
      <c r="G53" s="31"/>
    </row>
    <row r="54" spans="1:7" ht="30.6" x14ac:dyDescent="0.25">
      <c r="A54" s="5"/>
      <c r="B54" s="59" t="str">
        <f>Critères!B53</f>
        <v>8.9</v>
      </c>
      <c r="C54" s="31"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9" t="str">
        <f>Critères!B54</f>
        <v>8.10</v>
      </c>
      <c r="C55" s="31"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9" t="str">
        <f>Critères!B55</f>
        <v>9.1</v>
      </c>
      <c r="C56" s="31" t="str">
        <f>Critères!C55</f>
        <v>Dans chaque page web, l’information est-elle structurée par l’utilisation appropriée de titres ?</v>
      </c>
      <c r="D56" s="67" t="s">
        <v>305</v>
      </c>
      <c r="E56" s="68" t="s">
        <v>316</v>
      </c>
      <c r="F56" s="31"/>
      <c r="G56" s="31"/>
    </row>
    <row r="57" spans="1:7" ht="20.399999999999999" x14ac:dyDescent="0.25">
      <c r="A57" s="5"/>
      <c r="B57" s="59" t="str">
        <f>Critères!B56</f>
        <v>9.2</v>
      </c>
      <c r="C57" s="31" t="str">
        <f>Critères!C56</f>
        <v>Dans chaque page web, la structure du document est-elle cohérente (hors cas particuliers) ?</v>
      </c>
      <c r="D57" s="67" t="s">
        <v>305</v>
      </c>
      <c r="E57" s="68" t="s">
        <v>316</v>
      </c>
      <c r="F57" s="31"/>
      <c r="G57" s="31"/>
    </row>
    <row r="58" spans="1:7" ht="20.399999999999999" x14ac:dyDescent="0.25">
      <c r="A58" s="5"/>
      <c r="B58" s="59" t="str">
        <f>Critères!B57</f>
        <v>9.3</v>
      </c>
      <c r="C58" s="31" t="str">
        <f>Critères!C57</f>
        <v>Dans chaque page web, chaque liste est-elle correctement structurée ?</v>
      </c>
      <c r="D58" s="67" t="s">
        <v>305</v>
      </c>
      <c r="E58" s="68" t="s">
        <v>316</v>
      </c>
      <c r="F58" s="31"/>
      <c r="G58" s="31"/>
    </row>
    <row r="59" spans="1:7" ht="20.399999999999999" x14ac:dyDescent="0.25">
      <c r="A59" s="5"/>
      <c r="B59" s="59" t="str">
        <f>Critères!B58</f>
        <v>9.4</v>
      </c>
      <c r="C59" s="31" t="str">
        <f>Critères!C58</f>
        <v>Dans chaque page web, chaque citation est-elle correctement indiquée ?</v>
      </c>
      <c r="D59" s="67" t="s">
        <v>305</v>
      </c>
      <c r="E59" s="68" t="s">
        <v>316</v>
      </c>
      <c r="F59" s="31"/>
      <c r="G59" s="31"/>
    </row>
    <row r="60" spans="1:7" ht="20.399999999999999" x14ac:dyDescent="0.25">
      <c r="A60" s="5" t="str">
        <f>Critères!$A$59</f>
        <v>PRÉSENTATION</v>
      </c>
      <c r="B60" s="59" t="str">
        <f>Critères!B59</f>
        <v>10.1</v>
      </c>
      <c r="C60" s="31" t="str">
        <f>Critères!C59</f>
        <v>Dans le site web, des feuilles de styles sont-elles utilisées pour contrôler la présentation de l’information ?</v>
      </c>
      <c r="D60" s="67" t="s">
        <v>305</v>
      </c>
      <c r="E60" s="68" t="s">
        <v>316</v>
      </c>
      <c r="F60" s="31"/>
      <c r="G60" s="31"/>
    </row>
    <row r="61" spans="1:7" ht="30.6" x14ac:dyDescent="0.25">
      <c r="A61" s="5"/>
      <c r="B61" s="59" t="str">
        <f>Critères!B60</f>
        <v>10.2</v>
      </c>
      <c r="C61" s="31"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9" t="str">
        <f>Critères!B61</f>
        <v>10.3</v>
      </c>
      <c r="C62" s="31" t="str">
        <f>Critères!C61</f>
        <v>Dans chaque page web, l’information reste-t-elle compréhensible lorsque les feuilles de styles sont désactivées ?</v>
      </c>
      <c r="D62" s="67" t="s">
        <v>305</v>
      </c>
      <c r="E62" s="68" t="s">
        <v>316</v>
      </c>
      <c r="F62" s="31"/>
      <c r="G62" s="31"/>
    </row>
    <row r="63" spans="1:7" ht="30.6" x14ac:dyDescent="0.25">
      <c r="A63" s="5"/>
      <c r="B63" s="59" t="str">
        <f>Critères!B62</f>
        <v>10.4</v>
      </c>
      <c r="C63" s="31"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9" t="str">
        <f>Critères!B63</f>
        <v>10.5</v>
      </c>
      <c r="C64" s="31"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9" t="str">
        <f>Critères!B64</f>
        <v>10.6</v>
      </c>
      <c r="C65" s="31"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9" t="str">
        <f>Critères!B65</f>
        <v>10.7</v>
      </c>
      <c r="C66" s="31" t="str">
        <f>Critères!C65</f>
        <v>Dans chaque page web, pour chaque élément recevant le focus, la prise de focus est-elle visible ?</v>
      </c>
      <c r="D66" s="67" t="s">
        <v>305</v>
      </c>
      <c r="E66" s="68" t="s">
        <v>316</v>
      </c>
      <c r="F66" s="31"/>
      <c r="G66" s="31"/>
    </row>
    <row r="67" spans="1:7" ht="20.399999999999999" x14ac:dyDescent="0.25">
      <c r="A67" s="5"/>
      <c r="B67" s="59" t="str">
        <f>Critères!B66</f>
        <v>10.8</v>
      </c>
      <c r="C67" s="31" t="str">
        <f>Critères!C66</f>
        <v>Pour chaque page web, les contenus cachés ont-ils vocation à être ignorés par les technologies d’assistance ?</v>
      </c>
      <c r="D67" s="67" t="s">
        <v>305</v>
      </c>
      <c r="E67" s="68" t="s">
        <v>316</v>
      </c>
      <c r="F67" s="31"/>
      <c r="G67" s="31"/>
    </row>
    <row r="68" spans="1:7" ht="30.6" x14ac:dyDescent="0.25">
      <c r="A68" s="5"/>
      <c r="B68" s="59" t="str">
        <f>Critères!B67</f>
        <v>10.9</v>
      </c>
      <c r="C68" s="31" t="str">
        <f>Critères!C67</f>
        <v>Dans chaque page web, l’information ne doit pas être donnée uniquement par la forme, taille ou position. Cette règle est-elle respectée ?</v>
      </c>
      <c r="D68" s="67" t="s">
        <v>305</v>
      </c>
      <c r="E68" s="68" t="s">
        <v>316</v>
      </c>
      <c r="F68" s="31"/>
      <c r="G68" s="31"/>
    </row>
    <row r="69" spans="1:7" ht="30.6" x14ac:dyDescent="0.25">
      <c r="A69" s="5"/>
      <c r="B69" s="59" t="str">
        <f>Critères!B68</f>
        <v>10.10</v>
      </c>
      <c r="C69" s="31" t="str">
        <f>Critères!C68</f>
        <v>Dans chaque page web, l’information ne doit pas être donnée par la forme, taille ou position uniquement. Cette règle est-elle implémentée de façon pertinente ?</v>
      </c>
      <c r="D69" s="67" t="s">
        <v>305</v>
      </c>
      <c r="E69" s="68" t="s">
        <v>316</v>
      </c>
      <c r="F69" s="31"/>
      <c r="G69" s="31"/>
    </row>
    <row r="70" spans="1:7" ht="51" x14ac:dyDescent="0.25">
      <c r="A70" s="5"/>
      <c r="B70" s="59" t="str">
        <f>Critères!B69</f>
        <v>10.11</v>
      </c>
      <c r="C70" s="31"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31"/>
      <c r="G70" s="31"/>
    </row>
    <row r="71" spans="1:7" ht="30.6" x14ac:dyDescent="0.25">
      <c r="A71" s="5"/>
      <c r="B71" s="59" t="str">
        <f>Critères!B70</f>
        <v>10.12</v>
      </c>
      <c r="C71" s="31" t="str">
        <f>Critères!C70</f>
        <v>Dans chaque page web, les propriétés d’espacement du texte peuvent-elles être redéfinies par l’utilisateur sans perte de contenu ou de fonctionnalité (hors cas particuliers) ?</v>
      </c>
      <c r="D71" s="67" t="s">
        <v>305</v>
      </c>
      <c r="E71" s="68" t="s">
        <v>316</v>
      </c>
      <c r="F71" s="31"/>
      <c r="G71" s="31"/>
    </row>
    <row r="72" spans="1:7" ht="40.799999999999997" x14ac:dyDescent="0.25">
      <c r="A72" s="5"/>
      <c r="B72" s="59" t="str">
        <f>Critères!B71</f>
        <v>10.13</v>
      </c>
      <c r="C72" s="31" t="str">
        <f>Critères!C71</f>
        <v>Dans chaque page web, les contenus additionnels apparaissant à la prise de focus ou au survol d’un composant d’interface sont-ils contrôlables par l’utilisateur (hors cas particuliers) ?</v>
      </c>
      <c r="D72" s="67" t="s">
        <v>305</v>
      </c>
      <c r="E72" s="68" t="s">
        <v>316</v>
      </c>
      <c r="F72" s="31"/>
      <c r="G72" s="31"/>
    </row>
    <row r="73" spans="1:7" ht="30.6" x14ac:dyDescent="0.25">
      <c r="A73" s="5"/>
      <c r="B73" s="59" t="str">
        <f>Critères!B72</f>
        <v>10.14</v>
      </c>
      <c r="C73" s="31" t="str">
        <f>Critères!C72</f>
        <v>Dans chaque page web, les contenus additionnels apparaissant via les styles CSS uniquement peuvent-ils être rendus visibles au clavier et par tout dispositif de pointage ?</v>
      </c>
      <c r="D73" s="67" t="s">
        <v>305</v>
      </c>
      <c r="E73" s="68" t="s">
        <v>316</v>
      </c>
      <c r="F73" s="31"/>
      <c r="G73" s="31"/>
    </row>
    <row r="74" spans="1:7" ht="15.6" x14ac:dyDescent="0.25">
      <c r="A74" s="5" t="str">
        <f>Critères!$A$73</f>
        <v>FORMULAIRES</v>
      </c>
      <c r="B74" s="59" t="str">
        <f>Critères!B73</f>
        <v>11.1</v>
      </c>
      <c r="C74" s="31" t="str">
        <f>Critères!C73</f>
        <v>Chaque champ de formulaire a-t-il une étiquette ?</v>
      </c>
      <c r="D74" s="67" t="s">
        <v>305</v>
      </c>
      <c r="E74" s="68" t="s">
        <v>316</v>
      </c>
      <c r="F74" s="31"/>
      <c r="G74" s="31"/>
    </row>
    <row r="75" spans="1:7" ht="20.399999999999999" x14ac:dyDescent="0.25">
      <c r="A75" s="5"/>
      <c r="B75" s="59" t="str">
        <f>Critères!B74</f>
        <v>11.2</v>
      </c>
      <c r="C75" s="31" t="str">
        <f>Critères!C74</f>
        <v>Chaque étiquette associée à un champ de formulaire est-elle pertinente (hors cas particuliers) ?</v>
      </c>
      <c r="D75" s="67" t="s">
        <v>305</v>
      </c>
      <c r="E75" s="68" t="s">
        <v>316</v>
      </c>
      <c r="F75" s="31"/>
      <c r="G75" s="31"/>
    </row>
    <row r="76" spans="1:7" ht="40.799999999999997" x14ac:dyDescent="0.25">
      <c r="A76" s="5"/>
      <c r="B76" s="59" t="str">
        <f>Critères!B75</f>
        <v>11.3</v>
      </c>
      <c r="C76" s="31" t="str">
        <f>Critères!C75</f>
        <v>Dans chaque formulaire, chaque étiquette associée à un champ de formulaire ayant la même fonction et répété plusieurs fois dans une même page ou dans un ensemble de pages est-elle cohérente ?</v>
      </c>
      <c r="D76" s="67" t="s">
        <v>305</v>
      </c>
      <c r="E76" s="68" t="s">
        <v>316</v>
      </c>
      <c r="F76" s="31"/>
      <c r="G76" s="31"/>
    </row>
    <row r="77" spans="1:7" ht="20.399999999999999" x14ac:dyDescent="0.25">
      <c r="A77" s="5"/>
      <c r="B77" s="59" t="str">
        <f>Critères!B76</f>
        <v>11.4</v>
      </c>
      <c r="C77" s="31" t="str">
        <f>Critères!C76</f>
        <v>Dans chaque formulaire, chaque étiquette de champ et son champ associé sont-ils accolés (hors cas particuliers) ?</v>
      </c>
      <c r="D77" s="67" t="s">
        <v>305</v>
      </c>
      <c r="E77" s="68" t="s">
        <v>316</v>
      </c>
      <c r="F77" s="31"/>
      <c r="G77" s="31"/>
    </row>
    <row r="78" spans="1:7" ht="20.399999999999999" x14ac:dyDescent="0.25">
      <c r="A78" s="5"/>
      <c r="B78" s="59" t="str">
        <f>Critères!B77</f>
        <v>11.5</v>
      </c>
      <c r="C78" s="31" t="str">
        <f>Critères!C77</f>
        <v>Dans chaque formulaire, les champs de même nature sont-ils regroupés, si nécessaire ?</v>
      </c>
      <c r="D78" s="67" t="s">
        <v>305</v>
      </c>
      <c r="E78" s="68" t="s">
        <v>316</v>
      </c>
      <c r="F78" s="31"/>
      <c r="G78" s="31"/>
    </row>
    <row r="79" spans="1:7" ht="20.399999999999999" x14ac:dyDescent="0.25">
      <c r="A79" s="5"/>
      <c r="B79" s="59" t="str">
        <f>Critères!B78</f>
        <v>11.6</v>
      </c>
      <c r="C79" s="31" t="str">
        <f>Critères!C78</f>
        <v>Dans chaque formulaire, chaque regroupement de champs de même nature a-t-il une légende ?</v>
      </c>
      <c r="D79" s="67" t="s">
        <v>305</v>
      </c>
      <c r="E79" s="68" t="s">
        <v>316</v>
      </c>
      <c r="F79" s="31"/>
      <c r="G79" s="31"/>
    </row>
    <row r="80" spans="1:7" ht="30.6" x14ac:dyDescent="0.25">
      <c r="A80" s="5"/>
      <c r="B80" s="59" t="str">
        <f>Critères!B79</f>
        <v>11.7</v>
      </c>
      <c r="C80" s="31"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9" t="str">
        <f>Critères!B80</f>
        <v>11.8</v>
      </c>
      <c r="C81" s="31"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9" t="str">
        <f>Critères!B81</f>
        <v>11.9</v>
      </c>
      <c r="C82" s="31" t="str">
        <f>Critères!C81</f>
        <v>Dans chaque formulaire, l’intitulé de chaque bouton est-il pertinent (hors cas particuliers) ?</v>
      </c>
      <c r="D82" s="67" t="s">
        <v>305</v>
      </c>
      <c r="E82" s="68" t="s">
        <v>316</v>
      </c>
      <c r="F82" s="31"/>
      <c r="G82" s="31"/>
    </row>
    <row r="83" spans="1:7" ht="20.399999999999999" x14ac:dyDescent="0.25">
      <c r="A83" s="5"/>
      <c r="B83" s="59" t="str">
        <f>Critères!B82</f>
        <v>11.10</v>
      </c>
      <c r="C83" s="31" t="str">
        <f>Critères!C82</f>
        <v>Dans chaque formulaire, le contrôle de saisie est-il utilisé de manière pertinente (hors cas particuliers) ?</v>
      </c>
      <c r="D83" s="67" t="s">
        <v>305</v>
      </c>
      <c r="E83" s="68" t="s">
        <v>316</v>
      </c>
      <c r="F83" s="31"/>
      <c r="G83" s="31"/>
    </row>
    <row r="84" spans="1:7" ht="30.6" x14ac:dyDescent="0.25">
      <c r="A84" s="5"/>
      <c r="B84" s="59" t="str">
        <f>Critères!B83</f>
        <v>11.11</v>
      </c>
      <c r="C84" s="31"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9" t="str">
        <f>Critères!B84</f>
        <v>11.12</v>
      </c>
      <c r="C85" s="31"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9" t="str">
        <f>Critères!B85</f>
        <v>11.13</v>
      </c>
      <c r="C86" s="31"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9" t="str">
        <f>Critères!B86</f>
        <v>12.1</v>
      </c>
      <c r="C87" s="31" t="str">
        <f>Critères!C86</f>
        <v>Chaque ensemble de pages dispose-t-il de deux systèmes de navigation différents, au moins (hors cas particuliers) ?</v>
      </c>
      <c r="D87" s="67" t="s">
        <v>305</v>
      </c>
      <c r="E87" s="68" t="s">
        <v>316</v>
      </c>
      <c r="F87" s="31"/>
      <c r="G87" s="31"/>
    </row>
    <row r="88" spans="1:7" ht="30.6" x14ac:dyDescent="0.25">
      <c r="A88" s="5"/>
      <c r="B88" s="59" t="str">
        <f>Critères!B87</f>
        <v>12.2</v>
      </c>
      <c r="C88" s="31" t="str">
        <f>Critères!C87</f>
        <v>Dans chaque ensemble de pages, le menu et les barres de navigation sont-ils toujours à la même place (hors cas particuliers) ?</v>
      </c>
      <c r="D88" s="67" t="s">
        <v>305</v>
      </c>
      <c r="E88" s="68" t="s">
        <v>316</v>
      </c>
      <c r="F88" s="31"/>
      <c r="G88" s="31"/>
    </row>
    <row r="89" spans="1:7" ht="15.6" x14ac:dyDescent="0.25">
      <c r="A89" s="5"/>
      <c r="B89" s="59" t="str">
        <f>Critères!B88</f>
        <v>12.3</v>
      </c>
      <c r="C89" s="31" t="str">
        <f>Critères!C88</f>
        <v>La page « plan du site » est-elle pertinente ?</v>
      </c>
      <c r="D89" s="67" t="s">
        <v>305</v>
      </c>
      <c r="E89" s="68" t="s">
        <v>316</v>
      </c>
      <c r="F89" s="31"/>
      <c r="G89" s="31"/>
    </row>
    <row r="90" spans="1:7" ht="20.399999999999999" x14ac:dyDescent="0.25">
      <c r="A90" s="5"/>
      <c r="B90" s="59" t="str">
        <f>Critères!B89</f>
        <v>12.4</v>
      </c>
      <c r="C90" s="31" t="str">
        <f>Critères!C89</f>
        <v>Dans chaque ensemble de pages, la page « plan du site » est-elle atteignable de manière identique ?</v>
      </c>
      <c r="D90" s="67" t="s">
        <v>305</v>
      </c>
      <c r="E90" s="68" t="s">
        <v>316</v>
      </c>
      <c r="F90" s="31"/>
      <c r="G90" s="31"/>
    </row>
    <row r="91" spans="1:7" ht="20.399999999999999" x14ac:dyDescent="0.25">
      <c r="A91" s="5"/>
      <c r="B91" s="59" t="str">
        <f>Critères!B90</f>
        <v>12.5</v>
      </c>
      <c r="C91" s="31" t="str">
        <f>Critères!C90</f>
        <v>Dans chaque ensemble de pages, le moteur de recherche est-il atteignable de manière identique ?</v>
      </c>
      <c r="D91" s="67" t="s">
        <v>305</v>
      </c>
      <c r="E91" s="68" t="s">
        <v>316</v>
      </c>
      <c r="F91" s="31"/>
      <c r="G91" s="31"/>
    </row>
    <row r="92" spans="1:7" ht="51" x14ac:dyDescent="0.25">
      <c r="A92" s="5"/>
      <c r="B92" s="59" t="str">
        <f>Critères!B91</f>
        <v>12.6</v>
      </c>
      <c r="C92" s="31"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31"/>
      <c r="G92" s="31"/>
    </row>
    <row r="93" spans="1:7" ht="30.6" x14ac:dyDescent="0.25">
      <c r="A93" s="5"/>
      <c r="B93" s="59" t="str">
        <f>Critères!B92</f>
        <v>12.7</v>
      </c>
      <c r="C93" s="31" t="str">
        <f>Critères!C92</f>
        <v>Dans chaque page web, un lien d’évitement ou d’accès rapide à la zone de contenu principal est-il présent (hors cas particuliers) ?</v>
      </c>
      <c r="D93" s="67" t="s">
        <v>305</v>
      </c>
      <c r="E93" s="68" t="s">
        <v>316</v>
      </c>
      <c r="F93" s="31"/>
      <c r="G93" s="31"/>
    </row>
    <row r="94" spans="1:7" ht="20.399999999999999" x14ac:dyDescent="0.25">
      <c r="A94" s="5"/>
      <c r="B94" s="59" t="str">
        <f>Critères!B93</f>
        <v>12.8</v>
      </c>
      <c r="C94" s="31" t="str">
        <f>Critères!C93</f>
        <v>Dans chaque page web, l’ordre de tabulation est-il cohérent ?</v>
      </c>
      <c r="D94" s="67" t="s">
        <v>305</v>
      </c>
      <c r="E94" s="68" t="s">
        <v>316</v>
      </c>
      <c r="F94" s="31"/>
      <c r="G94" s="31"/>
    </row>
    <row r="95" spans="1:7" ht="20.399999999999999" x14ac:dyDescent="0.25">
      <c r="A95" s="5"/>
      <c r="B95" s="59" t="str">
        <f>Critères!B94</f>
        <v>12.9</v>
      </c>
      <c r="C95" s="31" t="str">
        <f>Critères!C94</f>
        <v>Dans chaque page web, la navigation ne doit pas contenir de piège au clavier. Cette règle est-elle respectée ?</v>
      </c>
      <c r="D95" s="67" t="s">
        <v>305</v>
      </c>
      <c r="E95" s="68" t="s">
        <v>316</v>
      </c>
      <c r="F95" s="31"/>
      <c r="G95" s="31"/>
    </row>
    <row r="96" spans="1:7" ht="40.799999999999997" x14ac:dyDescent="0.25">
      <c r="A96" s="5"/>
      <c r="B96" s="59" t="str">
        <f>Critères!B95</f>
        <v>12.10</v>
      </c>
      <c r="C96" s="31" t="str">
        <f>Critères!C95</f>
        <v>Dans chaque page web, les raccourcis clavier n’utilisant qu’une seule touche (lettre minuscule ou majuscule, ponctuation, chiffre ou symbole) sont-ils contrôlables par l’utilisateur ?</v>
      </c>
      <c r="D96" s="67" t="s">
        <v>305</v>
      </c>
      <c r="E96" s="68" t="s">
        <v>316</v>
      </c>
      <c r="F96" s="31"/>
      <c r="G96" s="31"/>
    </row>
    <row r="97" spans="1:7" ht="40.799999999999997" x14ac:dyDescent="0.25">
      <c r="A97" s="5"/>
      <c r="B97" s="59" t="str">
        <f>Critères!B96</f>
        <v>12.11</v>
      </c>
      <c r="C97" s="31" t="str">
        <f>Critères!C96</f>
        <v>Dans chaque page web, les contenus additionnels apparaissant au survol, à la prise de focus ou à l’activation d’un composant d’interface sont-ils si nécessaire atteignables au clavier ?</v>
      </c>
      <c r="D97" s="67" t="s">
        <v>305</v>
      </c>
      <c r="E97" s="68" t="s">
        <v>316</v>
      </c>
      <c r="F97" s="31"/>
      <c r="G97" s="31"/>
    </row>
    <row r="98" spans="1:7" ht="30.6" x14ac:dyDescent="0.25">
      <c r="A98" s="5" t="str">
        <f>Critères!$A$97</f>
        <v>CONSULTATION</v>
      </c>
      <c r="B98" s="59" t="str">
        <f>Critères!B97</f>
        <v>13.1</v>
      </c>
      <c r="C98" s="31" t="str">
        <f>Critères!C97</f>
        <v>Pour chaque page web, l’utilisateur a-t-il le contrôle de chaque limite de temps modifiant le contenu (hors cas particuliers) ?</v>
      </c>
      <c r="D98" s="67" t="s">
        <v>305</v>
      </c>
      <c r="E98" s="68" t="s">
        <v>316</v>
      </c>
      <c r="F98" s="31"/>
      <c r="G98" s="31"/>
    </row>
    <row r="99" spans="1:7" ht="30.6" x14ac:dyDescent="0.25">
      <c r="A99" s="5"/>
      <c r="B99" s="59" t="str">
        <f>Critères!B98</f>
        <v>13.2</v>
      </c>
      <c r="C99" s="31" t="str">
        <f>Critères!C98</f>
        <v>Dans chaque page web, l’ouverture d’une nouvelle fenêtre ne doit pas être déclenchée sans action de l’utilisateur. Cette règle est-elle respectée ?</v>
      </c>
      <c r="D99" s="67" t="s">
        <v>305</v>
      </c>
      <c r="E99" s="68" t="s">
        <v>316</v>
      </c>
      <c r="F99" s="31"/>
      <c r="G99" s="31"/>
    </row>
    <row r="100" spans="1:7" ht="30.6" x14ac:dyDescent="0.25">
      <c r="A100" s="5"/>
      <c r="B100" s="59" t="str">
        <f>Critères!B99</f>
        <v>13.3</v>
      </c>
      <c r="C100" s="31" t="str">
        <f>Critères!C99</f>
        <v>Dans chaque page web, chaque document bureautique en téléchargement possède-t-il, si nécessaire, une version accessible (hors cas particuliers) ?</v>
      </c>
      <c r="D100" s="67" t="s">
        <v>305</v>
      </c>
      <c r="E100" s="68" t="s">
        <v>316</v>
      </c>
      <c r="F100" s="31"/>
      <c r="G100" s="31"/>
    </row>
    <row r="101" spans="1:7" ht="20.399999999999999" x14ac:dyDescent="0.25">
      <c r="A101" s="5"/>
      <c r="B101" s="59" t="str">
        <f>Critères!B100</f>
        <v>13.4</v>
      </c>
      <c r="C101" s="31" t="str">
        <f>Critères!C100</f>
        <v>Pour chaque document bureautique ayant une version accessible, cette version offre-t-elle la même information ?</v>
      </c>
      <c r="D101" s="67" t="s">
        <v>305</v>
      </c>
      <c r="E101" s="68" t="s">
        <v>316</v>
      </c>
      <c r="F101" s="31"/>
      <c r="G101" s="31"/>
    </row>
    <row r="102" spans="1:7" ht="20.399999999999999" x14ac:dyDescent="0.25">
      <c r="A102" s="5"/>
      <c r="B102" s="59" t="str">
        <f>Critères!B101</f>
        <v>13.5</v>
      </c>
      <c r="C102" s="31" t="str">
        <f>Critères!C101</f>
        <v>Dans chaque page web, chaque contenu cryptique (art ASCII, émoticon, syntaxe cryptique) a-t-il une alternative ?</v>
      </c>
      <c r="D102" s="67" t="s">
        <v>305</v>
      </c>
      <c r="E102" s="68" t="s">
        <v>316</v>
      </c>
      <c r="F102" s="31"/>
      <c r="G102" s="31"/>
    </row>
    <row r="103" spans="1:7" ht="30.6" x14ac:dyDescent="0.25">
      <c r="A103" s="5"/>
      <c r="B103" s="59" t="str">
        <f>Critères!B102</f>
        <v>13.6</v>
      </c>
      <c r="C103" s="31" t="str">
        <f>Critères!C102</f>
        <v>Dans chaque page web, pour chaque contenu cryptique (art ASCII, émoticon, syntaxe cryptique) ayant une alternative, cette alternative est-elle pertinente ?</v>
      </c>
      <c r="D103" s="67" t="s">
        <v>305</v>
      </c>
      <c r="E103" s="68" t="s">
        <v>316</v>
      </c>
      <c r="F103" s="31"/>
      <c r="G103" s="31"/>
    </row>
    <row r="104" spans="1:7" ht="30.6" x14ac:dyDescent="0.25">
      <c r="A104" s="5"/>
      <c r="B104" s="59" t="str">
        <f>Critères!B103</f>
        <v>13.7</v>
      </c>
      <c r="C104" s="31" t="str">
        <f>Critères!C103</f>
        <v>Dans chaque page web, les changements brusques de luminosité ou les effets de flash sont-ils correctement utilisés ?</v>
      </c>
      <c r="D104" s="67" t="s">
        <v>305</v>
      </c>
      <c r="E104" s="68" t="s">
        <v>316</v>
      </c>
      <c r="F104" s="31"/>
      <c r="G104" s="31"/>
    </row>
    <row r="105" spans="1:7" ht="20.399999999999999" x14ac:dyDescent="0.25">
      <c r="A105" s="5"/>
      <c r="B105" s="59" t="str">
        <f>Critères!B104</f>
        <v>13.8</v>
      </c>
      <c r="C105" s="31" t="str">
        <f>Critères!C104</f>
        <v>Dans chaque page web, chaque contenu en mouvement ou clignotant est-il contrôlable par l’utilisateur ?</v>
      </c>
      <c r="D105" s="67" t="s">
        <v>305</v>
      </c>
      <c r="E105" s="68" t="s">
        <v>316</v>
      </c>
      <c r="F105" s="31"/>
      <c r="G105" s="31"/>
    </row>
    <row r="106" spans="1:7" ht="30.6" x14ac:dyDescent="0.25">
      <c r="A106" s="5"/>
      <c r="B106" s="59" t="str">
        <f>Critères!B105</f>
        <v>13.9</v>
      </c>
      <c r="C106" s="31" t="str">
        <f>Critères!C105</f>
        <v>Dans chaque page web, le contenu proposé est-il consultable quelle que soit l’orientation de l’écran (portait ou paysage) (hors cas particuliers) ?</v>
      </c>
      <c r="D106" s="67" t="s">
        <v>305</v>
      </c>
      <c r="E106" s="68" t="s">
        <v>316</v>
      </c>
      <c r="F106" s="31"/>
      <c r="G106" s="31"/>
    </row>
    <row r="107" spans="1:7" ht="40.799999999999997" x14ac:dyDescent="0.25">
      <c r="A107" s="5"/>
      <c r="B107" s="59" t="str">
        <f>Critères!B106</f>
        <v>13.10</v>
      </c>
      <c r="C107" s="31" t="str">
        <f>Critères!C106</f>
        <v>Dans chaque page web, les fonctionnalités utilisables ou disponibles au moyen d’un geste complexe peuvent-elles être également disponibles au moyen d’un geste simple (hors cas particuliers) ?</v>
      </c>
      <c r="D107" s="67" t="s">
        <v>305</v>
      </c>
      <c r="E107" s="68" t="s">
        <v>316</v>
      </c>
      <c r="F107" s="31"/>
      <c r="G107" s="31"/>
    </row>
    <row r="108" spans="1:7" ht="40.799999999999997" x14ac:dyDescent="0.25">
      <c r="A108" s="5"/>
      <c r="B108" s="59" t="str">
        <f>Critères!B107</f>
        <v>13.11</v>
      </c>
      <c r="C108" s="31" t="str">
        <f>Critères!C107</f>
        <v>Dans chaque page web, les actions déclenchées au moyen d’un dispositif de pointage sur un point unique de l’écran peuvent-elles faire l’objet d’une annulation (hors cas particuliers) ?</v>
      </c>
      <c r="D108" s="67" t="s">
        <v>305</v>
      </c>
      <c r="E108" s="68" t="s">
        <v>316</v>
      </c>
      <c r="F108" s="31"/>
      <c r="G108" s="31"/>
    </row>
    <row r="109" spans="1:7" ht="30.6" x14ac:dyDescent="0.25">
      <c r="A109" s="5"/>
      <c r="B109" s="59" t="str">
        <f>Critères!B108</f>
        <v>13.12</v>
      </c>
      <c r="C109" s="31" t="str">
        <f>Critères!C108</f>
        <v>Dans chaque page web, les fonctionnalités qui impliquent un mouvement de l’appareil ou vers l’appareil peuvent-elles être satisfaites de manière alternative (hors cas particuliers) ?</v>
      </c>
      <c r="D109" s="67" t="s">
        <v>305</v>
      </c>
      <c r="E109" s="68" t="s">
        <v>316</v>
      </c>
      <c r="F109" s="31"/>
      <c r="G109" s="31"/>
    </row>
  </sheetData>
  <mergeCells count="15">
    <mergeCell ref="A74:A86"/>
    <mergeCell ref="A87:A97"/>
    <mergeCell ref="A98:A109"/>
    <mergeCell ref="A31:A38"/>
    <mergeCell ref="A39:A40"/>
    <mergeCell ref="A41:A45"/>
    <mergeCell ref="A46:A55"/>
    <mergeCell ref="A56:A59"/>
    <mergeCell ref="A60:A73"/>
    <mergeCell ref="A1:G1"/>
    <mergeCell ref="A2:G2"/>
    <mergeCell ref="A4:A12"/>
    <mergeCell ref="A13:A14"/>
    <mergeCell ref="A15:A17"/>
    <mergeCell ref="A18:A30"/>
  </mergeCells>
  <conditionalFormatting sqref="D5:D109">
    <cfRule type="cellIs" dxfId="305" priority="1" operator="equal">
      <formula>"C"</formula>
    </cfRule>
    <cfRule type="cellIs" dxfId="304" priority="2" operator="equal">
      <formula>"NC"</formula>
    </cfRule>
    <cfRule type="cellIs" dxfId="303" priority="3" operator="equal">
      <formula>"NA"</formula>
    </cfRule>
    <cfRule type="cellIs" dxfId="302" priority="4" operator="equal">
      <formula>"NT"</formula>
    </cfRule>
  </conditionalFormatting>
  <conditionalFormatting sqref="E5:E109">
    <cfRule type="cellIs" dxfId="301" priority="5" operator="equal">
      <formula>"D"</formula>
    </cfRule>
    <cfRule type="cellIs" dxfId="300" priority="6" operator="equal">
      <formula>"N"</formula>
    </cfRule>
  </conditionalFormatting>
  <conditionalFormatting sqref="D4">
    <cfRule type="cellIs" dxfId="299" priority="7" operator="equal">
      <formula>"C"</formula>
    </cfRule>
    <cfRule type="cellIs" dxfId="298" priority="8" operator="equal">
      <formula>"NC"</formula>
    </cfRule>
    <cfRule type="cellIs" dxfId="297" priority="9" operator="equal">
      <formula>"NA"</formula>
    </cfRule>
    <cfRule type="cellIs" dxfId="296" priority="10" operator="equal">
      <formula>"NT"</formula>
    </cfRule>
  </conditionalFormatting>
  <conditionalFormatting sqref="E4">
    <cfRule type="cellIs" dxfId="295" priority="11" operator="equal">
      <formula>"D"</formula>
    </cfRule>
    <cfRule type="cellIs" dxfId="294" priority="12"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08"/>
  <sheetViews>
    <sheetView zoomScale="75" zoomScaleNormal="75" workbookViewId="0">
      <selection activeCell="C3" sqref="C3"/>
    </sheetView>
  </sheetViews>
  <sheetFormatPr baseColWidth="10" defaultColWidth="9.6328125" defaultRowHeight="15.6" x14ac:dyDescent="0.25"/>
  <cols>
    <col min="1" max="1" width="4.36328125" style="12" customWidth="1"/>
    <col min="2" max="2" width="4.36328125" style="22" customWidth="1"/>
    <col min="3" max="3" width="76.81640625" style="23" customWidth="1"/>
    <col min="4" max="5" width="9.54296875" style="23"/>
    <col min="6" max="6" width="9.54296875" style="12"/>
    <col min="7" max="64" width="9.54296875" style="23"/>
  </cols>
  <sheetData>
    <row r="1" spans="1:6" x14ac:dyDescent="0.25">
      <c r="A1" s="6" t="str">
        <f>Échantillon!A1</f>
        <v>RGAA 4.1 – GRILLE D'ÉVALUATION</v>
      </c>
      <c r="B1" s="6"/>
      <c r="C1" s="6"/>
    </row>
    <row r="2" spans="1:6" ht="55.8" customHeight="1" x14ac:dyDescent="0.25">
      <c r="A2" s="24" t="s">
        <v>71</v>
      </c>
      <c r="B2" s="24" t="s">
        <v>72</v>
      </c>
      <c r="C2" s="25" t="s">
        <v>73</v>
      </c>
    </row>
    <row r="3" spans="1:6" ht="15" customHeight="1" x14ac:dyDescent="0.25">
      <c r="A3" s="5" t="s">
        <v>74</v>
      </c>
      <c r="B3" s="26" t="s">
        <v>75</v>
      </c>
      <c r="C3" s="27" t="s">
        <v>76</v>
      </c>
      <c r="D3" s="28"/>
    </row>
    <row r="4" spans="1:6" ht="15" x14ac:dyDescent="0.25">
      <c r="A4" s="5"/>
      <c r="B4" s="26" t="s">
        <v>77</v>
      </c>
      <c r="C4" s="27" t="s">
        <v>78</v>
      </c>
      <c r="D4" s="28"/>
    </row>
    <row r="5" spans="1:6" ht="15" x14ac:dyDescent="0.25">
      <c r="A5" s="5"/>
      <c r="B5" s="26" t="s">
        <v>79</v>
      </c>
      <c r="C5" s="27" t="s">
        <v>80</v>
      </c>
      <c r="D5" s="28"/>
    </row>
    <row r="6" spans="1:6" ht="22.2" customHeight="1" x14ac:dyDescent="0.25">
      <c r="A6" s="5"/>
      <c r="B6" s="26" t="s">
        <v>81</v>
      </c>
      <c r="C6" s="27" t="s">
        <v>82</v>
      </c>
      <c r="D6" s="28"/>
    </row>
    <row r="7" spans="1:6" ht="20.399999999999999" customHeight="1" x14ac:dyDescent="0.25">
      <c r="A7" s="5"/>
      <c r="B7" s="26" t="s">
        <v>83</v>
      </c>
      <c r="C7" s="27" t="s">
        <v>84</v>
      </c>
      <c r="D7" s="28"/>
    </row>
    <row r="8" spans="1:6" ht="15" x14ac:dyDescent="0.25">
      <c r="A8" s="5"/>
      <c r="B8" s="26" t="s">
        <v>85</v>
      </c>
      <c r="C8" s="27" t="s">
        <v>86</v>
      </c>
      <c r="D8" s="28"/>
    </row>
    <row r="9" spans="1:6" ht="15" x14ac:dyDescent="0.25">
      <c r="A9" s="5"/>
      <c r="B9" s="26" t="s">
        <v>87</v>
      </c>
      <c r="C9" s="27" t="s">
        <v>88</v>
      </c>
      <c r="D9" s="28"/>
    </row>
    <row r="10" spans="1:6" ht="20.399999999999999" x14ac:dyDescent="0.25">
      <c r="A10" s="5"/>
      <c r="B10" s="26" t="s">
        <v>89</v>
      </c>
      <c r="C10" s="27" t="s">
        <v>90</v>
      </c>
      <c r="D10" s="28"/>
      <c r="F10" s="29"/>
    </row>
    <row r="11" spans="1:6" ht="15" x14ac:dyDescent="0.25">
      <c r="A11" s="5"/>
      <c r="B11" s="26" t="s">
        <v>91</v>
      </c>
      <c r="C11" s="27" t="s">
        <v>92</v>
      </c>
      <c r="D11" s="28"/>
    </row>
    <row r="12" spans="1:6" ht="24.75" customHeight="1" x14ac:dyDescent="0.25">
      <c r="A12" s="5" t="s">
        <v>93</v>
      </c>
      <c r="B12" s="30" t="s">
        <v>94</v>
      </c>
      <c r="C12" s="31" t="s">
        <v>95</v>
      </c>
      <c r="D12" s="28"/>
    </row>
    <row r="13" spans="1:6" ht="24.75" customHeight="1" x14ac:dyDescent="0.25">
      <c r="A13" s="5"/>
      <c r="B13" s="30" t="s">
        <v>96</v>
      </c>
      <c r="C13" s="31" t="s">
        <v>97</v>
      </c>
      <c r="D13" s="28"/>
    </row>
    <row r="14" spans="1:6" ht="15" customHeight="1" x14ac:dyDescent="0.25">
      <c r="A14" s="5" t="s">
        <v>98</v>
      </c>
      <c r="B14" s="26" t="s">
        <v>99</v>
      </c>
      <c r="C14" s="27" t="s">
        <v>100</v>
      </c>
      <c r="D14" s="28"/>
    </row>
    <row r="15" spans="1:6" ht="20.399999999999999" x14ac:dyDescent="0.25">
      <c r="A15" s="5"/>
      <c r="B15" s="26" t="s">
        <v>101</v>
      </c>
      <c r="C15" s="27" t="s">
        <v>102</v>
      </c>
      <c r="D15" s="28"/>
    </row>
    <row r="16" spans="1:6" ht="20.399999999999999" x14ac:dyDescent="0.25">
      <c r="A16" s="5"/>
      <c r="B16" s="26" t="s">
        <v>103</v>
      </c>
      <c r="C16" s="27" t="s">
        <v>104</v>
      </c>
      <c r="D16" s="28"/>
    </row>
    <row r="17" spans="1:4" ht="15" customHeight="1" x14ac:dyDescent="0.25">
      <c r="A17" s="5" t="s">
        <v>105</v>
      </c>
      <c r="B17" s="30" t="s">
        <v>106</v>
      </c>
      <c r="C17" s="31" t="s">
        <v>107</v>
      </c>
      <c r="D17" s="28"/>
    </row>
    <row r="18" spans="1:4" ht="20.399999999999999" x14ac:dyDescent="0.25">
      <c r="A18" s="5"/>
      <c r="B18" s="30" t="s">
        <v>108</v>
      </c>
      <c r="C18" s="31" t="s">
        <v>109</v>
      </c>
      <c r="D18" s="28"/>
    </row>
    <row r="19" spans="1:4" ht="15" x14ac:dyDescent="0.25">
      <c r="A19" s="5"/>
      <c r="B19" s="30" t="s">
        <v>110</v>
      </c>
      <c r="C19" s="31" t="s">
        <v>111</v>
      </c>
      <c r="D19" s="28"/>
    </row>
    <row r="20" spans="1:4" ht="15" x14ac:dyDescent="0.25">
      <c r="A20" s="5"/>
      <c r="B20" s="30" t="s">
        <v>112</v>
      </c>
      <c r="C20" s="31" t="s">
        <v>113</v>
      </c>
      <c r="D20" s="28"/>
    </row>
    <row r="21" spans="1:4" ht="20.399999999999999" x14ac:dyDescent="0.25">
      <c r="A21" s="5"/>
      <c r="B21" s="30" t="s">
        <v>114</v>
      </c>
      <c r="C21" s="31" t="s">
        <v>115</v>
      </c>
      <c r="D21" s="28"/>
    </row>
    <row r="22" spans="1:4" ht="15" x14ac:dyDescent="0.25">
      <c r="A22" s="5"/>
      <c r="B22" s="30" t="s">
        <v>116</v>
      </c>
      <c r="C22" s="31" t="s">
        <v>117</v>
      </c>
      <c r="D22" s="28"/>
    </row>
    <row r="23" spans="1:4" ht="15" x14ac:dyDescent="0.25">
      <c r="A23" s="5"/>
      <c r="B23" s="30" t="s">
        <v>118</v>
      </c>
      <c r="C23" s="31" t="s">
        <v>119</v>
      </c>
      <c r="D23" s="28"/>
    </row>
    <row r="24" spans="1:4" ht="15" x14ac:dyDescent="0.25">
      <c r="A24" s="5"/>
      <c r="B24" s="30" t="s">
        <v>120</v>
      </c>
      <c r="C24" s="31" t="s">
        <v>121</v>
      </c>
      <c r="D24" s="28"/>
    </row>
    <row r="25" spans="1:4" ht="15" x14ac:dyDescent="0.25">
      <c r="A25" s="5"/>
      <c r="B25" s="30" t="s">
        <v>122</v>
      </c>
      <c r="C25" s="31" t="s">
        <v>123</v>
      </c>
      <c r="D25" s="28"/>
    </row>
    <row r="26" spans="1:4" ht="15" x14ac:dyDescent="0.25">
      <c r="A26" s="5"/>
      <c r="B26" s="30" t="s">
        <v>124</v>
      </c>
      <c r="C26" s="31" t="s">
        <v>125</v>
      </c>
      <c r="D26" s="28"/>
    </row>
    <row r="27" spans="1:4" ht="15" x14ac:dyDescent="0.25">
      <c r="A27" s="5"/>
      <c r="B27" s="30" t="s">
        <v>126</v>
      </c>
      <c r="C27" s="31" t="s">
        <v>127</v>
      </c>
      <c r="D27" s="28"/>
    </row>
    <row r="28" spans="1:4" ht="15" x14ac:dyDescent="0.25">
      <c r="A28" s="5"/>
      <c r="B28" s="30" t="s">
        <v>128</v>
      </c>
      <c r="C28" s="31" t="s">
        <v>129</v>
      </c>
      <c r="D28" s="28"/>
    </row>
    <row r="29" spans="1:4" ht="15" x14ac:dyDescent="0.25">
      <c r="A29" s="5"/>
      <c r="B29" s="30" t="s">
        <v>130</v>
      </c>
      <c r="C29" s="31" t="s">
        <v>131</v>
      </c>
      <c r="D29" s="28"/>
    </row>
    <row r="30" spans="1:4" ht="15" customHeight="1" x14ac:dyDescent="0.25">
      <c r="A30" s="5" t="s">
        <v>132</v>
      </c>
      <c r="B30" s="26" t="s">
        <v>133</v>
      </c>
      <c r="C30" s="27" t="s">
        <v>134</v>
      </c>
      <c r="D30" s="28"/>
    </row>
    <row r="31" spans="1:4" ht="15" x14ac:dyDescent="0.25">
      <c r="A31" s="5"/>
      <c r="B31" s="26" t="s">
        <v>135</v>
      </c>
      <c r="C31" s="27" t="s">
        <v>136</v>
      </c>
      <c r="D31" s="28"/>
    </row>
    <row r="32" spans="1:4" ht="15" x14ac:dyDescent="0.25">
      <c r="A32" s="5"/>
      <c r="B32" s="26" t="s">
        <v>137</v>
      </c>
      <c r="C32" s="27" t="s">
        <v>138</v>
      </c>
      <c r="D32" s="28"/>
    </row>
    <row r="33" spans="1:4" ht="15" x14ac:dyDescent="0.25">
      <c r="A33" s="5"/>
      <c r="B33" s="26" t="s">
        <v>139</v>
      </c>
      <c r="C33" s="27" t="s">
        <v>140</v>
      </c>
      <c r="D33" s="28"/>
    </row>
    <row r="34" spans="1:4" ht="15" x14ac:dyDescent="0.25">
      <c r="A34" s="5"/>
      <c r="B34" s="26" t="s">
        <v>141</v>
      </c>
      <c r="C34" s="27" t="s">
        <v>142</v>
      </c>
      <c r="D34" s="28"/>
    </row>
    <row r="35" spans="1:4" ht="15" x14ac:dyDescent="0.25">
      <c r="A35" s="5"/>
      <c r="B35" s="26" t="s">
        <v>143</v>
      </c>
      <c r="C35" s="27" t="s">
        <v>144</v>
      </c>
      <c r="D35" s="28"/>
    </row>
    <row r="36" spans="1:4" ht="20.399999999999999" x14ac:dyDescent="0.25">
      <c r="A36" s="5"/>
      <c r="B36" s="26" t="s">
        <v>145</v>
      </c>
      <c r="C36" s="27" t="s">
        <v>146</v>
      </c>
      <c r="D36" s="28"/>
    </row>
    <row r="37" spans="1:4" ht="15" x14ac:dyDescent="0.25">
      <c r="A37" s="5"/>
      <c r="B37" s="26" t="s">
        <v>147</v>
      </c>
      <c r="C37" s="27" t="s">
        <v>148</v>
      </c>
      <c r="D37" s="28"/>
    </row>
    <row r="38" spans="1:4" ht="15" customHeight="1" x14ac:dyDescent="0.25">
      <c r="A38" s="5" t="s">
        <v>149</v>
      </c>
      <c r="B38" s="30" t="s">
        <v>150</v>
      </c>
      <c r="C38" s="31" t="s">
        <v>151</v>
      </c>
      <c r="D38" s="28"/>
    </row>
    <row r="39" spans="1:4" ht="15" x14ac:dyDescent="0.25">
      <c r="A39" s="5"/>
      <c r="B39" s="30" t="s">
        <v>152</v>
      </c>
      <c r="C39" s="31" t="s">
        <v>153</v>
      </c>
      <c r="D39" s="28"/>
    </row>
    <row r="40" spans="1:4" ht="15" customHeight="1" x14ac:dyDescent="0.25">
      <c r="A40" s="5" t="s">
        <v>154</v>
      </c>
      <c r="B40" s="26" t="s">
        <v>155</v>
      </c>
      <c r="C40" s="27" t="s">
        <v>156</v>
      </c>
      <c r="D40" s="28"/>
    </row>
    <row r="41" spans="1:4" ht="15" x14ac:dyDescent="0.25">
      <c r="A41" s="5"/>
      <c r="B41" s="26" t="s">
        <v>157</v>
      </c>
      <c r="C41" s="27" t="s">
        <v>158</v>
      </c>
      <c r="D41" s="28"/>
    </row>
    <row r="42" spans="1:4" ht="15" x14ac:dyDescent="0.25">
      <c r="A42" s="5"/>
      <c r="B42" s="26" t="s">
        <v>159</v>
      </c>
      <c r="C42" s="27" t="s">
        <v>160</v>
      </c>
      <c r="D42" s="28"/>
    </row>
    <row r="43" spans="1:4" ht="15" x14ac:dyDescent="0.25">
      <c r="A43" s="5"/>
      <c r="B43" s="26" t="s">
        <v>161</v>
      </c>
      <c r="C43" s="27" t="s">
        <v>162</v>
      </c>
      <c r="D43" s="28"/>
    </row>
    <row r="44" spans="1:4" ht="15" x14ac:dyDescent="0.25">
      <c r="A44" s="5"/>
      <c r="B44" s="26" t="s">
        <v>163</v>
      </c>
      <c r="C44" s="27" t="s">
        <v>164</v>
      </c>
      <c r="D44" s="28"/>
    </row>
    <row r="45" spans="1:4" ht="15" customHeight="1" x14ac:dyDescent="0.25">
      <c r="A45" s="5" t="s">
        <v>165</v>
      </c>
      <c r="B45" s="30" t="s">
        <v>166</v>
      </c>
      <c r="C45" s="31" t="s">
        <v>167</v>
      </c>
      <c r="D45" s="28"/>
    </row>
    <row r="46" spans="1:4" ht="15" x14ac:dyDescent="0.25">
      <c r="A46" s="5"/>
      <c r="B46" s="30" t="s">
        <v>168</v>
      </c>
      <c r="C46" s="31" t="s">
        <v>169</v>
      </c>
      <c r="D46" s="28"/>
    </row>
    <row r="47" spans="1:4" ht="15" x14ac:dyDescent="0.25">
      <c r="A47" s="5"/>
      <c r="B47" s="30" t="s">
        <v>170</v>
      </c>
      <c r="C47" s="31" t="s">
        <v>171</v>
      </c>
      <c r="D47" s="28"/>
    </row>
    <row r="48" spans="1:4" ht="15" x14ac:dyDescent="0.25">
      <c r="A48" s="5"/>
      <c r="B48" s="30" t="s">
        <v>172</v>
      </c>
      <c r="C48" s="31" t="s">
        <v>173</v>
      </c>
      <c r="D48" s="28"/>
    </row>
    <row r="49" spans="1:4" ht="15" x14ac:dyDescent="0.25">
      <c r="A49" s="5"/>
      <c r="B49" s="30" t="s">
        <v>174</v>
      </c>
      <c r="C49" s="31" t="s">
        <v>175</v>
      </c>
      <c r="D49" s="28"/>
    </row>
    <row r="50" spans="1:4" ht="15" x14ac:dyDescent="0.25">
      <c r="A50" s="5"/>
      <c r="B50" s="30" t="s">
        <v>176</v>
      </c>
      <c r="C50" s="31" t="s">
        <v>177</v>
      </c>
      <c r="D50" s="28"/>
    </row>
    <row r="51" spans="1:4" ht="15" x14ac:dyDescent="0.25">
      <c r="A51" s="5"/>
      <c r="B51" s="30" t="s">
        <v>178</v>
      </c>
      <c r="C51" s="31" t="s">
        <v>179</v>
      </c>
      <c r="D51" s="28"/>
    </row>
    <row r="52" spans="1:4" ht="15" x14ac:dyDescent="0.25">
      <c r="A52" s="5"/>
      <c r="B52" s="30" t="s">
        <v>180</v>
      </c>
      <c r="C52" s="31" t="s">
        <v>181</v>
      </c>
      <c r="D52" s="28"/>
    </row>
    <row r="53" spans="1:4" ht="15" x14ac:dyDescent="0.25">
      <c r="A53" s="5"/>
      <c r="B53" s="30" t="s">
        <v>182</v>
      </c>
      <c r="C53" s="31" t="s">
        <v>183</v>
      </c>
      <c r="D53" s="28"/>
    </row>
    <row r="54" spans="1:4" ht="15" x14ac:dyDescent="0.25">
      <c r="A54" s="5"/>
      <c r="B54" s="30" t="s">
        <v>184</v>
      </c>
      <c r="C54" s="31" t="s">
        <v>185</v>
      </c>
      <c r="D54" s="28"/>
    </row>
    <row r="55" spans="1:4" ht="15" customHeight="1" x14ac:dyDescent="0.25">
      <c r="A55" s="5" t="s">
        <v>186</v>
      </c>
      <c r="B55" s="26" t="s">
        <v>187</v>
      </c>
      <c r="C55" s="27" t="s">
        <v>188</v>
      </c>
      <c r="D55" s="28"/>
    </row>
    <row r="56" spans="1:4" ht="15" x14ac:dyDescent="0.25">
      <c r="A56" s="5"/>
      <c r="B56" s="26" t="s">
        <v>189</v>
      </c>
      <c r="C56" s="27" t="s">
        <v>190</v>
      </c>
      <c r="D56" s="28"/>
    </row>
    <row r="57" spans="1:4" ht="15" x14ac:dyDescent="0.25">
      <c r="A57" s="5"/>
      <c r="B57" s="26" t="s">
        <v>191</v>
      </c>
      <c r="C57" s="27" t="s">
        <v>192</v>
      </c>
      <c r="D57" s="28"/>
    </row>
    <row r="58" spans="1:4" ht="15" x14ac:dyDescent="0.25">
      <c r="A58" s="5"/>
      <c r="B58" s="26" t="s">
        <v>193</v>
      </c>
      <c r="C58" s="27" t="s">
        <v>194</v>
      </c>
      <c r="D58" s="28"/>
    </row>
    <row r="59" spans="1:4" ht="15" customHeight="1" x14ac:dyDescent="0.25">
      <c r="A59" s="5" t="s">
        <v>195</v>
      </c>
      <c r="B59" s="30" t="s">
        <v>196</v>
      </c>
      <c r="C59" s="31" t="s">
        <v>197</v>
      </c>
      <c r="D59" s="28"/>
    </row>
    <row r="60" spans="1:4" ht="15" x14ac:dyDescent="0.25">
      <c r="A60" s="5"/>
      <c r="B60" s="30" t="s">
        <v>198</v>
      </c>
      <c r="C60" s="31" t="s">
        <v>199</v>
      </c>
      <c r="D60" s="28"/>
    </row>
    <row r="61" spans="1:4" ht="15" x14ac:dyDescent="0.25">
      <c r="A61" s="5"/>
      <c r="B61" s="30" t="s">
        <v>200</v>
      </c>
      <c r="C61" s="31" t="s">
        <v>201</v>
      </c>
      <c r="D61" s="28"/>
    </row>
    <row r="62" spans="1:4" ht="20.399999999999999" x14ac:dyDescent="0.25">
      <c r="A62" s="5"/>
      <c r="B62" s="30" t="s">
        <v>202</v>
      </c>
      <c r="C62" s="31" t="s">
        <v>203</v>
      </c>
      <c r="D62" s="28"/>
    </row>
    <row r="63" spans="1:4" ht="15" x14ac:dyDescent="0.25">
      <c r="A63" s="5"/>
      <c r="B63" s="30" t="s">
        <v>204</v>
      </c>
      <c r="C63" s="31" t="s">
        <v>205</v>
      </c>
      <c r="D63" s="28"/>
    </row>
    <row r="64" spans="1:4" ht="15" x14ac:dyDescent="0.25">
      <c r="A64" s="5"/>
      <c r="B64" s="30" t="s">
        <v>206</v>
      </c>
      <c r="C64" s="31" t="s">
        <v>207</v>
      </c>
      <c r="D64" s="28"/>
    </row>
    <row r="65" spans="1:4" ht="15" x14ac:dyDescent="0.25">
      <c r="A65" s="5"/>
      <c r="B65" s="30" t="s">
        <v>208</v>
      </c>
      <c r="C65" s="31" t="s">
        <v>209</v>
      </c>
      <c r="D65" s="28"/>
    </row>
    <row r="66" spans="1:4" ht="15" x14ac:dyDescent="0.25">
      <c r="A66" s="5"/>
      <c r="B66" s="30" t="s">
        <v>210</v>
      </c>
      <c r="C66" s="31" t="s">
        <v>211</v>
      </c>
      <c r="D66" s="28"/>
    </row>
    <row r="67" spans="1:4" ht="15" x14ac:dyDescent="0.25">
      <c r="A67" s="5"/>
      <c r="B67" s="30" t="s">
        <v>212</v>
      </c>
      <c r="C67" s="31" t="s">
        <v>213</v>
      </c>
      <c r="D67" s="28"/>
    </row>
    <row r="68" spans="1:4" ht="20.399999999999999" x14ac:dyDescent="0.25">
      <c r="A68" s="5"/>
      <c r="B68" s="30" t="s">
        <v>214</v>
      </c>
      <c r="C68" s="31" t="s">
        <v>215</v>
      </c>
      <c r="D68" s="28"/>
    </row>
    <row r="69" spans="1:4" ht="23.4" customHeight="1" x14ac:dyDescent="0.25">
      <c r="A69" s="5"/>
      <c r="B69" s="30" t="s">
        <v>216</v>
      </c>
      <c r="C69" s="31" t="s">
        <v>217</v>
      </c>
      <c r="D69" s="28"/>
    </row>
    <row r="70" spans="1:4" ht="20.399999999999999" x14ac:dyDescent="0.25">
      <c r="A70" s="5"/>
      <c r="B70" s="30" t="s">
        <v>218</v>
      </c>
      <c r="C70" s="31" t="s">
        <v>219</v>
      </c>
      <c r="D70" s="28"/>
    </row>
    <row r="71" spans="1:4" ht="20.399999999999999" x14ac:dyDescent="0.25">
      <c r="A71" s="5"/>
      <c r="B71" s="30" t="s">
        <v>220</v>
      </c>
      <c r="C71" s="31" t="s">
        <v>221</v>
      </c>
      <c r="D71" s="28"/>
    </row>
    <row r="72" spans="1:4" ht="20.399999999999999" x14ac:dyDescent="0.25">
      <c r="A72" s="5"/>
      <c r="B72" s="30" t="s">
        <v>222</v>
      </c>
      <c r="C72" s="31" t="s">
        <v>223</v>
      </c>
      <c r="D72" s="28"/>
    </row>
    <row r="73" spans="1:4" ht="15" customHeight="1" x14ac:dyDescent="0.25">
      <c r="A73" s="5" t="s">
        <v>224</v>
      </c>
      <c r="B73" s="26" t="s">
        <v>225</v>
      </c>
      <c r="C73" s="27" t="s">
        <v>226</v>
      </c>
      <c r="D73" s="28"/>
    </row>
    <row r="74" spans="1:4" ht="15" x14ac:dyDescent="0.25">
      <c r="A74" s="5"/>
      <c r="B74" s="26" t="s">
        <v>227</v>
      </c>
      <c r="C74" s="27" t="s">
        <v>228</v>
      </c>
      <c r="D74" s="28"/>
    </row>
    <row r="75" spans="1:4" ht="20.399999999999999" x14ac:dyDescent="0.25">
      <c r="A75" s="5"/>
      <c r="B75" s="26" t="s">
        <v>229</v>
      </c>
      <c r="C75" s="27" t="s">
        <v>230</v>
      </c>
      <c r="D75" s="28"/>
    </row>
    <row r="76" spans="1:4" ht="15" x14ac:dyDescent="0.25">
      <c r="A76" s="5"/>
      <c r="B76" s="26" t="s">
        <v>231</v>
      </c>
      <c r="C76" s="27" t="s">
        <v>232</v>
      </c>
      <c r="D76" s="28"/>
    </row>
    <row r="77" spans="1:4" ht="15" x14ac:dyDescent="0.25">
      <c r="A77" s="5"/>
      <c r="B77" s="26" t="s">
        <v>233</v>
      </c>
      <c r="C77" s="27" t="s">
        <v>234</v>
      </c>
      <c r="D77" s="28"/>
    </row>
    <row r="78" spans="1:4" ht="15" x14ac:dyDescent="0.25">
      <c r="A78" s="5"/>
      <c r="B78" s="26" t="s">
        <v>235</v>
      </c>
      <c r="C78" s="27" t="s">
        <v>236</v>
      </c>
      <c r="D78" s="28"/>
    </row>
    <row r="79" spans="1:4" ht="15" x14ac:dyDescent="0.25">
      <c r="A79" s="5"/>
      <c r="B79" s="26" t="s">
        <v>237</v>
      </c>
      <c r="C79" s="27" t="s">
        <v>238</v>
      </c>
      <c r="D79" s="28"/>
    </row>
    <row r="80" spans="1:4" ht="15" x14ac:dyDescent="0.25">
      <c r="A80" s="5"/>
      <c r="B80" s="26" t="s">
        <v>239</v>
      </c>
      <c r="C80" s="27" t="s">
        <v>240</v>
      </c>
      <c r="D80" s="28"/>
    </row>
    <row r="81" spans="1:4" ht="15" x14ac:dyDescent="0.25">
      <c r="A81" s="5"/>
      <c r="B81" s="26" t="s">
        <v>241</v>
      </c>
      <c r="C81" s="27" t="s">
        <v>242</v>
      </c>
      <c r="D81" s="28"/>
    </row>
    <row r="82" spans="1:4" ht="15" x14ac:dyDescent="0.25">
      <c r="A82" s="5"/>
      <c r="B82" s="26" t="s">
        <v>243</v>
      </c>
      <c r="C82" s="27" t="s">
        <v>244</v>
      </c>
      <c r="D82" s="28"/>
    </row>
    <row r="83" spans="1:4" ht="21.6" customHeight="1" x14ac:dyDescent="0.25">
      <c r="A83" s="5"/>
      <c r="B83" s="26" t="s">
        <v>245</v>
      </c>
      <c r="C83" s="27" t="s">
        <v>246</v>
      </c>
      <c r="D83" s="28"/>
    </row>
    <row r="84" spans="1:4" ht="32.4" customHeight="1" x14ac:dyDescent="0.25">
      <c r="A84" s="5"/>
      <c r="B84" s="26" t="s">
        <v>247</v>
      </c>
      <c r="C84" s="27" t="s">
        <v>248</v>
      </c>
      <c r="D84" s="28"/>
    </row>
    <row r="85" spans="1:4" ht="21.6" customHeight="1" x14ac:dyDescent="0.25">
      <c r="A85" s="5"/>
      <c r="B85" s="26" t="s">
        <v>249</v>
      </c>
      <c r="C85" s="27" t="s">
        <v>250</v>
      </c>
      <c r="D85" s="28"/>
    </row>
    <row r="86" spans="1:4" ht="15" customHeight="1" x14ac:dyDescent="0.25">
      <c r="A86" s="5" t="s">
        <v>251</v>
      </c>
      <c r="B86" s="30" t="s">
        <v>252</v>
      </c>
      <c r="C86" s="31" t="s">
        <v>253</v>
      </c>
      <c r="D86" s="28"/>
    </row>
    <row r="87" spans="1:4" ht="15" x14ac:dyDescent="0.25">
      <c r="A87" s="5"/>
      <c r="B87" s="30" t="s">
        <v>254</v>
      </c>
      <c r="C87" s="31" t="s">
        <v>255</v>
      </c>
      <c r="D87" s="28"/>
    </row>
    <row r="88" spans="1:4" ht="15" x14ac:dyDescent="0.25">
      <c r="A88" s="5"/>
      <c r="B88" s="30" t="s">
        <v>256</v>
      </c>
      <c r="C88" s="31" t="s">
        <v>257</v>
      </c>
      <c r="D88" s="28"/>
    </row>
    <row r="89" spans="1:4" ht="15" x14ac:dyDescent="0.25">
      <c r="A89" s="5"/>
      <c r="B89" s="30" t="s">
        <v>258</v>
      </c>
      <c r="C89" s="31" t="s">
        <v>259</v>
      </c>
      <c r="D89" s="28"/>
    </row>
    <row r="90" spans="1:4" ht="15" x14ac:dyDescent="0.25">
      <c r="A90" s="5"/>
      <c r="B90" s="30" t="s">
        <v>260</v>
      </c>
      <c r="C90" s="31" t="s">
        <v>261</v>
      </c>
      <c r="D90" s="28"/>
    </row>
    <row r="91" spans="1:4" ht="20.399999999999999" x14ac:dyDescent="0.25">
      <c r="A91" s="5"/>
      <c r="B91" s="30" t="s">
        <v>262</v>
      </c>
      <c r="C91" s="31" t="s">
        <v>263</v>
      </c>
      <c r="D91" s="28"/>
    </row>
    <row r="92" spans="1:4" ht="15" x14ac:dyDescent="0.25">
      <c r="A92" s="5"/>
      <c r="B92" s="30" t="s">
        <v>264</v>
      </c>
      <c r="C92" s="31" t="s">
        <v>265</v>
      </c>
      <c r="D92" s="28"/>
    </row>
    <row r="93" spans="1:4" ht="15" x14ac:dyDescent="0.25">
      <c r="A93" s="5"/>
      <c r="B93" s="30" t="s">
        <v>266</v>
      </c>
      <c r="C93" s="31" t="s">
        <v>267</v>
      </c>
      <c r="D93" s="28"/>
    </row>
    <row r="94" spans="1:4" ht="15" x14ac:dyDescent="0.25">
      <c r="A94" s="5"/>
      <c r="B94" s="30" t="s">
        <v>268</v>
      </c>
      <c r="C94" s="31" t="s">
        <v>269</v>
      </c>
      <c r="D94" s="28"/>
    </row>
    <row r="95" spans="1:4" ht="20.399999999999999" x14ac:dyDescent="0.25">
      <c r="A95" s="5"/>
      <c r="B95" s="30" t="s">
        <v>270</v>
      </c>
      <c r="C95" s="31" t="s">
        <v>271</v>
      </c>
      <c r="D95" s="28"/>
    </row>
    <row r="96" spans="1:4" ht="20.399999999999999" x14ac:dyDescent="0.25">
      <c r="A96" s="5"/>
      <c r="B96" s="30" t="s">
        <v>272</v>
      </c>
      <c r="C96" s="31" t="s">
        <v>273</v>
      </c>
      <c r="D96" s="28"/>
    </row>
    <row r="97" spans="1:4" ht="15" customHeight="1" x14ac:dyDescent="0.25">
      <c r="A97" s="5" t="s">
        <v>274</v>
      </c>
      <c r="B97" s="26" t="s">
        <v>275</v>
      </c>
      <c r="C97" s="27" t="s">
        <v>276</v>
      </c>
      <c r="D97" s="28"/>
    </row>
    <row r="98" spans="1:4" ht="20.399999999999999" x14ac:dyDescent="0.25">
      <c r="A98" s="5"/>
      <c r="B98" s="26" t="s">
        <v>277</v>
      </c>
      <c r="C98" s="27" t="s">
        <v>278</v>
      </c>
      <c r="D98" s="28"/>
    </row>
    <row r="99" spans="1:4" ht="20.399999999999999" x14ac:dyDescent="0.25">
      <c r="A99" s="5"/>
      <c r="B99" s="26" t="s">
        <v>279</v>
      </c>
      <c r="C99" s="27" t="s">
        <v>280</v>
      </c>
      <c r="D99" s="28"/>
    </row>
    <row r="100" spans="1:4" ht="15" x14ac:dyDescent="0.25">
      <c r="A100" s="5"/>
      <c r="B100" s="26" t="s">
        <v>281</v>
      </c>
      <c r="C100" s="27" t="s">
        <v>282</v>
      </c>
      <c r="D100" s="28"/>
    </row>
    <row r="101" spans="1:4" ht="15" x14ac:dyDescent="0.25">
      <c r="A101" s="5"/>
      <c r="B101" s="26" t="s">
        <v>283</v>
      </c>
      <c r="C101" s="27" t="s">
        <v>284</v>
      </c>
      <c r="D101" s="28"/>
    </row>
    <row r="102" spans="1:4" ht="20.399999999999999" x14ac:dyDescent="0.25">
      <c r="A102" s="5"/>
      <c r="B102" s="26" t="s">
        <v>285</v>
      </c>
      <c r="C102" s="27" t="s">
        <v>286</v>
      </c>
      <c r="D102" s="28"/>
    </row>
    <row r="103" spans="1:4" ht="15" x14ac:dyDescent="0.25">
      <c r="A103" s="5"/>
      <c r="B103" s="26" t="s">
        <v>287</v>
      </c>
      <c r="C103" s="27" t="s">
        <v>288</v>
      </c>
      <c r="D103" s="28"/>
    </row>
    <row r="104" spans="1:4" ht="15" x14ac:dyDescent="0.25">
      <c r="A104" s="5"/>
      <c r="B104" s="26" t="s">
        <v>289</v>
      </c>
      <c r="C104" s="27" t="s">
        <v>290</v>
      </c>
      <c r="D104" s="28"/>
    </row>
    <row r="105" spans="1:4" ht="20.399999999999999" x14ac:dyDescent="0.25">
      <c r="A105" s="5"/>
      <c r="B105" s="26" t="s">
        <v>291</v>
      </c>
      <c r="C105" s="27" t="s">
        <v>292</v>
      </c>
      <c r="D105" s="28"/>
    </row>
    <row r="106" spans="1:4" ht="20.399999999999999" x14ac:dyDescent="0.25">
      <c r="A106" s="5"/>
      <c r="B106" s="26" t="s">
        <v>293</v>
      </c>
      <c r="C106" s="27" t="s">
        <v>294</v>
      </c>
      <c r="D106" s="28"/>
    </row>
    <row r="107" spans="1:4" ht="20.399999999999999" x14ac:dyDescent="0.25">
      <c r="A107" s="5"/>
      <c r="B107" s="26" t="s">
        <v>295</v>
      </c>
      <c r="C107" s="27" t="s">
        <v>296</v>
      </c>
      <c r="D107" s="28"/>
    </row>
    <row r="108" spans="1:4" ht="20.399999999999999" x14ac:dyDescent="0.25">
      <c r="A108" s="5"/>
      <c r="B108" s="26" t="s">
        <v>297</v>
      </c>
      <c r="C108" s="27" t="s">
        <v>298</v>
      </c>
      <c r="D108" s="28"/>
    </row>
  </sheetData>
  <mergeCells count="14">
    <mergeCell ref="A59:A72"/>
    <mergeCell ref="A73:A85"/>
    <mergeCell ref="A86:A96"/>
    <mergeCell ref="A97:A108"/>
    <mergeCell ref="A30:A37"/>
    <mergeCell ref="A38:A39"/>
    <mergeCell ref="A40:A44"/>
    <mergeCell ref="A45:A54"/>
    <mergeCell ref="A55:A58"/>
    <mergeCell ref="A1:C1"/>
    <mergeCell ref="A3:A11"/>
    <mergeCell ref="A12:A13"/>
    <mergeCell ref="A14:A16"/>
    <mergeCell ref="A17:A29"/>
  </mergeCell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09"/>
  <sheetViews>
    <sheetView zoomScale="75" zoomScaleNormal="75" workbookViewId="0">
      <selection activeCell="D4" sqref="D4"/>
    </sheetView>
  </sheetViews>
  <sheetFormatPr baseColWidth="10" defaultColWidth="9.6328125" defaultRowHeight="15" x14ac:dyDescent="0.25"/>
  <cols>
    <col min="1" max="1" width="3.7265625" style="14"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64" width="9.6328125" style="23"/>
    <col min="65" max="16384" width="9.6328125" style="14"/>
  </cols>
  <sheetData>
    <row r="1" spans="1:8" ht="15.6" x14ac:dyDescent="0.25">
      <c r="A1" s="11" t="str">
        <f>Échantillon!A1</f>
        <v>RGAA 4.1 – GRILLE D'ÉVALUATION</v>
      </c>
      <c r="B1" s="11"/>
      <c r="C1" s="11"/>
      <c r="D1" s="11"/>
      <c r="E1" s="11"/>
      <c r="F1" s="11"/>
      <c r="G1" s="11"/>
    </row>
    <row r="2" spans="1:8" x14ac:dyDescent="0.25">
      <c r="A2" s="1" t="str">
        <f>CONCATENATE(Échantillon!B33," : ",Échantillon!C33)</f>
        <v>Actualités : http://www.site.fr/actualites.html</v>
      </c>
      <c r="B2" s="1"/>
      <c r="C2" s="1"/>
      <c r="D2" s="1"/>
      <c r="E2" s="1"/>
      <c r="F2" s="1"/>
      <c r="G2" s="1"/>
    </row>
    <row r="3" spans="1:8" ht="46.2" x14ac:dyDescent="0.25">
      <c r="A3" s="24" t="s">
        <v>71</v>
      </c>
      <c r="B3" s="24" t="s">
        <v>72</v>
      </c>
      <c r="C3" s="25" t="s">
        <v>73</v>
      </c>
      <c r="D3" s="24" t="s">
        <v>300</v>
      </c>
      <c r="E3" s="24" t="s">
        <v>313</v>
      </c>
      <c r="F3" s="25" t="s">
        <v>314</v>
      </c>
      <c r="G3" s="25" t="s">
        <v>315</v>
      </c>
    </row>
    <row r="4" spans="1:8" ht="20.399999999999999" x14ac:dyDescent="0.25">
      <c r="A4" s="5" t="str">
        <f>Critères!$A$3</f>
        <v>IMAGES</v>
      </c>
      <c r="B4" s="59" t="str">
        <f>Critères!B3</f>
        <v>1.1</v>
      </c>
      <c r="C4" s="31" t="str">
        <f>Critères!C3</f>
        <v>Chaque image porteuse d’information a-t-elle une alternative textuelle ?</v>
      </c>
      <c r="D4" s="67" t="s">
        <v>305</v>
      </c>
      <c r="E4" s="68" t="s">
        <v>316</v>
      </c>
      <c r="F4" s="31"/>
      <c r="G4" s="31"/>
      <c r="H4" s="14"/>
    </row>
    <row r="5" spans="1:8" ht="20.399999999999999" x14ac:dyDescent="0.25">
      <c r="A5" s="5"/>
      <c r="B5" s="59" t="str">
        <f>Critères!B4</f>
        <v>1.2</v>
      </c>
      <c r="C5" s="31" t="str">
        <f>Critères!C4</f>
        <v>Chaque image de décoration est-elle correctement ignorée par les technologies d’assistance ?</v>
      </c>
      <c r="D5" s="67" t="s">
        <v>305</v>
      </c>
      <c r="E5" s="68" t="s">
        <v>316</v>
      </c>
      <c r="F5" s="31"/>
      <c r="G5" s="31"/>
    </row>
    <row r="6" spans="1:8" ht="30.6" x14ac:dyDescent="0.25">
      <c r="A6" s="5"/>
      <c r="B6" s="59" t="str">
        <f>Critères!B5</f>
        <v>1.3</v>
      </c>
      <c r="C6" s="31" t="str">
        <f>Critères!C5</f>
        <v>Pour chaque image porteuse d'information ayant une alternative textuelle, cette alternative est-elle pertinente (hors cas particuliers) ?</v>
      </c>
      <c r="D6" s="67" t="s">
        <v>305</v>
      </c>
      <c r="E6" s="68" t="s">
        <v>316</v>
      </c>
      <c r="F6" s="31"/>
      <c r="G6" s="31"/>
    </row>
    <row r="7" spans="1:8" ht="30.6" x14ac:dyDescent="0.25">
      <c r="A7" s="5"/>
      <c r="B7" s="59" t="str">
        <f>Critères!B6</f>
        <v>1.4</v>
      </c>
      <c r="C7" s="31" t="str">
        <f>Critères!C6</f>
        <v>Pour chaque image utilisée comme CAPTCHA ou comme image-test, ayant une alternative textuelle, cette alternative permet-elle d’identifier la nature et la fonction de l’image ?</v>
      </c>
      <c r="D7" s="67" t="s">
        <v>305</v>
      </c>
      <c r="E7" s="68" t="s">
        <v>316</v>
      </c>
      <c r="F7" s="31"/>
      <c r="G7" s="31"/>
    </row>
    <row r="8" spans="1:8" ht="30.6" x14ac:dyDescent="0.25">
      <c r="A8" s="5"/>
      <c r="B8" s="59" t="str">
        <f>Critères!B7</f>
        <v>1.5</v>
      </c>
      <c r="C8" s="31" t="str">
        <f>Critères!C7</f>
        <v>Pour chaque image utilisée comme CAPTCHA, une solution d’accès alternatif au contenu ou à la fonction du CAPTCHA est-elle présente ?</v>
      </c>
      <c r="D8" s="67" t="s">
        <v>305</v>
      </c>
      <c r="E8" s="68" t="s">
        <v>316</v>
      </c>
      <c r="F8" s="29"/>
      <c r="G8" s="31"/>
    </row>
    <row r="9" spans="1:8" ht="20.399999999999999" x14ac:dyDescent="0.25">
      <c r="A9" s="5"/>
      <c r="B9" s="59" t="str">
        <f>Critères!B8</f>
        <v>1.6</v>
      </c>
      <c r="C9" s="31" t="str">
        <f>Critères!C8</f>
        <v>Chaque image porteuse d’information a-t-elle, si nécessaire, une description détaillée ?</v>
      </c>
      <c r="D9" s="67" t="s">
        <v>305</v>
      </c>
      <c r="E9" s="68" t="s">
        <v>316</v>
      </c>
      <c r="F9" s="31"/>
      <c r="G9" s="31"/>
    </row>
    <row r="10" spans="1:8" ht="20.399999999999999" x14ac:dyDescent="0.25">
      <c r="A10" s="5"/>
      <c r="B10" s="59" t="str">
        <f>Critères!B9</f>
        <v>1.7</v>
      </c>
      <c r="C10" s="31" t="str">
        <f>Critères!C9</f>
        <v>Pour chaque image porteuse d’information ayant une description détaillée, cette description est-elle pertinente ?</v>
      </c>
      <c r="D10" s="67" t="s">
        <v>305</v>
      </c>
      <c r="E10" s="68" t="s">
        <v>316</v>
      </c>
      <c r="F10" s="31"/>
      <c r="G10" s="31"/>
    </row>
    <row r="11" spans="1:8" ht="40.799999999999997" x14ac:dyDescent="0.25">
      <c r="A11" s="5"/>
      <c r="B11" s="59" t="str">
        <f>Critères!B10</f>
        <v>1.8</v>
      </c>
      <c r="C11" s="31" t="str">
        <f>Critères!C10</f>
        <v>Chaque image texte porteuse d’information, en l’absence d’un mécanisme de remplacement, doit si possible être remplacée par du texte stylé. Cette règle est-elle respectée (hors cas particuliers) ?</v>
      </c>
      <c r="D11" s="67" t="s">
        <v>305</v>
      </c>
      <c r="E11" s="68" t="s">
        <v>316</v>
      </c>
      <c r="F11" s="31"/>
      <c r="G11" s="31"/>
    </row>
    <row r="12" spans="1:8" ht="20.399999999999999" x14ac:dyDescent="0.25">
      <c r="A12" s="5"/>
      <c r="B12" s="59" t="str">
        <f>Critères!B11</f>
        <v>1.9</v>
      </c>
      <c r="C12" s="31" t="str">
        <f>Critères!C11</f>
        <v>Chaque légende d’image est-elle, si nécessaire, correctement reliée à l’image correspondante ?</v>
      </c>
      <c r="D12" s="67" t="s">
        <v>305</v>
      </c>
      <c r="E12" s="68" t="s">
        <v>316</v>
      </c>
      <c r="F12" s="31"/>
      <c r="G12" s="31"/>
    </row>
    <row r="13" spans="1:8" ht="15.6" x14ac:dyDescent="0.25">
      <c r="A13" s="5" t="str">
        <f>Critères!$A$12</f>
        <v>CADRES</v>
      </c>
      <c r="B13" s="59" t="str">
        <f>Critères!B12</f>
        <v>2.1</v>
      </c>
      <c r="C13" s="31" t="str">
        <f>Critères!C12</f>
        <v>Chaque cadre a-t-il un titre de cadre ?</v>
      </c>
      <c r="D13" s="67" t="s">
        <v>305</v>
      </c>
      <c r="E13" s="68" t="s">
        <v>316</v>
      </c>
      <c r="F13" s="60"/>
      <c r="G13" s="31"/>
    </row>
    <row r="14" spans="1:8"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8" ht="30.6" x14ac:dyDescent="0.25">
      <c r="A15" s="5" t="str">
        <f>Critères!$A$14</f>
        <v>COULEURS</v>
      </c>
      <c r="B15" s="59" t="str">
        <f>Critères!B14</f>
        <v>3.1</v>
      </c>
      <c r="C15" s="31" t="str">
        <f>Critères!C14</f>
        <v>Dans chaque page web, l’information ne doit pas être donnée uniquement par la couleur. Cette règle est-elle respectée ?</v>
      </c>
      <c r="D15" s="67" t="s">
        <v>305</v>
      </c>
      <c r="E15" s="68" t="s">
        <v>316</v>
      </c>
      <c r="F15" s="31"/>
      <c r="G15" s="31"/>
    </row>
    <row r="16" spans="1:8" ht="30.6" x14ac:dyDescent="0.25">
      <c r="A16" s="5"/>
      <c r="B16" s="59" t="str">
        <f>Critères!B15</f>
        <v>3.2</v>
      </c>
      <c r="C16" s="31"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9" t="str">
        <f>Critères!B16</f>
        <v>3.3</v>
      </c>
      <c r="C17" s="31"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9" t="str">
        <f>Critères!B17</f>
        <v>4.1</v>
      </c>
      <c r="C18" s="31"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9" t="str">
        <f>Critères!B18</f>
        <v>4.2</v>
      </c>
      <c r="C19" s="31"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9" t="str">
        <f>Critères!B19</f>
        <v>4.3</v>
      </c>
      <c r="C20" s="31" t="str">
        <f>Critères!C19</f>
        <v>Chaque média temporel synchronisé pré-enregistré a-t-il, si nécessaire, des sous-titres synchronisés (hors cas particuliers) ?</v>
      </c>
      <c r="D20" s="67" t="s">
        <v>305</v>
      </c>
      <c r="E20" s="68" t="s">
        <v>316</v>
      </c>
      <c r="F20" s="31"/>
      <c r="G20" s="31"/>
    </row>
    <row r="21" spans="1:7" ht="30.6" x14ac:dyDescent="0.25">
      <c r="A21" s="5"/>
      <c r="B21" s="59" t="str">
        <f>Critères!B20</f>
        <v>4.4</v>
      </c>
      <c r="C21" s="31"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9" t="str">
        <f>Critères!B21</f>
        <v>4.5</v>
      </c>
      <c r="C22" s="31"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9" t="str">
        <f>Critères!B22</f>
        <v>4.6</v>
      </c>
      <c r="C23" s="31"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9" t="str">
        <f>Critères!B23</f>
        <v>4.7</v>
      </c>
      <c r="C24" s="31" t="str">
        <f>Critères!C23</f>
        <v>Chaque média temporel est-il clairement identifiable (hors cas particuliers) ?</v>
      </c>
      <c r="D24" s="67" t="s">
        <v>305</v>
      </c>
      <c r="E24" s="68" t="s">
        <v>316</v>
      </c>
      <c r="F24" s="31"/>
      <c r="G24" s="31"/>
    </row>
    <row r="25" spans="1:7" ht="20.399999999999999" x14ac:dyDescent="0.25">
      <c r="A25" s="5"/>
      <c r="B25" s="59" t="str">
        <f>Critères!B24</f>
        <v>4.8</v>
      </c>
      <c r="C25" s="31" t="str">
        <f>Critères!C24</f>
        <v>Chaque média non temporel a-t-il, si nécessaire, une alternative (hors cas particuliers) ?</v>
      </c>
      <c r="D25" s="67" t="s">
        <v>305</v>
      </c>
      <c r="E25" s="68" t="s">
        <v>316</v>
      </c>
      <c r="F25" s="31"/>
      <c r="G25" s="31"/>
    </row>
    <row r="26" spans="1:7" ht="20.399999999999999" x14ac:dyDescent="0.25">
      <c r="A26" s="5"/>
      <c r="B26" s="59" t="str">
        <f>Critères!B25</f>
        <v>4.9</v>
      </c>
      <c r="C26" s="31" t="str">
        <f>Critères!C25</f>
        <v>Pour chaque média non temporel ayant une alternative, cette alternative est-elle pertinente ?</v>
      </c>
      <c r="D26" s="67" t="s">
        <v>305</v>
      </c>
      <c r="E26" s="68" t="s">
        <v>316</v>
      </c>
      <c r="F26" s="31"/>
      <c r="G26" s="31"/>
    </row>
    <row r="27" spans="1:7" ht="20.399999999999999" x14ac:dyDescent="0.25">
      <c r="A27" s="5"/>
      <c r="B27" s="59" t="str">
        <f>Critères!B26</f>
        <v>4.10</v>
      </c>
      <c r="C27" s="31" t="str">
        <f>Critères!C26</f>
        <v>Chaque son déclenché automatiquement est-il contrôlable par l’utilisateur ?</v>
      </c>
      <c r="D27" s="67" t="s">
        <v>305</v>
      </c>
      <c r="E27" s="68" t="s">
        <v>316</v>
      </c>
      <c r="F27" s="31"/>
      <c r="G27" s="31"/>
    </row>
    <row r="28" spans="1:7" ht="30.6" x14ac:dyDescent="0.25">
      <c r="A28" s="5"/>
      <c r="B28" s="59" t="str">
        <f>Critères!B27</f>
        <v>4.11</v>
      </c>
      <c r="C28" s="31"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9" t="str">
        <f>Critères!B28</f>
        <v>4.12</v>
      </c>
      <c r="C29" s="31"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9" t="str">
        <f>Critères!B29</f>
        <v>4.13</v>
      </c>
      <c r="C30" s="31"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9" t="str">
        <f>Critères!B30</f>
        <v>5.1</v>
      </c>
      <c r="C31" s="31" t="str">
        <f>Critères!C30</f>
        <v>Chaque tableau de données complexe a-t-il un résumé ?</v>
      </c>
      <c r="D31" s="67" t="s">
        <v>305</v>
      </c>
      <c r="E31" s="68" t="s">
        <v>316</v>
      </c>
      <c r="F31" s="31"/>
      <c r="G31" s="31"/>
    </row>
    <row r="32" spans="1:7" ht="20.399999999999999" x14ac:dyDescent="0.25">
      <c r="A32" s="5"/>
      <c r="B32" s="59" t="str">
        <f>Critères!B31</f>
        <v>5.2</v>
      </c>
      <c r="C32" s="31" t="str">
        <f>Critères!C31</f>
        <v>Pour chaque tableau de données complexe ayant un résumé, celui-ci est-il pertinent ?</v>
      </c>
      <c r="D32" s="67" t="s">
        <v>305</v>
      </c>
      <c r="E32" s="68" t="s">
        <v>316</v>
      </c>
      <c r="F32" s="31"/>
      <c r="G32" s="31"/>
    </row>
    <row r="33" spans="1:7" ht="20.399999999999999" x14ac:dyDescent="0.25">
      <c r="A33" s="5"/>
      <c r="B33" s="59" t="str">
        <f>Critères!B32</f>
        <v>5.3</v>
      </c>
      <c r="C33" s="31" t="str">
        <f>Critères!C32</f>
        <v>Pour chaque tableau de mise en forme, le contenu linéarisé reste-t-il compréhensible ?</v>
      </c>
      <c r="D33" s="67" t="s">
        <v>305</v>
      </c>
      <c r="E33" s="68" t="s">
        <v>316</v>
      </c>
      <c r="F33" s="31"/>
      <c r="G33" s="31"/>
    </row>
    <row r="34" spans="1:7" ht="20.399999999999999" x14ac:dyDescent="0.25">
      <c r="A34" s="5"/>
      <c r="B34" s="59" t="str">
        <f>Critères!B33</f>
        <v>5.4</v>
      </c>
      <c r="C34" s="31" t="str">
        <f>Critères!C33</f>
        <v>Pour chaque tableau de données ayant un titre, le titre est-il correctement associé au tableau de données ?</v>
      </c>
      <c r="D34" s="67" t="s">
        <v>305</v>
      </c>
      <c r="E34" s="68" t="s">
        <v>316</v>
      </c>
      <c r="F34" s="31"/>
      <c r="G34" s="31"/>
    </row>
    <row r="35" spans="1:7" ht="20.399999999999999" x14ac:dyDescent="0.25">
      <c r="A35" s="5"/>
      <c r="B35" s="59" t="str">
        <f>Critères!B34</f>
        <v>5.5</v>
      </c>
      <c r="C35" s="31" t="str">
        <f>Critères!C34</f>
        <v>Pour chaque tableau de données ayant un titre, celui-ci est-il pertinent ?</v>
      </c>
      <c r="D35" s="67" t="s">
        <v>305</v>
      </c>
      <c r="E35" s="68" t="s">
        <v>316</v>
      </c>
      <c r="F35" s="31"/>
      <c r="G35" s="31"/>
    </row>
    <row r="36" spans="1:7" ht="30.6" x14ac:dyDescent="0.25">
      <c r="A36" s="5"/>
      <c r="B36" s="59" t="str">
        <f>Critères!B35</f>
        <v>5.6</v>
      </c>
      <c r="C36" s="31" t="str">
        <f>Critères!C35</f>
        <v>Pour chaque tableau de données, chaque en-tête de colonnes et chaque en-tête de lignes sont-ils correctement déclarés ?</v>
      </c>
      <c r="D36" s="67" t="s">
        <v>305</v>
      </c>
      <c r="E36" s="68" t="s">
        <v>316</v>
      </c>
      <c r="F36" s="31"/>
      <c r="G36" s="31"/>
    </row>
    <row r="37" spans="1:7" ht="30.6" x14ac:dyDescent="0.25">
      <c r="A37" s="5"/>
      <c r="B37" s="59" t="str">
        <f>Critères!B36</f>
        <v>5.7</v>
      </c>
      <c r="C37" s="31"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9" t="str">
        <f>Critères!B37</f>
        <v>5.8</v>
      </c>
      <c r="C38" s="31"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9" t="str">
        <f>Critères!B38</f>
        <v>6.1</v>
      </c>
      <c r="C39" s="31" t="str">
        <f>Critères!C38</f>
        <v>Chaque lien est-il explicite (hors cas particuliers) ?</v>
      </c>
      <c r="D39" s="67" t="s">
        <v>305</v>
      </c>
      <c r="E39" s="68" t="s">
        <v>316</v>
      </c>
      <c r="F39" s="31"/>
      <c r="G39" s="31"/>
    </row>
    <row r="40" spans="1:7" ht="15.6" x14ac:dyDescent="0.25">
      <c r="A40" s="5"/>
      <c r="B40" s="59" t="str">
        <f>Critères!B39</f>
        <v>6.2</v>
      </c>
      <c r="C40" s="31" t="str">
        <f>Critères!C39</f>
        <v>Dans chaque page web, chaque lien a-t-il un intitulé ?</v>
      </c>
      <c r="D40" s="67" t="s">
        <v>305</v>
      </c>
      <c r="E40" s="68" t="s">
        <v>316</v>
      </c>
      <c r="F40" s="31"/>
      <c r="G40" s="31"/>
    </row>
    <row r="41" spans="1:7" ht="20.399999999999999" x14ac:dyDescent="0.25">
      <c r="A41" s="5" t="str">
        <f>Critères!$A$40</f>
        <v>SCRIPTS</v>
      </c>
      <c r="B41" s="59" t="str">
        <f>Critères!B40</f>
        <v>7.1</v>
      </c>
      <c r="C41" s="31" t="str">
        <f>Critères!C40</f>
        <v>Chaque script est-il, si nécessaire, compatible avec les technologies d’assistance ?</v>
      </c>
      <c r="D41" s="67" t="s">
        <v>305</v>
      </c>
      <c r="E41" s="68" t="s">
        <v>316</v>
      </c>
      <c r="F41" s="31"/>
      <c r="G41" s="31"/>
    </row>
    <row r="42" spans="1:7" ht="20.399999999999999" x14ac:dyDescent="0.25">
      <c r="A42" s="5"/>
      <c r="B42" s="59" t="str">
        <f>Critères!B41</f>
        <v>7.2</v>
      </c>
      <c r="C42" s="31" t="str">
        <f>Critères!C41</f>
        <v>Pour chaque script ayant une alternative, cette alternative est-elle pertinente ?</v>
      </c>
      <c r="D42" s="67" t="s">
        <v>305</v>
      </c>
      <c r="E42" s="68" t="s">
        <v>316</v>
      </c>
      <c r="F42" s="31"/>
      <c r="G42" s="31"/>
    </row>
    <row r="43" spans="1:7" ht="20.399999999999999" x14ac:dyDescent="0.25">
      <c r="A43" s="5"/>
      <c r="B43" s="59" t="str">
        <f>Critères!B42</f>
        <v>7.3</v>
      </c>
      <c r="C43" s="31" t="str">
        <f>Critères!C42</f>
        <v>Chaque script est-il contrôlable par le clavier et par tout dispositif de pointage (hors cas particuliers) ?</v>
      </c>
      <c r="D43" s="67" t="s">
        <v>305</v>
      </c>
      <c r="E43" s="68" t="s">
        <v>316</v>
      </c>
      <c r="F43" s="31"/>
      <c r="G43" s="31"/>
    </row>
    <row r="44" spans="1:7" ht="20.399999999999999" x14ac:dyDescent="0.25">
      <c r="A44" s="5"/>
      <c r="B44" s="59" t="str">
        <f>Critères!B43</f>
        <v>7.4</v>
      </c>
      <c r="C44" s="31" t="str">
        <f>Critères!C43</f>
        <v>Pour chaque script qui initie un changement de contexte, l’utilisateur est-il averti ou en a-t-il le contrôle ?</v>
      </c>
      <c r="D44" s="67" t="s">
        <v>305</v>
      </c>
      <c r="E44" s="68" t="s">
        <v>316</v>
      </c>
      <c r="F44" s="31"/>
      <c r="G44" s="31"/>
    </row>
    <row r="45" spans="1:7" ht="20.399999999999999" x14ac:dyDescent="0.25">
      <c r="A45" s="5"/>
      <c r="B45" s="59" t="str">
        <f>Critères!B44</f>
        <v>7.5</v>
      </c>
      <c r="C45" s="31"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9" t="str">
        <f>Critères!B45</f>
        <v>8.1</v>
      </c>
      <c r="C46" s="31" t="str">
        <f>Critères!C45</f>
        <v>Chaque page web est-elle définie par un type de document ?</v>
      </c>
      <c r="D46" s="67" t="s">
        <v>305</v>
      </c>
      <c r="E46" s="68" t="s">
        <v>316</v>
      </c>
      <c r="F46" s="31"/>
      <c r="G46" s="31"/>
    </row>
    <row r="47" spans="1:7" ht="20.399999999999999" x14ac:dyDescent="0.25">
      <c r="A47" s="5"/>
      <c r="B47" s="59" t="str">
        <f>Critères!B46</f>
        <v>8.2</v>
      </c>
      <c r="C47" s="31"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9" t="str">
        <f>Critères!B47</f>
        <v>8.3</v>
      </c>
      <c r="C48" s="31" t="str">
        <f>Critères!C47</f>
        <v>Dans chaque page web, la langue par défaut est-elle présente ?</v>
      </c>
      <c r="D48" s="67" t="s">
        <v>305</v>
      </c>
      <c r="E48" s="68" t="s">
        <v>316</v>
      </c>
      <c r="F48" s="31"/>
      <c r="G48" s="31"/>
    </row>
    <row r="49" spans="1:7" ht="20.399999999999999" x14ac:dyDescent="0.25">
      <c r="A49" s="5"/>
      <c r="B49" s="59" t="str">
        <f>Critères!B48</f>
        <v>8.4</v>
      </c>
      <c r="C49" s="31" t="str">
        <f>Critères!C48</f>
        <v>Pour chaque page web ayant une langue par défaut, le code de langue est-il pertinent ?</v>
      </c>
      <c r="D49" s="67" t="s">
        <v>305</v>
      </c>
      <c r="E49" s="68" t="s">
        <v>316</v>
      </c>
      <c r="F49" s="31"/>
      <c r="G49" s="31"/>
    </row>
    <row r="50" spans="1:7" ht="15.6" x14ac:dyDescent="0.25">
      <c r="A50" s="5"/>
      <c r="B50" s="59" t="str">
        <f>Critères!B49</f>
        <v>8.5</v>
      </c>
      <c r="C50" s="31" t="str">
        <f>Critères!C49</f>
        <v>Chaque page web a-t-elle un titre de page ?</v>
      </c>
      <c r="D50" s="67" t="s">
        <v>305</v>
      </c>
      <c r="E50" s="68" t="s">
        <v>316</v>
      </c>
      <c r="F50" s="31"/>
      <c r="G50" s="31"/>
    </row>
    <row r="51" spans="1:7" ht="20.399999999999999" x14ac:dyDescent="0.25">
      <c r="A51" s="5"/>
      <c r="B51" s="59" t="str">
        <f>Critères!B50</f>
        <v>8.6</v>
      </c>
      <c r="C51" s="31" t="str">
        <f>Critères!C50</f>
        <v>Pour chaque page web ayant un titre de page, ce titre est-il pertinent ?</v>
      </c>
      <c r="D51" s="67" t="s">
        <v>305</v>
      </c>
      <c r="E51" s="68" t="s">
        <v>316</v>
      </c>
      <c r="F51" s="31"/>
      <c r="G51" s="31"/>
    </row>
    <row r="52" spans="1:7" ht="20.399999999999999" x14ac:dyDescent="0.25">
      <c r="A52" s="5"/>
      <c r="B52" s="59" t="str">
        <f>Critères!B51</f>
        <v>8.7</v>
      </c>
      <c r="C52" s="31" t="str">
        <f>Critères!C51</f>
        <v>Dans chaque page web, chaque changement de langue est-il indiqué dans le code source (hors cas particuliers) ?</v>
      </c>
      <c r="D52" s="67" t="s">
        <v>305</v>
      </c>
      <c r="E52" s="68" t="s">
        <v>316</v>
      </c>
      <c r="F52" s="31"/>
      <c r="G52" s="31"/>
    </row>
    <row r="53" spans="1:7" ht="20.399999999999999" x14ac:dyDescent="0.25">
      <c r="A53" s="5"/>
      <c r="B53" s="59" t="str">
        <f>Critères!B52</f>
        <v>8.8</v>
      </c>
      <c r="C53" s="31" t="str">
        <f>Critères!C52</f>
        <v>Dans chaque page web, le code de langue de chaque changement de langue est-il valide et pertinent ?</v>
      </c>
      <c r="D53" s="67" t="s">
        <v>305</v>
      </c>
      <c r="E53" s="68" t="s">
        <v>316</v>
      </c>
      <c r="F53" s="31"/>
      <c r="G53" s="31"/>
    </row>
    <row r="54" spans="1:7" ht="30.6" x14ac:dyDescent="0.25">
      <c r="A54" s="5"/>
      <c r="B54" s="59" t="str">
        <f>Critères!B53</f>
        <v>8.9</v>
      </c>
      <c r="C54" s="31"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9" t="str">
        <f>Critères!B54</f>
        <v>8.10</v>
      </c>
      <c r="C55" s="31"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9" t="str">
        <f>Critères!B55</f>
        <v>9.1</v>
      </c>
      <c r="C56" s="31" t="str">
        <f>Critères!C55</f>
        <v>Dans chaque page web, l’information est-elle structurée par l’utilisation appropriée de titres ?</v>
      </c>
      <c r="D56" s="67" t="s">
        <v>305</v>
      </c>
      <c r="E56" s="68" t="s">
        <v>316</v>
      </c>
      <c r="F56" s="31"/>
      <c r="G56" s="31"/>
    </row>
    <row r="57" spans="1:7" ht="20.399999999999999" x14ac:dyDescent="0.25">
      <c r="A57" s="5"/>
      <c r="B57" s="59" t="str">
        <f>Critères!B56</f>
        <v>9.2</v>
      </c>
      <c r="C57" s="31" t="str">
        <f>Critères!C56</f>
        <v>Dans chaque page web, la structure du document est-elle cohérente (hors cas particuliers) ?</v>
      </c>
      <c r="D57" s="67" t="s">
        <v>305</v>
      </c>
      <c r="E57" s="68" t="s">
        <v>316</v>
      </c>
      <c r="F57" s="31"/>
      <c r="G57" s="31"/>
    </row>
    <row r="58" spans="1:7" ht="20.399999999999999" x14ac:dyDescent="0.25">
      <c r="A58" s="5"/>
      <c r="B58" s="59" t="str">
        <f>Critères!B57</f>
        <v>9.3</v>
      </c>
      <c r="C58" s="31" t="str">
        <f>Critères!C57</f>
        <v>Dans chaque page web, chaque liste est-elle correctement structurée ?</v>
      </c>
      <c r="D58" s="67" t="s">
        <v>305</v>
      </c>
      <c r="E58" s="68" t="s">
        <v>316</v>
      </c>
      <c r="F58" s="31"/>
      <c r="G58" s="31"/>
    </row>
    <row r="59" spans="1:7" ht="20.399999999999999" x14ac:dyDescent="0.25">
      <c r="A59" s="5"/>
      <c r="B59" s="59" t="str">
        <f>Critères!B58</f>
        <v>9.4</v>
      </c>
      <c r="C59" s="31" t="str">
        <f>Critères!C58</f>
        <v>Dans chaque page web, chaque citation est-elle correctement indiquée ?</v>
      </c>
      <c r="D59" s="67" t="s">
        <v>305</v>
      </c>
      <c r="E59" s="68" t="s">
        <v>316</v>
      </c>
      <c r="F59" s="31"/>
      <c r="G59" s="31"/>
    </row>
    <row r="60" spans="1:7" ht="20.399999999999999" x14ac:dyDescent="0.25">
      <c r="A60" s="5" t="str">
        <f>Critères!$A$59</f>
        <v>PRÉSENTATION</v>
      </c>
      <c r="B60" s="59" t="str">
        <f>Critères!B59</f>
        <v>10.1</v>
      </c>
      <c r="C60" s="31" t="str">
        <f>Critères!C59</f>
        <v>Dans le site web, des feuilles de styles sont-elles utilisées pour contrôler la présentation de l’information ?</v>
      </c>
      <c r="D60" s="67" t="s">
        <v>305</v>
      </c>
      <c r="E60" s="68" t="s">
        <v>316</v>
      </c>
      <c r="F60" s="31"/>
      <c r="G60" s="31"/>
    </row>
    <row r="61" spans="1:7" ht="30.6" x14ac:dyDescent="0.25">
      <c r="A61" s="5"/>
      <c r="B61" s="59" t="str">
        <f>Critères!B60</f>
        <v>10.2</v>
      </c>
      <c r="C61" s="31"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9" t="str">
        <f>Critères!B61</f>
        <v>10.3</v>
      </c>
      <c r="C62" s="31" t="str">
        <f>Critères!C61</f>
        <v>Dans chaque page web, l’information reste-t-elle compréhensible lorsque les feuilles de styles sont désactivées ?</v>
      </c>
      <c r="D62" s="67" t="s">
        <v>305</v>
      </c>
      <c r="E62" s="68" t="s">
        <v>316</v>
      </c>
      <c r="F62" s="31"/>
      <c r="G62" s="31"/>
    </row>
    <row r="63" spans="1:7" ht="30.6" x14ac:dyDescent="0.25">
      <c r="A63" s="5"/>
      <c r="B63" s="59" t="str">
        <f>Critères!B62</f>
        <v>10.4</v>
      </c>
      <c r="C63" s="31"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9" t="str">
        <f>Critères!B63</f>
        <v>10.5</v>
      </c>
      <c r="C64" s="31"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9" t="str">
        <f>Critères!B64</f>
        <v>10.6</v>
      </c>
      <c r="C65" s="31"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9" t="str">
        <f>Critères!B65</f>
        <v>10.7</v>
      </c>
      <c r="C66" s="31" t="str">
        <f>Critères!C65</f>
        <v>Dans chaque page web, pour chaque élément recevant le focus, la prise de focus est-elle visible ?</v>
      </c>
      <c r="D66" s="67" t="s">
        <v>305</v>
      </c>
      <c r="E66" s="68" t="s">
        <v>316</v>
      </c>
      <c r="F66" s="31"/>
      <c r="G66" s="31"/>
    </row>
    <row r="67" spans="1:7" ht="20.399999999999999" x14ac:dyDescent="0.25">
      <c r="A67" s="5"/>
      <c r="B67" s="59" t="str">
        <f>Critères!B66</f>
        <v>10.8</v>
      </c>
      <c r="C67" s="31" t="str">
        <f>Critères!C66</f>
        <v>Pour chaque page web, les contenus cachés ont-ils vocation à être ignorés par les technologies d’assistance ?</v>
      </c>
      <c r="D67" s="67" t="s">
        <v>305</v>
      </c>
      <c r="E67" s="68" t="s">
        <v>316</v>
      </c>
      <c r="F67" s="31"/>
      <c r="G67" s="31"/>
    </row>
    <row r="68" spans="1:7" ht="30.6" x14ac:dyDescent="0.25">
      <c r="A68" s="5"/>
      <c r="B68" s="59" t="str">
        <f>Critères!B67</f>
        <v>10.9</v>
      </c>
      <c r="C68" s="31" t="str">
        <f>Critères!C67</f>
        <v>Dans chaque page web, l’information ne doit pas être donnée uniquement par la forme, taille ou position. Cette règle est-elle respectée ?</v>
      </c>
      <c r="D68" s="67" t="s">
        <v>305</v>
      </c>
      <c r="E68" s="68" t="s">
        <v>316</v>
      </c>
      <c r="F68" s="31"/>
      <c r="G68" s="31"/>
    </row>
    <row r="69" spans="1:7" ht="30.6" x14ac:dyDescent="0.25">
      <c r="A69" s="5"/>
      <c r="B69" s="59" t="str">
        <f>Critères!B68</f>
        <v>10.10</v>
      </c>
      <c r="C69" s="31" t="str">
        <f>Critères!C68</f>
        <v>Dans chaque page web, l’information ne doit pas être donnée par la forme, taille ou position uniquement. Cette règle est-elle implémentée de façon pertinente ?</v>
      </c>
      <c r="D69" s="67" t="s">
        <v>305</v>
      </c>
      <c r="E69" s="68" t="s">
        <v>316</v>
      </c>
      <c r="F69" s="31"/>
      <c r="G69" s="31"/>
    </row>
    <row r="70" spans="1:7" ht="51" x14ac:dyDescent="0.25">
      <c r="A70" s="5"/>
      <c r="B70" s="59" t="str">
        <f>Critères!B69</f>
        <v>10.11</v>
      </c>
      <c r="C70" s="31"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31"/>
      <c r="G70" s="31"/>
    </row>
    <row r="71" spans="1:7" ht="30.6" x14ac:dyDescent="0.25">
      <c r="A71" s="5"/>
      <c r="B71" s="59" t="str">
        <f>Critères!B70</f>
        <v>10.12</v>
      </c>
      <c r="C71" s="31" t="str">
        <f>Critères!C70</f>
        <v>Dans chaque page web, les propriétés d’espacement du texte peuvent-elles être redéfinies par l’utilisateur sans perte de contenu ou de fonctionnalité (hors cas particuliers) ?</v>
      </c>
      <c r="D71" s="67" t="s">
        <v>305</v>
      </c>
      <c r="E71" s="68" t="s">
        <v>316</v>
      </c>
      <c r="F71" s="31"/>
      <c r="G71" s="31"/>
    </row>
    <row r="72" spans="1:7" ht="40.799999999999997" x14ac:dyDescent="0.25">
      <c r="A72" s="5"/>
      <c r="B72" s="59" t="str">
        <f>Critères!B71</f>
        <v>10.13</v>
      </c>
      <c r="C72" s="31" t="str">
        <f>Critères!C71</f>
        <v>Dans chaque page web, les contenus additionnels apparaissant à la prise de focus ou au survol d’un composant d’interface sont-ils contrôlables par l’utilisateur (hors cas particuliers) ?</v>
      </c>
      <c r="D72" s="67" t="s">
        <v>305</v>
      </c>
      <c r="E72" s="68" t="s">
        <v>316</v>
      </c>
      <c r="F72" s="31"/>
      <c r="G72" s="31"/>
    </row>
    <row r="73" spans="1:7" ht="30.6" x14ac:dyDescent="0.25">
      <c r="A73" s="5"/>
      <c r="B73" s="59" t="str">
        <f>Critères!B72</f>
        <v>10.14</v>
      </c>
      <c r="C73" s="31" t="str">
        <f>Critères!C72</f>
        <v>Dans chaque page web, les contenus additionnels apparaissant via les styles CSS uniquement peuvent-ils être rendus visibles au clavier et par tout dispositif de pointage ?</v>
      </c>
      <c r="D73" s="67" t="s">
        <v>305</v>
      </c>
      <c r="E73" s="68" t="s">
        <v>316</v>
      </c>
      <c r="F73" s="31"/>
      <c r="G73" s="31"/>
    </row>
    <row r="74" spans="1:7" ht="15.6" x14ac:dyDescent="0.25">
      <c r="A74" s="5" t="str">
        <f>Critères!$A$73</f>
        <v>FORMULAIRES</v>
      </c>
      <c r="B74" s="59" t="str">
        <f>Critères!B73</f>
        <v>11.1</v>
      </c>
      <c r="C74" s="31" t="str">
        <f>Critères!C73</f>
        <v>Chaque champ de formulaire a-t-il une étiquette ?</v>
      </c>
      <c r="D74" s="67" t="s">
        <v>305</v>
      </c>
      <c r="E74" s="68" t="s">
        <v>316</v>
      </c>
      <c r="F74" s="31"/>
      <c r="G74" s="31"/>
    </row>
    <row r="75" spans="1:7" ht="20.399999999999999" x14ac:dyDescent="0.25">
      <c r="A75" s="5"/>
      <c r="B75" s="59" t="str">
        <f>Critères!B74</f>
        <v>11.2</v>
      </c>
      <c r="C75" s="31" t="str">
        <f>Critères!C74</f>
        <v>Chaque étiquette associée à un champ de formulaire est-elle pertinente (hors cas particuliers) ?</v>
      </c>
      <c r="D75" s="67" t="s">
        <v>305</v>
      </c>
      <c r="E75" s="68" t="s">
        <v>316</v>
      </c>
      <c r="F75" s="31"/>
      <c r="G75" s="31"/>
    </row>
    <row r="76" spans="1:7" ht="40.799999999999997" x14ac:dyDescent="0.25">
      <c r="A76" s="5"/>
      <c r="B76" s="59" t="str">
        <f>Critères!B75</f>
        <v>11.3</v>
      </c>
      <c r="C76" s="31" t="str">
        <f>Critères!C75</f>
        <v>Dans chaque formulaire, chaque étiquette associée à un champ de formulaire ayant la même fonction et répété plusieurs fois dans une même page ou dans un ensemble de pages est-elle cohérente ?</v>
      </c>
      <c r="D76" s="67" t="s">
        <v>305</v>
      </c>
      <c r="E76" s="68" t="s">
        <v>316</v>
      </c>
      <c r="F76" s="31"/>
      <c r="G76" s="31"/>
    </row>
    <row r="77" spans="1:7" ht="20.399999999999999" x14ac:dyDescent="0.25">
      <c r="A77" s="5"/>
      <c r="B77" s="59" t="str">
        <f>Critères!B76</f>
        <v>11.4</v>
      </c>
      <c r="C77" s="31" t="str">
        <f>Critères!C76</f>
        <v>Dans chaque formulaire, chaque étiquette de champ et son champ associé sont-ils accolés (hors cas particuliers) ?</v>
      </c>
      <c r="D77" s="67" t="s">
        <v>305</v>
      </c>
      <c r="E77" s="68" t="s">
        <v>316</v>
      </c>
      <c r="F77" s="31"/>
      <c r="G77" s="31"/>
    </row>
    <row r="78" spans="1:7" ht="20.399999999999999" x14ac:dyDescent="0.25">
      <c r="A78" s="5"/>
      <c r="B78" s="59" t="str">
        <f>Critères!B77</f>
        <v>11.5</v>
      </c>
      <c r="C78" s="31" t="str">
        <f>Critères!C77</f>
        <v>Dans chaque formulaire, les champs de même nature sont-ils regroupés, si nécessaire ?</v>
      </c>
      <c r="D78" s="67" t="s">
        <v>305</v>
      </c>
      <c r="E78" s="68" t="s">
        <v>316</v>
      </c>
      <c r="F78" s="31"/>
      <c r="G78" s="31"/>
    </row>
    <row r="79" spans="1:7" ht="20.399999999999999" x14ac:dyDescent="0.25">
      <c r="A79" s="5"/>
      <c r="B79" s="59" t="str">
        <f>Critères!B78</f>
        <v>11.6</v>
      </c>
      <c r="C79" s="31" t="str">
        <f>Critères!C78</f>
        <v>Dans chaque formulaire, chaque regroupement de champs de même nature a-t-il une légende ?</v>
      </c>
      <c r="D79" s="67" t="s">
        <v>305</v>
      </c>
      <c r="E79" s="68" t="s">
        <v>316</v>
      </c>
      <c r="F79" s="31"/>
      <c r="G79" s="31"/>
    </row>
    <row r="80" spans="1:7" ht="30.6" x14ac:dyDescent="0.25">
      <c r="A80" s="5"/>
      <c r="B80" s="59" t="str">
        <f>Critères!B79</f>
        <v>11.7</v>
      </c>
      <c r="C80" s="31"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9" t="str">
        <f>Critères!B80</f>
        <v>11.8</v>
      </c>
      <c r="C81" s="31"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9" t="str">
        <f>Critères!B81</f>
        <v>11.9</v>
      </c>
      <c r="C82" s="31" t="str">
        <f>Critères!C81</f>
        <v>Dans chaque formulaire, l’intitulé de chaque bouton est-il pertinent (hors cas particuliers) ?</v>
      </c>
      <c r="D82" s="67" t="s">
        <v>305</v>
      </c>
      <c r="E82" s="68" t="s">
        <v>316</v>
      </c>
      <c r="F82" s="31"/>
      <c r="G82" s="31"/>
    </row>
    <row r="83" spans="1:7" ht="20.399999999999999" x14ac:dyDescent="0.25">
      <c r="A83" s="5"/>
      <c r="B83" s="59" t="str">
        <f>Critères!B82</f>
        <v>11.10</v>
      </c>
      <c r="C83" s="31" t="str">
        <f>Critères!C82</f>
        <v>Dans chaque formulaire, le contrôle de saisie est-il utilisé de manière pertinente (hors cas particuliers) ?</v>
      </c>
      <c r="D83" s="67" t="s">
        <v>305</v>
      </c>
      <c r="E83" s="68" t="s">
        <v>316</v>
      </c>
      <c r="F83" s="31"/>
      <c r="G83" s="31"/>
    </row>
    <row r="84" spans="1:7" ht="30.6" x14ac:dyDescent="0.25">
      <c r="A84" s="5"/>
      <c r="B84" s="59" t="str">
        <f>Critères!B83</f>
        <v>11.11</v>
      </c>
      <c r="C84" s="31"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9" t="str">
        <f>Critères!B84</f>
        <v>11.12</v>
      </c>
      <c r="C85" s="31"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9" t="str">
        <f>Critères!B85</f>
        <v>11.13</v>
      </c>
      <c r="C86" s="31"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9" t="str">
        <f>Critères!B86</f>
        <v>12.1</v>
      </c>
      <c r="C87" s="31" t="str">
        <f>Critères!C86</f>
        <v>Chaque ensemble de pages dispose-t-il de deux systèmes de navigation différents, au moins (hors cas particuliers) ?</v>
      </c>
      <c r="D87" s="67" t="s">
        <v>305</v>
      </c>
      <c r="E87" s="68" t="s">
        <v>316</v>
      </c>
      <c r="F87" s="31"/>
      <c r="G87" s="31"/>
    </row>
    <row r="88" spans="1:7" ht="30.6" x14ac:dyDescent="0.25">
      <c r="A88" s="5"/>
      <c r="B88" s="59" t="str">
        <f>Critères!B87</f>
        <v>12.2</v>
      </c>
      <c r="C88" s="31" t="str">
        <f>Critères!C87</f>
        <v>Dans chaque ensemble de pages, le menu et les barres de navigation sont-ils toujours à la même place (hors cas particuliers) ?</v>
      </c>
      <c r="D88" s="67" t="s">
        <v>305</v>
      </c>
      <c r="E88" s="68" t="s">
        <v>316</v>
      </c>
      <c r="F88" s="31"/>
      <c r="G88" s="31"/>
    </row>
    <row r="89" spans="1:7" ht="15.6" x14ac:dyDescent="0.25">
      <c r="A89" s="5"/>
      <c r="B89" s="59" t="str">
        <f>Critères!B88</f>
        <v>12.3</v>
      </c>
      <c r="C89" s="31" t="str">
        <f>Critères!C88</f>
        <v>La page « plan du site » est-elle pertinente ?</v>
      </c>
      <c r="D89" s="67" t="s">
        <v>305</v>
      </c>
      <c r="E89" s="68" t="s">
        <v>316</v>
      </c>
      <c r="F89" s="31"/>
      <c r="G89" s="31"/>
    </row>
    <row r="90" spans="1:7" ht="20.399999999999999" x14ac:dyDescent="0.25">
      <c r="A90" s="5"/>
      <c r="B90" s="59" t="str">
        <f>Critères!B89</f>
        <v>12.4</v>
      </c>
      <c r="C90" s="31" t="str">
        <f>Critères!C89</f>
        <v>Dans chaque ensemble de pages, la page « plan du site » est-elle atteignable de manière identique ?</v>
      </c>
      <c r="D90" s="67" t="s">
        <v>305</v>
      </c>
      <c r="E90" s="68" t="s">
        <v>316</v>
      </c>
      <c r="F90" s="31"/>
      <c r="G90" s="31"/>
    </row>
    <row r="91" spans="1:7" ht="20.399999999999999" x14ac:dyDescent="0.25">
      <c r="A91" s="5"/>
      <c r="B91" s="59" t="str">
        <f>Critères!B90</f>
        <v>12.5</v>
      </c>
      <c r="C91" s="31" t="str">
        <f>Critères!C90</f>
        <v>Dans chaque ensemble de pages, le moteur de recherche est-il atteignable de manière identique ?</v>
      </c>
      <c r="D91" s="67" t="s">
        <v>305</v>
      </c>
      <c r="E91" s="68" t="s">
        <v>316</v>
      </c>
      <c r="F91" s="31"/>
      <c r="G91" s="31"/>
    </row>
    <row r="92" spans="1:7" ht="51" x14ac:dyDescent="0.25">
      <c r="A92" s="5"/>
      <c r="B92" s="59" t="str">
        <f>Critères!B91</f>
        <v>12.6</v>
      </c>
      <c r="C92" s="31"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31"/>
      <c r="G92" s="31"/>
    </row>
    <row r="93" spans="1:7" ht="30.6" x14ac:dyDescent="0.25">
      <c r="A93" s="5"/>
      <c r="B93" s="59" t="str">
        <f>Critères!B92</f>
        <v>12.7</v>
      </c>
      <c r="C93" s="31" t="str">
        <f>Critères!C92</f>
        <v>Dans chaque page web, un lien d’évitement ou d’accès rapide à la zone de contenu principal est-il présent (hors cas particuliers) ?</v>
      </c>
      <c r="D93" s="67" t="s">
        <v>305</v>
      </c>
      <c r="E93" s="68" t="s">
        <v>316</v>
      </c>
      <c r="F93" s="31"/>
      <c r="G93" s="31"/>
    </row>
    <row r="94" spans="1:7" ht="20.399999999999999" x14ac:dyDescent="0.25">
      <c r="A94" s="5"/>
      <c r="B94" s="59" t="str">
        <f>Critères!B93</f>
        <v>12.8</v>
      </c>
      <c r="C94" s="31" t="str">
        <f>Critères!C93</f>
        <v>Dans chaque page web, l’ordre de tabulation est-il cohérent ?</v>
      </c>
      <c r="D94" s="67" t="s">
        <v>305</v>
      </c>
      <c r="E94" s="68" t="s">
        <v>316</v>
      </c>
      <c r="F94" s="31"/>
      <c r="G94" s="31"/>
    </row>
    <row r="95" spans="1:7" ht="20.399999999999999" x14ac:dyDescent="0.25">
      <c r="A95" s="5"/>
      <c r="B95" s="59" t="str">
        <f>Critères!B94</f>
        <v>12.9</v>
      </c>
      <c r="C95" s="31" t="str">
        <f>Critères!C94</f>
        <v>Dans chaque page web, la navigation ne doit pas contenir de piège au clavier. Cette règle est-elle respectée ?</v>
      </c>
      <c r="D95" s="67" t="s">
        <v>305</v>
      </c>
      <c r="E95" s="68" t="s">
        <v>316</v>
      </c>
      <c r="F95" s="31"/>
      <c r="G95" s="31"/>
    </row>
    <row r="96" spans="1:7" ht="40.799999999999997" x14ac:dyDescent="0.25">
      <c r="A96" s="5"/>
      <c r="B96" s="59" t="str">
        <f>Critères!B95</f>
        <v>12.10</v>
      </c>
      <c r="C96" s="31" t="str">
        <f>Critères!C95</f>
        <v>Dans chaque page web, les raccourcis clavier n’utilisant qu’une seule touche (lettre minuscule ou majuscule, ponctuation, chiffre ou symbole) sont-ils contrôlables par l’utilisateur ?</v>
      </c>
      <c r="D96" s="67" t="s">
        <v>305</v>
      </c>
      <c r="E96" s="68" t="s">
        <v>316</v>
      </c>
      <c r="F96" s="31"/>
      <c r="G96" s="31"/>
    </row>
    <row r="97" spans="1:7" ht="40.799999999999997" x14ac:dyDescent="0.25">
      <c r="A97" s="5"/>
      <c r="B97" s="59" t="str">
        <f>Critères!B96</f>
        <v>12.11</v>
      </c>
      <c r="C97" s="31" t="str">
        <f>Critères!C96</f>
        <v>Dans chaque page web, les contenus additionnels apparaissant au survol, à la prise de focus ou à l’activation d’un composant d’interface sont-ils si nécessaire atteignables au clavier ?</v>
      </c>
      <c r="D97" s="67" t="s">
        <v>305</v>
      </c>
      <c r="E97" s="68" t="s">
        <v>316</v>
      </c>
      <c r="F97" s="31"/>
      <c r="G97" s="31"/>
    </row>
    <row r="98" spans="1:7" ht="30.6" x14ac:dyDescent="0.25">
      <c r="A98" s="5" t="str">
        <f>Critères!$A$97</f>
        <v>CONSULTATION</v>
      </c>
      <c r="B98" s="59" t="str">
        <f>Critères!B97</f>
        <v>13.1</v>
      </c>
      <c r="C98" s="31" t="str">
        <f>Critères!C97</f>
        <v>Pour chaque page web, l’utilisateur a-t-il le contrôle de chaque limite de temps modifiant le contenu (hors cas particuliers) ?</v>
      </c>
      <c r="D98" s="67" t="s">
        <v>305</v>
      </c>
      <c r="E98" s="68" t="s">
        <v>316</v>
      </c>
      <c r="F98" s="31"/>
      <c r="G98" s="31"/>
    </row>
    <row r="99" spans="1:7" ht="30.6" x14ac:dyDescent="0.25">
      <c r="A99" s="5"/>
      <c r="B99" s="59" t="str">
        <f>Critères!B98</f>
        <v>13.2</v>
      </c>
      <c r="C99" s="31" t="str">
        <f>Critères!C98</f>
        <v>Dans chaque page web, l’ouverture d’une nouvelle fenêtre ne doit pas être déclenchée sans action de l’utilisateur. Cette règle est-elle respectée ?</v>
      </c>
      <c r="D99" s="67" t="s">
        <v>305</v>
      </c>
      <c r="E99" s="68" t="s">
        <v>316</v>
      </c>
      <c r="F99" s="31"/>
      <c r="G99" s="31"/>
    </row>
    <row r="100" spans="1:7" ht="30.6" x14ac:dyDescent="0.25">
      <c r="A100" s="5"/>
      <c r="B100" s="59" t="str">
        <f>Critères!B99</f>
        <v>13.3</v>
      </c>
      <c r="C100" s="31" t="str">
        <f>Critères!C99</f>
        <v>Dans chaque page web, chaque document bureautique en téléchargement possède-t-il, si nécessaire, une version accessible (hors cas particuliers) ?</v>
      </c>
      <c r="D100" s="67" t="s">
        <v>305</v>
      </c>
      <c r="E100" s="68" t="s">
        <v>316</v>
      </c>
      <c r="F100" s="31"/>
      <c r="G100" s="31"/>
    </row>
    <row r="101" spans="1:7" ht="20.399999999999999" x14ac:dyDescent="0.25">
      <c r="A101" s="5"/>
      <c r="B101" s="59" t="str">
        <f>Critères!B100</f>
        <v>13.4</v>
      </c>
      <c r="C101" s="31" t="str">
        <f>Critères!C100</f>
        <v>Pour chaque document bureautique ayant une version accessible, cette version offre-t-elle la même information ?</v>
      </c>
      <c r="D101" s="67" t="s">
        <v>305</v>
      </c>
      <c r="E101" s="68" t="s">
        <v>316</v>
      </c>
      <c r="F101" s="31"/>
      <c r="G101" s="31"/>
    </row>
    <row r="102" spans="1:7" ht="20.399999999999999" x14ac:dyDescent="0.25">
      <c r="A102" s="5"/>
      <c r="B102" s="59" t="str">
        <f>Critères!B101</f>
        <v>13.5</v>
      </c>
      <c r="C102" s="31" t="str">
        <f>Critères!C101</f>
        <v>Dans chaque page web, chaque contenu cryptique (art ASCII, émoticon, syntaxe cryptique) a-t-il une alternative ?</v>
      </c>
      <c r="D102" s="67" t="s">
        <v>305</v>
      </c>
      <c r="E102" s="68" t="s">
        <v>316</v>
      </c>
      <c r="F102" s="31"/>
      <c r="G102" s="31"/>
    </row>
    <row r="103" spans="1:7" ht="30.6" x14ac:dyDescent="0.25">
      <c r="A103" s="5"/>
      <c r="B103" s="59" t="str">
        <f>Critères!B102</f>
        <v>13.6</v>
      </c>
      <c r="C103" s="31" t="str">
        <f>Critères!C102</f>
        <v>Dans chaque page web, pour chaque contenu cryptique (art ASCII, émoticon, syntaxe cryptique) ayant une alternative, cette alternative est-elle pertinente ?</v>
      </c>
      <c r="D103" s="67" t="s">
        <v>305</v>
      </c>
      <c r="E103" s="68" t="s">
        <v>316</v>
      </c>
      <c r="F103" s="31"/>
      <c r="G103" s="31"/>
    </row>
    <row r="104" spans="1:7" ht="30.6" x14ac:dyDescent="0.25">
      <c r="A104" s="5"/>
      <c r="B104" s="59" t="str">
        <f>Critères!B103</f>
        <v>13.7</v>
      </c>
      <c r="C104" s="31" t="str">
        <f>Critères!C103</f>
        <v>Dans chaque page web, les changements brusques de luminosité ou les effets de flash sont-ils correctement utilisés ?</v>
      </c>
      <c r="D104" s="67" t="s">
        <v>305</v>
      </c>
      <c r="E104" s="68" t="s">
        <v>316</v>
      </c>
      <c r="F104" s="31"/>
      <c r="G104" s="31"/>
    </row>
    <row r="105" spans="1:7" ht="20.399999999999999" x14ac:dyDescent="0.25">
      <c r="A105" s="5"/>
      <c r="B105" s="59" t="str">
        <f>Critères!B104</f>
        <v>13.8</v>
      </c>
      <c r="C105" s="31" t="str">
        <f>Critères!C104</f>
        <v>Dans chaque page web, chaque contenu en mouvement ou clignotant est-il contrôlable par l’utilisateur ?</v>
      </c>
      <c r="D105" s="67" t="s">
        <v>305</v>
      </c>
      <c r="E105" s="68" t="s">
        <v>316</v>
      </c>
      <c r="F105" s="31"/>
      <c r="G105" s="31"/>
    </row>
    <row r="106" spans="1:7" ht="30.6" x14ac:dyDescent="0.25">
      <c r="A106" s="5"/>
      <c r="B106" s="59" t="str">
        <f>Critères!B105</f>
        <v>13.9</v>
      </c>
      <c r="C106" s="31" t="str">
        <f>Critères!C105</f>
        <v>Dans chaque page web, le contenu proposé est-il consultable quelle que soit l’orientation de l’écran (portait ou paysage) (hors cas particuliers) ?</v>
      </c>
      <c r="D106" s="67" t="s">
        <v>305</v>
      </c>
      <c r="E106" s="68" t="s">
        <v>316</v>
      </c>
      <c r="F106" s="31"/>
      <c r="G106" s="31"/>
    </row>
    <row r="107" spans="1:7" ht="40.799999999999997" x14ac:dyDescent="0.25">
      <c r="A107" s="5"/>
      <c r="B107" s="59" t="str">
        <f>Critères!B106</f>
        <v>13.10</v>
      </c>
      <c r="C107" s="31" t="str">
        <f>Critères!C106</f>
        <v>Dans chaque page web, les fonctionnalités utilisables ou disponibles au moyen d’un geste complexe peuvent-elles être également disponibles au moyen d’un geste simple (hors cas particuliers) ?</v>
      </c>
      <c r="D107" s="67" t="s">
        <v>305</v>
      </c>
      <c r="E107" s="68" t="s">
        <v>316</v>
      </c>
      <c r="F107" s="31"/>
      <c r="G107" s="31"/>
    </row>
    <row r="108" spans="1:7" ht="40.799999999999997" x14ac:dyDescent="0.25">
      <c r="A108" s="5"/>
      <c r="B108" s="59" t="str">
        <f>Critères!B107</f>
        <v>13.11</v>
      </c>
      <c r="C108" s="31" t="str">
        <f>Critères!C107</f>
        <v>Dans chaque page web, les actions déclenchées au moyen d’un dispositif de pointage sur un point unique de l’écran peuvent-elles faire l’objet d’une annulation (hors cas particuliers) ?</v>
      </c>
      <c r="D108" s="67" t="s">
        <v>305</v>
      </c>
      <c r="E108" s="68" t="s">
        <v>316</v>
      </c>
      <c r="F108" s="31"/>
      <c r="G108" s="31"/>
    </row>
    <row r="109" spans="1:7" ht="30.6" x14ac:dyDescent="0.25">
      <c r="A109" s="5"/>
      <c r="B109" s="59" t="str">
        <f>Critères!B108</f>
        <v>13.12</v>
      </c>
      <c r="C109" s="31" t="str">
        <f>Critères!C108</f>
        <v>Dans chaque page web, les fonctionnalités qui impliquent un mouvement de l’appareil ou vers l’appareil peuvent-elles être satisfaites de manière alternative (hors cas particuliers) ?</v>
      </c>
      <c r="D109" s="67" t="s">
        <v>305</v>
      </c>
      <c r="E109" s="68" t="s">
        <v>316</v>
      </c>
      <c r="F109" s="31"/>
      <c r="G109" s="31"/>
    </row>
  </sheetData>
  <mergeCells count="15">
    <mergeCell ref="A74:A86"/>
    <mergeCell ref="A87:A97"/>
    <mergeCell ref="A98:A109"/>
    <mergeCell ref="A31:A38"/>
    <mergeCell ref="A39:A40"/>
    <mergeCell ref="A41:A45"/>
    <mergeCell ref="A46:A55"/>
    <mergeCell ref="A56:A59"/>
    <mergeCell ref="A60:A73"/>
    <mergeCell ref="A1:G1"/>
    <mergeCell ref="A2:G2"/>
    <mergeCell ref="A4:A12"/>
    <mergeCell ref="A13:A14"/>
    <mergeCell ref="A15:A17"/>
    <mergeCell ref="A18:A30"/>
  </mergeCells>
  <conditionalFormatting sqref="D5:D109">
    <cfRule type="cellIs" dxfId="287" priority="1" operator="equal">
      <formula>"C"</formula>
    </cfRule>
    <cfRule type="cellIs" dxfId="286" priority="2" operator="equal">
      <formula>"NC"</formula>
    </cfRule>
    <cfRule type="cellIs" dxfId="285" priority="3" operator="equal">
      <formula>"NA"</formula>
    </cfRule>
    <cfRule type="cellIs" dxfId="284" priority="4" operator="equal">
      <formula>"NT"</formula>
    </cfRule>
  </conditionalFormatting>
  <conditionalFormatting sqref="E5:E109">
    <cfRule type="cellIs" dxfId="283" priority="5" operator="equal">
      <formula>"D"</formula>
    </cfRule>
    <cfRule type="cellIs" dxfId="282" priority="6" operator="equal">
      <formula>"N"</formula>
    </cfRule>
  </conditionalFormatting>
  <conditionalFormatting sqref="D4">
    <cfRule type="cellIs" dxfId="281" priority="7" operator="equal">
      <formula>"C"</formula>
    </cfRule>
    <cfRule type="cellIs" dxfId="280" priority="8" operator="equal">
      <formula>"NC"</formula>
    </cfRule>
    <cfRule type="cellIs" dxfId="279" priority="9" operator="equal">
      <formula>"NA"</formula>
    </cfRule>
    <cfRule type="cellIs" dxfId="278" priority="10" operator="equal">
      <formula>"NT"</formula>
    </cfRule>
  </conditionalFormatting>
  <conditionalFormatting sqref="E4">
    <cfRule type="cellIs" dxfId="277" priority="11" operator="equal">
      <formula>"D"</formula>
    </cfRule>
    <cfRule type="cellIs" dxfId="276" priority="12"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09"/>
  <sheetViews>
    <sheetView zoomScale="75" zoomScaleNormal="75" workbookViewId="0">
      <selection activeCell="D4" sqref="D4"/>
    </sheetView>
  </sheetViews>
  <sheetFormatPr baseColWidth="10" defaultColWidth="9.6328125" defaultRowHeight="15" x14ac:dyDescent="0.25"/>
  <cols>
    <col min="1" max="1" width="3.7265625" style="14"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64" width="9.6328125" style="23"/>
    <col min="65" max="16384" width="9.6328125" style="14"/>
  </cols>
  <sheetData>
    <row r="1" spans="1:8" ht="15.6" x14ac:dyDescent="0.25">
      <c r="A1" s="11" t="str">
        <f>Échantillon!A1</f>
        <v>RGAA 4.1 – GRILLE D'ÉVALUATION</v>
      </c>
      <c r="B1" s="11"/>
      <c r="C1" s="11"/>
      <c r="D1" s="11"/>
      <c r="E1" s="11"/>
      <c r="F1" s="11"/>
      <c r="G1" s="11"/>
    </row>
    <row r="2" spans="1:8" x14ac:dyDescent="0.25">
      <c r="A2" s="1" t="str">
        <f>CONCATENATE(Échantillon!B34," : ",Échantillon!C34)</f>
        <v>Actualités : http://www.site.fr/actualites.html</v>
      </c>
      <c r="B2" s="1"/>
      <c r="C2" s="1"/>
      <c r="D2" s="1"/>
      <c r="E2" s="1"/>
      <c r="F2" s="1"/>
      <c r="G2" s="1"/>
    </row>
    <row r="3" spans="1:8" ht="46.2" x14ac:dyDescent="0.25">
      <c r="A3" s="24" t="s">
        <v>71</v>
      </c>
      <c r="B3" s="24" t="s">
        <v>72</v>
      </c>
      <c r="C3" s="25" t="s">
        <v>73</v>
      </c>
      <c r="D3" s="24" t="s">
        <v>300</v>
      </c>
      <c r="E3" s="24" t="s">
        <v>313</v>
      </c>
      <c r="F3" s="25" t="s">
        <v>314</v>
      </c>
      <c r="G3" s="25" t="s">
        <v>315</v>
      </c>
    </row>
    <row r="4" spans="1:8" ht="20.399999999999999" x14ac:dyDescent="0.25">
      <c r="A4" s="5" t="str">
        <f>Critères!$A$3</f>
        <v>IMAGES</v>
      </c>
      <c r="B4" s="59" t="str">
        <f>Critères!B3</f>
        <v>1.1</v>
      </c>
      <c r="C4" s="31" t="str">
        <f>Critères!C3</f>
        <v>Chaque image porteuse d’information a-t-elle une alternative textuelle ?</v>
      </c>
      <c r="D4" s="67" t="s">
        <v>305</v>
      </c>
      <c r="E4" s="68" t="s">
        <v>316</v>
      </c>
      <c r="F4" s="31"/>
      <c r="G4" s="31"/>
      <c r="H4" s="14"/>
    </row>
    <row r="5" spans="1:8" ht="20.399999999999999" x14ac:dyDescent="0.25">
      <c r="A5" s="5"/>
      <c r="B5" s="59" t="str">
        <f>Critères!B4</f>
        <v>1.2</v>
      </c>
      <c r="C5" s="31" t="str">
        <f>Critères!C4</f>
        <v>Chaque image de décoration est-elle correctement ignorée par les technologies d’assistance ?</v>
      </c>
      <c r="D5" s="67" t="s">
        <v>305</v>
      </c>
      <c r="E5" s="68" t="s">
        <v>316</v>
      </c>
      <c r="F5" s="31"/>
      <c r="G5" s="31"/>
    </row>
    <row r="6" spans="1:8" ht="30.6" x14ac:dyDescent="0.25">
      <c r="A6" s="5"/>
      <c r="B6" s="59" t="str">
        <f>Critères!B5</f>
        <v>1.3</v>
      </c>
      <c r="C6" s="31" t="str">
        <f>Critères!C5</f>
        <v>Pour chaque image porteuse d'information ayant une alternative textuelle, cette alternative est-elle pertinente (hors cas particuliers) ?</v>
      </c>
      <c r="D6" s="67" t="s">
        <v>305</v>
      </c>
      <c r="E6" s="68" t="s">
        <v>316</v>
      </c>
      <c r="F6" s="31"/>
      <c r="G6" s="31"/>
    </row>
    <row r="7" spans="1:8" ht="30.6" x14ac:dyDescent="0.25">
      <c r="A7" s="5"/>
      <c r="B7" s="59" t="str">
        <f>Critères!B6</f>
        <v>1.4</v>
      </c>
      <c r="C7" s="31" t="str">
        <f>Critères!C6</f>
        <v>Pour chaque image utilisée comme CAPTCHA ou comme image-test, ayant une alternative textuelle, cette alternative permet-elle d’identifier la nature et la fonction de l’image ?</v>
      </c>
      <c r="D7" s="67" t="s">
        <v>305</v>
      </c>
      <c r="E7" s="68" t="s">
        <v>316</v>
      </c>
      <c r="F7" s="31"/>
      <c r="G7" s="31"/>
    </row>
    <row r="8" spans="1:8" ht="30.6" x14ac:dyDescent="0.25">
      <c r="A8" s="5"/>
      <c r="B8" s="59" t="str">
        <f>Critères!B7</f>
        <v>1.5</v>
      </c>
      <c r="C8" s="31" t="str">
        <f>Critères!C7</f>
        <v>Pour chaque image utilisée comme CAPTCHA, une solution d’accès alternatif au contenu ou à la fonction du CAPTCHA est-elle présente ?</v>
      </c>
      <c r="D8" s="67" t="s">
        <v>305</v>
      </c>
      <c r="E8" s="68" t="s">
        <v>316</v>
      </c>
      <c r="F8" s="29"/>
      <c r="G8" s="31"/>
    </row>
    <row r="9" spans="1:8" ht="20.399999999999999" x14ac:dyDescent="0.25">
      <c r="A9" s="5"/>
      <c r="B9" s="59" t="str">
        <f>Critères!B8</f>
        <v>1.6</v>
      </c>
      <c r="C9" s="31" t="str">
        <f>Critères!C8</f>
        <v>Chaque image porteuse d’information a-t-elle, si nécessaire, une description détaillée ?</v>
      </c>
      <c r="D9" s="67" t="s">
        <v>305</v>
      </c>
      <c r="E9" s="68" t="s">
        <v>316</v>
      </c>
      <c r="F9" s="31"/>
      <c r="G9" s="31"/>
    </row>
    <row r="10" spans="1:8" ht="20.399999999999999" x14ac:dyDescent="0.25">
      <c r="A10" s="5"/>
      <c r="B10" s="59" t="str">
        <f>Critères!B9</f>
        <v>1.7</v>
      </c>
      <c r="C10" s="31" t="str">
        <f>Critères!C9</f>
        <v>Pour chaque image porteuse d’information ayant une description détaillée, cette description est-elle pertinente ?</v>
      </c>
      <c r="D10" s="67" t="s">
        <v>305</v>
      </c>
      <c r="E10" s="68" t="s">
        <v>316</v>
      </c>
      <c r="F10" s="31"/>
      <c r="G10" s="31"/>
    </row>
    <row r="11" spans="1:8" ht="40.799999999999997" x14ac:dyDescent="0.25">
      <c r="A11" s="5"/>
      <c r="B11" s="59" t="str">
        <f>Critères!B10</f>
        <v>1.8</v>
      </c>
      <c r="C11" s="31" t="str">
        <f>Critères!C10</f>
        <v>Chaque image texte porteuse d’information, en l’absence d’un mécanisme de remplacement, doit si possible être remplacée par du texte stylé. Cette règle est-elle respectée (hors cas particuliers) ?</v>
      </c>
      <c r="D11" s="67" t="s">
        <v>305</v>
      </c>
      <c r="E11" s="68" t="s">
        <v>316</v>
      </c>
      <c r="F11" s="31"/>
      <c r="G11" s="31"/>
    </row>
    <row r="12" spans="1:8" ht="20.399999999999999" x14ac:dyDescent="0.25">
      <c r="A12" s="5"/>
      <c r="B12" s="59" t="str">
        <f>Critères!B11</f>
        <v>1.9</v>
      </c>
      <c r="C12" s="31" t="str">
        <f>Critères!C11</f>
        <v>Chaque légende d’image est-elle, si nécessaire, correctement reliée à l’image correspondante ?</v>
      </c>
      <c r="D12" s="67" t="s">
        <v>305</v>
      </c>
      <c r="E12" s="68" t="s">
        <v>316</v>
      </c>
      <c r="F12" s="31"/>
      <c r="G12" s="31"/>
    </row>
    <row r="13" spans="1:8" ht="15.6" x14ac:dyDescent="0.25">
      <c r="A13" s="5" t="str">
        <f>Critères!$A$12</f>
        <v>CADRES</v>
      </c>
      <c r="B13" s="59" t="str">
        <f>Critères!B12</f>
        <v>2.1</v>
      </c>
      <c r="C13" s="31" t="str">
        <f>Critères!C12</f>
        <v>Chaque cadre a-t-il un titre de cadre ?</v>
      </c>
      <c r="D13" s="67" t="s">
        <v>305</v>
      </c>
      <c r="E13" s="68" t="s">
        <v>316</v>
      </c>
      <c r="F13" s="60"/>
      <c r="G13" s="31"/>
    </row>
    <row r="14" spans="1:8"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8" ht="30.6" x14ac:dyDescent="0.25">
      <c r="A15" s="5" t="str">
        <f>Critères!$A$14</f>
        <v>COULEURS</v>
      </c>
      <c r="B15" s="59" t="str">
        <f>Critères!B14</f>
        <v>3.1</v>
      </c>
      <c r="C15" s="31" t="str">
        <f>Critères!C14</f>
        <v>Dans chaque page web, l’information ne doit pas être donnée uniquement par la couleur. Cette règle est-elle respectée ?</v>
      </c>
      <c r="D15" s="67" t="s">
        <v>305</v>
      </c>
      <c r="E15" s="68" t="s">
        <v>316</v>
      </c>
      <c r="F15" s="31"/>
      <c r="G15" s="31"/>
    </row>
    <row r="16" spans="1:8" ht="30.6" x14ac:dyDescent="0.25">
      <c r="A16" s="5"/>
      <c r="B16" s="59" t="str">
        <f>Critères!B15</f>
        <v>3.2</v>
      </c>
      <c r="C16" s="31"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9" t="str">
        <f>Critères!B16</f>
        <v>3.3</v>
      </c>
      <c r="C17" s="31"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9" t="str">
        <f>Critères!B17</f>
        <v>4.1</v>
      </c>
      <c r="C18" s="31"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9" t="str">
        <f>Critères!B18</f>
        <v>4.2</v>
      </c>
      <c r="C19" s="31"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9" t="str">
        <f>Critères!B19</f>
        <v>4.3</v>
      </c>
      <c r="C20" s="31" t="str">
        <f>Critères!C19</f>
        <v>Chaque média temporel synchronisé pré-enregistré a-t-il, si nécessaire, des sous-titres synchronisés (hors cas particuliers) ?</v>
      </c>
      <c r="D20" s="67" t="s">
        <v>305</v>
      </c>
      <c r="E20" s="68" t="s">
        <v>316</v>
      </c>
      <c r="F20" s="31"/>
      <c r="G20" s="31"/>
    </row>
    <row r="21" spans="1:7" ht="30.6" x14ac:dyDescent="0.25">
      <c r="A21" s="5"/>
      <c r="B21" s="59" t="str">
        <f>Critères!B20</f>
        <v>4.4</v>
      </c>
      <c r="C21" s="31"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9" t="str">
        <f>Critères!B21</f>
        <v>4.5</v>
      </c>
      <c r="C22" s="31"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9" t="str">
        <f>Critères!B22</f>
        <v>4.6</v>
      </c>
      <c r="C23" s="31"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9" t="str">
        <f>Critères!B23</f>
        <v>4.7</v>
      </c>
      <c r="C24" s="31" t="str">
        <f>Critères!C23</f>
        <v>Chaque média temporel est-il clairement identifiable (hors cas particuliers) ?</v>
      </c>
      <c r="D24" s="67" t="s">
        <v>305</v>
      </c>
      <c r="E24" s="68" t="s">
        <v>316</v>
      </c>
      <c r="F24" s="31"/>
      <c r="G24" s="31"/>
    </row>
    <row r="25" spans="1:7" ht="20.399999999999999" x14ac:dyDescent="0.25">
      <c r="A25" s="5"/>
      <c r="B25" s="59" t="str">
        <f>Critères!B24</f>
        <v>4.8</v>
      </c>
      <c r="C25" s="31" t="str">
        <f>Critères!C24</f>
        <v>Chaque média non temporel a-t-il, si nécessaire, une alternative (hors cas particuliers) ?</v>
      </c>
      <c r="D25" s="67" t="s">
        <v>305</v>
      </c>
      <c r="E25" s="68" t="s">
        <v>316</v>
      </c>
      <c r="F25" s="31"/>
      <c r="G25" s="31"/>
    </row>
    <row r="26" spans="1:7" ht="20.399999999999999" x14ac:dyDescent="0.25">
      <c r="A26" s="5"/>
      <c r="B26" s="59" t="str">
        <f>Critères!B25</f>
        <v>4.9</v>
      </c>
      <c r="C26" s="31" t="str">
        <f>Critères!C25</f>
        <v>Pour chaque média non temporel ayant une alternative, cette alternative est-elle pertinente ?</v>
      </c>
      <c r="D26" s="67" t="s">
        <v>305</v>
      </c>
      <c r="E26" s="68" t="s">
        <v>316</v>
      </c>
      <c r="F26" s="31"/>
      <c r="G26" s="31"/>
    </row>
    <row r="27" spans="1:7" ht="20.399999999999999" x14ac:dyDescent="0.25">
      <c r="A27" s="5"/>
      <c r="B27" s="59" t="str">
        <f>Critères!B26</f>
        <v>4.10</v>
      </c>
      <c r="C27" s="31" t="str">
        <f>Critères!C26</f>
        <v>Chaque son déclenché automatiquement est-il contrôlable par l’utilisateur ?</v>
      </c>
      <c r="D27" s="67" t="s">
        <v>305</v>
      </c>
      <c r="E27" s="68" t="s">
        <v>316</v>
      </c>
      <c r="F27" s="31"/>
      <c r="G27" s="31"/>
    </row>
    <row r="28" spans="1:7" ht="30.6" x14ac:dyDescent="0.25">
      <c r="A28" s="5"/>
      <c r="B28" s="59" t="str">
        <f>Critères!B27</f>
        <v>4.11</v>
      </c>
      <c r="C28" s="31"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9" t="str">
        <f>Critères!B28</f>
        <v>4.12</v>
      </c>
      <c r="C29" s="31"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9" t="str">
        <f>Critères!B29</f>
        <v>4.13</v>
      </c>
      <c r="C30" s="31"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9" t="str">
        <f>Critères!B30</f>
        <v>5.1</v>
      </c>
      <c r="C31" s="31" t="str">
        <f>Critères!C30</f>
        <v>Chaque tableau de données complexe a-t-il un résumé ?</v>
      </c>
      <c r="D31" s="67" t="s">
        <v>305</v>
      </c>
      <c r="E31" s="68" t="s">
        <v>316</v>
      </c>
      <c r="F31" s="31"/>
      <c r="G31" s="31"/>
    </row>
    <row r="32" spans="1:7" ht="20.399999999999999" x14ac:dyDescent="0.25">
      <c r="A32" s="5"/>
      <c r="B32" s="59" t="str">
        <f>Critères!B31</f>
        <v>5.2</v>
      </c>
      <c r="C32" s="31" t="str">
        <f>Critères!C31</f>
        <v>Pour chaque tableau de données complexe ayant un résumé, celui-ci est-il pertinent ?</v>
      </c>
      <c r="D32" s="67" t="s">
        <v>305</v>
      </c>
      <c r="E32" s="68" t="s">
        <v>316</v>
      </c>
      <c r="F32" s="31"/>
      <c r="G32" s="31"/>
    </row>
    <row r="33" spans="1:7" ht="20.399999999999999" x14ac:dyDescent="0.25">
      <c r="A33" s="5"/>
      <c r="B33" s="59" t="str">
        <f>Critères!B32</f>
        <v>5.3</v>
      </c>
      <c r="C33" s="31" t="str">
        <f>Critères!C32</f>
        <v>Pour chaque tableau de mise en forme, le contenu linéarisé reste-t-il compréhensible ?</v>
      </c>
      <c r="D33" s="67" t="s">
        <v>305</v>
      </c>
      <c r="E33" s="68" t="s">
        <v>316</v>
      </c>
      <c r="F33" s="31"/>
      <c r="G33" s="31"/>
    </row>
    <row r="34" spans="1:7" ht="20.399999999999999" x14ac:dyDescent="0.25">
      <c r="A34" s="5"/>
      <c r="B34" s="59" t="str">
        <f>Critères!B33</f>
        <v>5.4</v>
      </c>
      <c r="C34" s="31" t="str">
        <f>Critères!C33</f>
        <v>Pour chaque tableau de données ayant un titre, le titre est-il correctement associé au tableau de données ?</v>
      </c>
      <c r="D34" s="67" t="s">
        <v>305</v>
      </c>
      <c r="E34" s="68" t="s">
        <v>316</v>
      </c>
      <c r="F34" s="31"/>
      <c r="G34" s="31"/>
    </row>
    <row r="35" spans="1:7" ht="20.399999999999999" x14ac:dyDescent="0.25">
      <c r="A35" s="5"/>
      <c r="B35" s="59" t="str">
        <f>Critères!B34</f>
        <v>5.5</v>
      </c>
      <c r="C35" s="31" t="str">
        <f>Critères!C34</f>
        <v>Pour chaque tableau de données ayant un titre, celui-ci est-il pertinent ?</v>
      </c>
      <c r="D35" s="67" t="s">
        <v>305</v>
      </c>
      <c r="E35" s="68" t="s">
        <v>316</v>
      </c>
      <c r="F35" s="31"/>
      <c r="G35" s="31"/>
    </row>
    <row r="36" spans="1:7" ht="30.6" x14ac:dyDescent="0.25">
      <c r="A36" s="5"/>
      <c r="B36" s="59" t="str">
        <f>Critères!B35</f>
        <v>5.6</v>
      </c>
      <c r="C36" s="31" t="str">
        <f>Critères!C35</f>
        <v>Pour chaque tableau de données, chaque en-tête de colonnes et chaque en-tête de lignes sont-ils correctement déclarés ?</v>
      </c>
      <c r="D36" s="67" t="s">
        <v>305</v>
      </c>
      <c r="E36" s="68" t="s">
        <v>316</v>
      </c>
      <c r="F36" s="31"/>
      <c r="G36" s="31"/>
    </row>
    <row r="37" spans="1:7" ht="30.6" x14ac:dyDescent="0.25">
      <c r="A37" s="5"/>
      <c r="B37" s="59" t="str">
        <f>Critères!B36</f>
        <v>5.7</v>
      </c>
      <c r="C37" s="31"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9" t="str">
        <f>Critères!B37</f>
        <v>5.8</v>
      </c>
      <c r="C38" s="31"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9" t="str">
        <f>Critères!B38</f>
        <v>6.1</v>
      </c>
      <c r="C39" s="31" t="str">
        <f>Critères!C38</f>
        <v>Chaque lien est-il explicite (hors cas particuliers) ?</v>
      </c>
      <c r="D39" s="67" t="s">
        <v>305</v>
      </c>
      <c r="E39" s="68" t="s">
        <v>316</v>
      </c>
      <c r="F39" s="31"/>
      <c r="G39" s="31"/>
    </row>
    <row r="40" spans="1:7" ht="15.6" x14ac:dyDescent="0.25">
      <c r="A40" s="5"/>
      <c r="B40" s="59" t="str">
        <f>Critères!B39</f>
        <v>6.2</v>
      </c>
      <c r="C40" s="31" t="str">
        <f>Critères!C39</f>
        <v>Dans chaque page web, chaque lien a-t-il un intitulé ?</v>
      </c>
      <c r="D40" s="67" t="s">
        <v>305</v>
      </c>
      <c r="E40" s="68" t="s">
        <v>316</v>
      </c>
      <c r="F40" s="31"/>
      <c r="G40" s="31"/>
    </row>
    <row r="41" spans="1:7" ht="20.399999999999999" x14ac:dyDescent="0.25">
      <c r="A41" s="5" t="str">
        <f>Critères!$A$40</f>
        <v>SCRIPTS</v>
      </c>
      <c r="B41" s="59" t="str">
        <f>Critères!B40</f>
        <v>7.1</v>
      </c>
      <c r="C41" s="31" t="str">
        <f>Critères!C40</f>
        <v>Chaque script est-il, si nécessaire, compatible avec les technologies d’assistance ?</v>
      </c>
      <c r="D41" s="67" t="s">
        <v>305</v>
      </c>
      <c r="E41" s="68" t="s">
        <v>316</v>
      </c>
      <c r="F41" s="31"/>
      <c r="G41" s="31"/>
    </row>
    <row r="42" spans="1:7" ht="20.399999999999999" x14ac:dyDescent="0.25">
      <c r="A42" s="5"/>
      <c r="B42" s="59" t="str">
        <f>Critères!B41</f>
        <v>7.2</v>
      </c>
      <c r="C42" s="31" t="str">
        <f>Critères!C41</f>
        <v>Pour chaque script ayant une alternative, cette alternative est-elle pertinente ?</v>
      </c>
      <c r="D42" s="67" t="s">
        <v>305</v>
      </c>
      <c r="E42" s="68" t="s">
        <v>316</v>
      </c>
      <c r="F42" s="31"/>
      <c r="G42" s="31"/>
    </row>
    <row r="43" spans="1:7" ht="20.399999999999999" x14ac:dyDescent="0.25">
      <c r="A43" s="5"/>
      <c r="B43" s="59" t="str">
        <f>Critères!B42</f>
        <v>7.3</v>
      </c>
      <c r="C43" s="31" t="str">
        <f>Critères!C42</f>
        <v>Chaque script est-il contrôlable par le clavier et par tout dispositif de pointage (hors cas particuliers) ?</v>
      </c>
      <c r="D43" s="67" t="s">
        <v>305</v>
      </c>
      <c r="E43" s="68" t="s">
        <v>316</v>
      </c>
      <c r="F43" s="31"/>
      <c r="G43" s="31"/>
    </row>
    <row r="44" spans="1:7" ht="20.399999999999999" x14ac:dyDescent="0.25">
      <c r="A44" s="5"/>
      <c r="B44" s="59" t="str">
        <f>Critères!B43</f>
        <v>7.4</v>
      </c>
      <c r="C44" s="31" t="str">
        <f>Critères!C43</f>
        <v>Pour chaque script qui initie un changement de contexte, l’utilisateur est-il averti ou en a-t-il le contrôle ?</v>
      </c>
      <c r="D44" s="67" t="s">
        <v>305</v>
      </c>
      <c r="E44" s="68" t="s">
        <v>316</v>
      </c>
      <c r="F44" s="31"/>
      <c r="G44" s="31"/>
    </row>
    <row r="45" spans="1:7" ht="20.399999999999999" x14ac:dyDescent="0.25">
      <c r="A45" s="5"/>
      <c r="B45" s="59" t="str">
        <f>Critères!B44</f>
        <v>7.5</v>
      </c>
      <c r="C45" s="31"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9" t="str">
        <f>Critères!B45</f>
        <v>8.1</v>
      </c>
      <c r="C46" s="31" t="str">
        <f>Critères!C45</f>
        <v>Chaque page web est-elle définie par un type de document ?</v>
      </c>
      <c r="D46" s="67" t="s">
        <v>305</v>
      </c>
      <c r="E46" s="68" t="s">
        <v>316</v>
      </c>
      <c r="F46" s="31"/>
      <c r="G46" s="31"/>
    </row>
    <row r="47" spans="1:7" ht="20.399999999999999" x14ac:dyDescent="0.25">
      <c r="A47" s="5"/>
      <c r="B47" s="59" t="str">
        <f>Critères!B46</f>
        <v>8.2</v>
      </c>
      <c r="C47" s="31"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9" t="str">
        <f>Critères!B47</f>
        <v>8.3</v>
      </c>
      <c r="C48" s="31" t="str">
        <f>Critères!C47</f>
        <v>Dans chaque page web, la langue par défaut est-elle présente ?</v>
      </c>
      <c r="D48" s="67" t="s">
        <v>305</v>
      </c>
      <c r="E48" s="68" t="s">
        <v>316</v>
      </c>
      <c r="F48" s="31"/>
      <c r="G48" s="31"/>
    </row>
    <row r="49" spans="1:7" ht="20.399999999999999" x14ac:dyDescent="0.25">
      <c r="A49" s="5"/>
      <c r="B49" s="59" t="str">
        <f>Critères!B48</f>
        <v>8.4</v>
      </c>
      <c r="C49" s="31" t="str">
        <f>Critères!C48</f>
        <v>Pour chaque page web ayant une langue par défaut, le code de langue est-il pertinent ?</v>
      </c>
      <c r="D49" s="67" t="s">
        <v>305</v>
      </c>
      <c r="E49" s="68" t="s">
        <v>316</v>
      </c>
      <c r="F49" s="31"/>
      <c r="G49" s="31"/>
    </row>
    <row r="50" spans="1:7" ht="15.6" x14ac:dyDescent="0.25">
      <c r="A50" s="5"/>
      <c r="B50" s="59" t="str">
        <f>Critères!B49</f>
        <v>8.5</v>
      </c>
      <c r="C50" s="31" t="str">
        <f>Critères!C49</f>
        <v>Chaque page web a-t-elle un titre de page ?</v>
      </c>
      <c r="D50" s="67" t="s">
        <v>305</v>
      </c>
      <c r="E50" s="68" t="s">
        <v>316</v>
      </c>
      <c r="F50" s="31"/>
      <c r="G50" s="31"/>
    </row>
    <row r="51" spans="1:7" ht="20.399999999999999" x14ac:dyDescent="0.25">
      <c r="A51" s="5"/>
      <c r="B51" s="59" t="str">
        <f>Critères!B50</f>
        <v>8.6</v>
      </c>
      <c r="C51" s="31" t="str">
        <f>Critères!C50</f>
        <v>Pour chaque page web ayant un titre de page, ce titre est-il pertinent ?</v>
      </c>
      <c r="D51" s="67" t="s">
        <v>305</v>
      </c>
      <c r="E51" s="68" t="s">
        <v>316</v>
      </c>
      <c r="F51" s="31"/>
      <c r="G51" s="31"/>
    </row>
    <row r="52" spans="1:7" ht="20.399999999999999" x14ac:dyDescent="0.25">
      <c r="A52" s="5"/>
      <c r="B52" s="59" t="str">
        <f>Critères!B51</f>
        <v>8.7</v>
      </c>
      <c r="C52" s="31" t="str">
        <f>Critères!C51</f>
        <v>Dans chaque page web, chaque changement de langue est-il indiqué dans le code source (hors cas particuliers) ?</v>
      </c>
      <c r="D52" s="67" t="s">
        <v>305</v>
      </c>
      <c r="E52" s="68" t="s">
        <v>316</v>
      </c>
      <c r="F52" s="31"/>
      <c r="G52" s="31"/>
    </row>
    <row r="53" spans="1:7" ht="20.399999999999999" x14ac:dyDescent="0.25">
      <c r="A53" s="5"/>
      <c r="B53" s="59" t="str">
        <f>Critères!B52</f>
        <v>8.8</v>
      </c>
      <c r="C53" s="31" t="str">
        <f>Critères!C52</f>
        <v>Dans chaque page web, le code de langue de chaque changement de langue est-il valide et pertinent ?</v>
      </c>
      <c r="D53" s="67" t="s">
        <v>305</v>
      </c>
      <c r="E53" s="68" t="s">
        <v>316</v>
      </c>
      <c r="F53" s="31"/>
      <c r="G53" s="31"/>
    </row>
    <row r="54" spans="1:7" ht="30.6" x14ac:dyDescent="0.25">
      <c r="A54" s="5"/>
      <c r="B54" s="59" t="str">
        <f>Critères!B53</f>
        <v>8.9</v>
      </c>
      <c r="C54" s="31"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9" t="str">
        <f>Critères!B54</f>
        <v>8.10</v>
      </c>
      <c r="C55" s="31"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9" t="str">
        <f>Critères!B55</f>
        <v>9.1</v>
      </c>
      <c r="C56" s="31" t="str">
        <f>Critères!C55</f>
        <v>Dans chaque page web, l’information est-elle structurée par l’utilisation appropriée de titres ?</v>
      </c>
      <c r="D56" s="67" t="s">
        <v>305</v>
      </c>
      <c r="E56" s="68" t="s">
        <v>316</v>
      </c>
      <c r="F56" s="31"/>
      <c r="G56" s="31"/>
    </row>
    <row r="57" spans="1:7" ht="20.399999999999999" x14ac:dyDescent="0.25">
      <c r="A57" s="5"/>
      <c r="B57" s="59" t="str">
        <f>Critères!B56</f>
        <v>9.2</v>
      </c>
      <c r="C57" s="31" t="str">
        <f>Critères!C56</f>
        <v>Dans chaque page web, la structure du document est-elle cohérente (hors cas particuliers) ?</v>
      </c>
      <c r="D57" s="67" t="s">
        <v>305</v>
      </c>
      <c r="E57" s="68" t="s">
        <v>316</v>
      </c>
      <c r="F57" s="31"/>
      <c r="G57" s="31"/>
    </row>
    <row r="58" spans="1:7" ht="20.399999999999999" x14ac:dyDescent="0.25">
      <c r="A58" s="5"/>
      <c r="B58" s="59" t="str">
        <f>Critères!B57</f>
        <v>9.3</v>
      </c>
      <c r="C58" s="31" t="str">
        <f>Critères!C57</f>
        <v>Dans chaque page web, chaque liste est-elle correctement structurée ?</v>
      </c>
      <c r="D58" s="67" t="s">
        <v>305</v>
      </c>
      <c r="E58" s="68" t="s">
        <v>316</v>
      </c>
      <c r="F58" s="31"/>
      <c r="G58" s="31"/>
    </row>
    <row r="59" spans="1:7" ht="20.399999999999999" x14ac:dyDescent="0.25">
      <c r="A59" s="5"/>
      <c r="B59" s="59" t="str">
        <f>Critères!B58</f>
        <v>9.4</v>
      </c>
      <c r="C59" s="31" t="str">
        <f>Critères!C58</f>
        <v>Dans chaque page web, chaque citation est-elle correctement indiquée ?</v>
      </c>
      <c r="D59" s="67" t="s">
        <v>305</v>
      </c>
      <c r="E59" s="68" t="s">
        <v>316</v>
      </c>
      <c r="F59" s="31"/>
      <c r="G59" s="31"/>
    </row>
    <row r="60" spans="1:7" ht="20.399999999999999" x14ac:dyDescent="0.25">
      <c r="A60" s="5" t="str">
        <f>Critères!$A$59</f>
        <v>PRÉSENTATION</v>
      </c>
      <c r="B60" s="59" t="str">
        <f>Critères!B59</f>
        <v>10.1</v>
      </c>
      <c r="C60" s="31" t="str">
        <f>Critères!C59</f>
        <v>Dans le site web, des feuilles de styles sont-elles utilisées pour contrôler la présentation de l’information ?</v>
      </c>
      <c r="D60" s="67" t="s">
        <v>305</v>
      </c>
      <c r="E60" s="68" t="s">
        <v>316</v>
      </c>
      <c r="F60" s="31"/>
      <c r="G60" s="31"/>
    </row>
    <row r="61" spans="1:7" ht="30.6" x14ac:dyDescent="0.25">
      <c r="A61" s="5"/>
      <c r="B61" s="59" t="str">
        <f>Critères!B60</f>
        <v>10.2</v>
      </c>
      <c r="C61" s="31"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9" t="str">
        <f>Critères!B61</f>
        <v>10.3</v>
      </c>
      <c r="C62" s="31" t="str">
        <f>Critères!C61</f>
        <v>Dans chaque page web, l’information reste-t-elle compréhensible lorsque les feuilles de styles sont désactivées ?</v>
      </c>
      <c r="D62" s="67" t="s">
        <v>305</v>
      </c>
      <c r="E62" s="68" t="s">
        <v>316</v>
      </c>
      <c r="F62" s="31"/>
      <c r="G62" s="31"/>
    </row>
    <row r="63" spans="1:7" ht="30.6" x14ac:dyDescent="0.25">
      <c r="A63" s="5"/>
      <c r="B63" s="59" t="str">
        <f>Critères!B62</f>
        <v>10.4</v>
      </c>
      <c r="C63" s="31"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9" t="str">
        <f>Critères!B63</f>
        <v>10.5</v>
      </c>
      <c r="C64" s="31"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9" t="str">
        <f>Critères!B64</f>
        <v>10.6</v>
      </c>
      <c r="C65" s="31"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9" t="str">
        <f>Critères!B65</f>
        <v>10.7</v>
      </c>
      <c r="C66" s="31" t="str">
        <f>Critères!C65</f>
        <v>Dans chaque page web, pour chaque élément recevant le focus, la prise de focus est-elle visible ?</v>
      </c>
      <c r="D66" s="67" t="s">
        <v>305</v>
      </c>
      <c r="E66" s="68" t="s">
        <v>316</v>
      </c>
      <c r="F66" s="31"/>
      <c r="G66" s="31"/>
    </row>
    <row r="67" spans="1:7" ht="20.399999999999999" x14ac:dyDescent="0.25">
      <c r="A67" s="5"/>
      <c r="B67" s="59" t="str">
        <f>Critères!B66</f>
        <v>10.8</v>
      </c>
      <c r="C67" s="31" t="str">
        <f>Critères!C66</f>
        <v>Pour chaque page web, les contenus cachés ont-ils vocation à être ignorés par les technologies d’assistance ?</v>
      </c>
      <c r="D67" s="67" t="s">
        <v>305</v>
      </c>
      <c r="E67" s="68" t="s">
        <v>316</v>
      </c>
      <c r="F67" s="31"/>
      <c r="G67" s="31"/>
    </row>
    <row r="68" spans="1:7" ht="30.6" x14ac:dyDescent="0.25">
      <c r="A68" s="5"/>
      <c r="B68" s="59" t="str">
        <f>Critères!B67</f>
        <v>10.9</v>
      </c>
      <c r="C68" s="31" t="str">
        <f>Critères!C67</f>
        <v>Dans chaque page web, l’information ne doit pas être donnée uniquement par la forme, taille ou position. Cette règle est-elle respectée ?</v>
      </c>
      <c r="D68" s="67" t="s">
        <v>305</v>
      </c>
      <c r="E68" s="68" t="s">
        <v>316</v>
      </c>
      <c r="F68" s="31"/>
      <c r="G68" s="31"/>
    </row>
    <row r="69" spans="1:7" ht="30.6" x14ac:dyDescent="0.25">
      <c r="A69" s="5"/>
      <c r="B69" s="59" t="str">
        <f>Critères!B68</f>
        <v>10.10</v>
      </c>
      <c r="C69" s="31" t="str">
        <f>Critères!C68</f>
        <v>Dans chaque page web, l’information ne doit pas être donnée par la forme, taille ou position uniquement. Cette règle est-elle implémentée de façon pertinente ?</v>
      </c>
      <c r="D69" s="67" t="s">
        <v>305</v>
      </c>
      <c r="E69" s="68" t="s">
        <v>316</v>
      </c>
      <c r="F69" s="31"/>
      <c r="G69" s="31"/>
    </row>
    <row r="70" spans="1:7" ht="51" x14ac:dyDescent="0.25">
      <c r="A70" s="5"/>
      <c r="B70" s="59" t="str">
        <f>Critères!B69</f>
        <v>10.11</v>
      </c>
      <c r="C70" s="31"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31"/>
      <c r="G70" s="31"/>
    </row>
    <row r="71" spans="1:7" ht="30.6" x14ac:dyDescent="0.25">
      <c r="A71" s="5"/>
      <c r="B71" s="59" t="str">
        <f>Critères!B70</f>
        <v>10.12</v>
      </c>
      <c r="C71" s="31" t="str">
        <f>Critères!C70</f>
        <v>Dans chaque page web, les propriétés d’espacement du texte peuvent-elles être redéfinies par l’utilisateur sans perte de contenu ou de fonctionnalité (hors cas particuliers) ?</v>
      </c>
      <c r="D71" s="67" t="s">
        <v>305</v>
      </c>
      <c r="E71" s="68" t="s">
        <v>316</v>
      </c>
      <c r="F71" s="31"/>
      <c r="G71" s="31"/>
    </row>
    <row r="72" spans="1:7" ht="40.799999999999997" x14ac:dyDescent="0.25">
      <c r="A72" s="5"/>
      <c r="B72" s="59" t="str">
        <f>Critères!B71</f>
        <v>10.13</v>
      </c>
      <c r="C72" s="31" t="str">
        <f>Critères!C71</f>
        <v>Dans chaque page web, les contenus additionnels apparaissant à la prise de focus ou au survol d’un composant d’interface sont-ils contrôlables par l’utilisateur (hors cas particuliers) ?</v>
      </c>
      <c r="D72" s="67" t="s">
        <v>305</v>
      </c>
      <c r="E72" s="68" t="s">
        <v>316</v>
      </c>
      <c r="F72" s="31"/>
      <c r="G72" s="31"/>
    </row>
    <row r="73" spans="1:7" ht="30.6" x14ac:dyDescent="0.25">
      <c r="A73" s="5"/>
      <c r="B73" s="59" t="str">
        <f>Critères!B72</f>
        <v>10.14</v>
      </c>
      <c r="C73" s="31" t="str">
        <f>Critères!C72</f>
        <v>Dans chaque page web, les contenus additionnels apparaissant via les styles CSS uniquement peuvent-ils être rendus visibles au clavier et par tout dispositif de pointage ?</v>
      </c>
      <c r="D73" s="67" t="s">
        <v>305</v>
      </c>
      <c r="E73" s="68" t="s">
        <v>316</v>
      </c>
      <c r="F73" s="31"/>
      <c r="G73" s="31"/>
    </row>
    <row r="74" spans="1:7" ht="15.6" x14ac:dyDescent="0.25">
      <c r="A74" s="5" t="str">
        <f>Critères!$A$73</f>
        <v>FORMULAIRES</v>
      </c>
      <c r="B74" s="59" t="str">
        <f>Critères!B73</f>
        <v>11.1</v>
      </c>
      <c r="C74" s="31" t="str">
        <f>Critères!C73</f>
        <v>Chaque champ de formulaire a-t-il une étiquette ?</v>
      </c>
      <c r="D74" s="67" t="s">
        <v>305</v>
      </c>
      <c r="E74" s="68" t="s">
        <v>316</v>
      </c>
      <c r="F74" s="31"/>
      <c r="G74" s="31"/>
    </row>
    <row r="75" spans="1:7" ht="20.399999999999999" x14ac:dyDescent="0.25">
      <c r="A75" s="5"/>
      <c r="B75" s="59" t="str">
        <f>Critères!B74</f>
        <v>11.2</v>
      </c>
      <c r="C75" s="31" t="str">
        <f>Critères!C74</f>
        <v>Chaque étiquette associée à un champ de formulaire est-elle pertinente (hors cas particuliers) ?</v>
      </c>
      <c r="D75" s="67" t="s">
        <v>305</v>
      </c>
      <c r="E75" s="68" t="s">
        <v>316</v>
      </c>
      <c r="F75" s="31"/>
      <c r="G75" s="31"/>
    </row>
    <row r="76" spans="1:7" ht="40.799999999999997" x14ac:dyDescent="0.25">
      <c r="A76" s="5"/>
      <c r="B76" s="59" t="str">
        <f>Critères!B75</f>
        <v>11.3</v>
      </c>
      <c r="C76" s="31" t="str">
        <f>Critères!C75</f>
        <v>Dans chaque formulaire, chaque étiquette associée à un champ de formulaire ayant la même fonction et répété plusieurs fois dans une même page ou dans un ensemble de pages est-elle cohérente ?</v>
      </c>
      <c r="D76" s="67" t="s">
        <v>305</v>
      </c>
      <c r="E76" s="68" t="s">
        <v>316</v>
      </c>
      <c r="F76" s="31"/>
      <c r="G76" s="31"/>
    </row>
    <row r="77" spans="1:7" ht="20.399999999999999" x14ac:dyDescent="0.25">
      <c r="A77" s="5"/>
      <c r="B77" s="59" t="str">
        <f>Critères!B76</f>
        <v>11.4</v>
      </c>
      <c r="C77" s="31" t="str">
        <f>Critères!C76</f>
        <v>Dans chaque formulaire, chaque étiquette de champ et son champ associé sont-ils accolés (hors cas particuliers) ?</v>
      </c>
      <c r="D77" s="67" t="s">
        <v>305</v>
      </c>
      <c r="E77" s="68" t="s">
        <v>316</v>
      </c>
      <c r="F77" s="31"/>
      <c r="G77" s="31"/>
    </row>
    <row r="78" spans="1:7" ht="20.399999999999999" x14ac:dyDescent="0.25">
      <c r="A78" s="5"/>
      <c r="B78" s="59" t="str">
        <f>Critères!B77</f>
        <v>11.5</v>
      </c>
      <c r="C78" s="31" t="str">
        <f>Critères!C77</f>
        <v>Dans chaque formulaire, les champs de même nature sont-ils regroupés, si nécessaire ?</v>
      </c>
      <c r="D78" s="67" t="s">
        <v>305</v>
      </c>
      <c r="E78" s="68" t="s">
        <v>316</v>
      </c>
      <c r="F78" s="31"/>
      <c r="G78" s="31"/>
    </row>
    <row r="79" spans="1:7" ht="20.399999999999999" x14ac:dyDescent="0.25">
      <c r="A79" s="5"/>
      <c r="B79" s="59" t="str">
        <f>Critères!B78</f>
        <v>11.6</v>
      </c>
      <c r="C79" s="31" t="str">
        <f>Critères!C78</f>
        <v>Dans chaque formulaire, chaque regroupement de champs de même nature a-t-il une légende ?</v>
      </c>
      <c r="D79" s="67" t="s">
        <v>305</v>
      </c>
      <c r="E79" s="68" t="s">
        <v>316</v>
      </c>
      <c r="F79" s="31"/>
      <c r="G79" s="31"/>
    </row>
    <row r="80" spans="1:7" ht="30.6" x14ac:dyDescent="0.25">
      <c r="A80" s="5"/>
      <c r="B80" s="59" t="str">
        <f>Critères!B79</f>
        <v>11.7</v>
      </c>
      <c r="C80" s="31"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9" t="str">
        <f>Critères!B80</f>
        <v>11.8</v>
      </c>
      <c r="C81" s="31"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9" t="str">
        <f>Critères!B81</f>
        <v>11.9</v>
      </c>
      <c r="C82" s="31" t="str">
        <f>Critères!C81</f>
        <v>Dans chaque formulaire, l’intitulé de chaque bouton est-il pertinent (hors cas particuliers) ?</v>
      </c>
      <c r="D82" s="67" t="s">
        <v>305</v>
      </c>
      <c r="E82" s="68" t="s">
        <v>316</v>
      </c>
      <c r="F82" s="31"/>
      <c r="G82" s="31"/>
    </row>
    <row r="83" spans="1:7" ht="20.399999999999999" x14ac:dyDescent="0.25">
      <c r="A83" s="5"/>
      <c r="B83" s="59" t="str">
        <f>Critères!B82</f>
        <v>11.10</v>
      </c>
      <c r="C83" s="31" t="str">
        <f>Critères!C82</f>
        <v>Dans chaque formulaire, le contrôle de saisie est-il utilisé de manière pertinente (hors cas particuliers) ?</v>
      </c>
      <c r="D83" s="67" t="s">
        <v>305</v>
      </c>
      <c r="E83" s="68" t="s">
        <v>316</v>
      </c>
      <c r="F83" s="31"/>
      <c r="G83" s="31"/>
    </row>
    <row r="84" spans="1:7" ht="30.6" x14ac:dyDescent="0.25">
      <c r="A84" s="5"/>
      <c r="B84" s="59" t="str">
        <f>Critères!B83</f>
        <v>11.11</v>
      </c>
      <c r="C84" s="31"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9" t="str">
        <f>Critères!B84</f>
        <v>11.12</v>
      </c>
      <c r="C85" s="31"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9" t="str">
        <f>Critères!B85</f>
        <v>11.13</v>
      </c>
      <c r="C86" s="31"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9" t="str">
        <f>Critères!B86</f>
        <v>12.1</v>
      </c>
      <c r="C87" s="31" t="str">
        <f>Critères!C86</f>
        <v>Chaque ensemble de pages dispose-t-il de deux systèmes de navigation différents, au moins (hors cas particuliers) ?</v>
      </c>
      <c r="D87" s="67" t="s">
        <v>305</v>
      </c>
      <c r="E87" s="68" t="s">
        <v>316</v>
      </c>
      <c r="F87" s="31"/>
      <c r="G87" s="31"/>
    </row>
    <row r="88" spans="1:7" ht="30.6" x14ac:dyDescent="0.25">
      <c r="A88" s="5"/>
      <c r="B88" s="59" t="str">
        <f>Critères!B87</f>
        <v>12.2</v>
      </c>
      <c r="C88" s="31" t="str">
        <f>Critères!C87</f>
        <v>Dans chaque ensemble de pages, le menu et les barres de navigation sont-ils toujours à la même place (hors cas particuliers) ?</v>
      </c>
      <c r="D88" s="67" t="s">
        <v>305</v>
      </c>
      <c r="E88" s="68" t="s">
        <v>316</v>
      </c>
      <c r="F88" s="31"/>
      <c r="G88" s="31"/>
    </row>
    <row r="89" spans="1:7" ht="15.6" x14ac:dyDescent="0.25">
      <c r="A89" s="5"/>
      <c r="B89" s="59" t="str">
        <f>Critères!B88</f>
        <v>12.3</v>
      </c>
      <c r="C89" s="31" t="str">
        <f>Critères!C88</f>
        <v>La page « plan du site » est-elle pertinente ?</v>
      </c>
      <c r="D89" s="67" t="s">
        <v>305</v>
      </c>
      <c r="E89" s="68" t="s">
        <v>316</v>
      </c>
      <c r="F89" s="31"/>
      <c r="G89" s="31"/>
    </row>
    <row r="90" spans="1:7" ht="20.399999999999999" x14ac:dyDescent="0.25">
      <c r="A90" s="5"/>
      <c r="B90" s="59" t="str">
        <f>Critères!B89</f>
        <v>12.4</v>
      </c>
      <c r="C90" s="31" t="str">
        <f>Critères!C89</f>
        <v>Dans chaque ensemble de pages, la page « plan du site » est-elle atteignable de manière identique ?</v>
      </c>
      <c r="D90" s="67" t="s">
        <v>305</v>
      </c>
      <c r="E90" s="68" t="s">
        <v>316</v>
      </c>
      <c r="F90" s="31"/>
      <c r="G90" s="31"/>
    </row>
    <row r="91" spans="1:7" ht="20.399999999999999" x14ac:dyDescent="0.25">
      <c r="A91" s="5"/>
      <c r="B91" s="59" t="str">
        <f>Critères!B90</f>
        <v>12.5</v>
      </c>
      <c r="C91" s="31" t="str">
        <f>Critères!C90</f>
        <v>Dans chaque ensemble de pages, le moteur de recherche est-il atteignable de manière identique ?</v>
      </c>
      <c r="D91" s="67" t="s">
        <v>305</v>
      </c>
      <c r="E91" s="68" t="s">
        <v>316</v>
      </c>
      <c r="F91" s="31"/>
      <c r="G91" s="31"/>
    </row>
    <row r="92" spans="1:7" ht="51" x14ac:dyDescent="0.25">
      <c r="A92" s="5"/>
      <c r="B92" s="59" t="str">
        <f>Critères!B91</f>
        <v>12.6</v>
      </c>
      <c r="C92" s="31"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31"/>
      <c r="G92" s="31"/>
    </row>
    <row r="93" spans="1:7" ht="30.6" x14ac:dyDescent="0.25">
      <c r="A93" s="5"/>
      <c r="B93" s="59" t="str">
        <f>Critères!B92</f>
        <v>12.7</v>
      </c>
      <c r="C93" s="31" t="str">
        <f>Critères!C92</f>
        <v>Dans chaque page web, un lien d’évitement ou d’accès rapide à la zone de contenu principal est-il présent (hors cas particuliers) ?</v>
      </c>
      <c r="D93" s="67" t="s">
        <v>305</v>
      </c>
      <c r="E93" s="68" t="s">
        <v>316</v>
      </c>
      <c r="F93" s="31"/>
      <c r="G93" s="31"/>
    </row>
    <row r="94" spans="1:7" ht="20.399999999999999" x14ac:dyDescent="0.25">
      <c r="A94" s="5"/>
      <c r="B94" s="59" t="str">
        <f>Critères!B93</f>
        <v>12.8</v>
      </c>
      <c r="C94" s="31" t="str">
        <f>Critères!C93</f>
        <v>Dans chaque page web, l’ordre de tabulation est-il cohérent ?</v>
      </c>
      <c r="D94" s="67" t="s">
        <v>305</v>
      </c>
      <c r="E94" s="68" t="s">
        <v>316</v>
      </c>
      <c r="F94" s="31"/>
      <c r="G94" s="31"/>
    </row>
    <row r="95" spans="1:7" ht="20.399999999999999" x14ac:dyDescent="0.25">
      <c r="A95" s="5"/>
      <c r="B95" s="59" t="str">
        <f>Critères!B94</f>
        <v>12.9</v>
      </c>
      <c r="C95" s="31" t="str">
        <f>Critères!C94</f>
        <v>Dans chaque page web, la navigation ne doit pas contenir de piège au clavier. Cette règle est-elle respectée ?</v>
      </c>
      <c r="D95" s="67" t="s">
        <v>305</v>
      </c>
      <c r="E95" s="68" t="s">
        <v>316</v>
      </c>
      <c r="F95" s="31"/>
      <c r="G95" s="31"/>
    </row>
    <row r="96" spans="1:7" ht="40.799999999999997" x14ac:dyDescent="0.25">
      <c r="A96" s="5"/>
      <c r="B96" s="59" t="str">
        <f>Critères!B95</f>
        <v>12.10</v>
      </c>
      <c r="C96" s="31" t="str">
        <f>Critères!C95</f>
        <v>Dans chaque page web, les raccourcis clavier n’utilisant qu’une seule touche (lettre minuscule ou majuscule, ponctuation, chiffre ou symbole) sont-ils contrôlables par l’utilisateur ?</v>
      </c>
      <c r="D96" s="67" t="s">
        <v>305</v>
      </c>
      <c r="E96" s="68" t="s">
        <v>316</v>
      </c>
      <c r="F96" s="31"/>
      <c r="G96" s="31"/>
    </row>
    <row r="97" spans="1:7" ht="40.799999999999997" x14ac:dyDescent="0.25">
      <c r="A97" s="5"/>
      <c r="B97" s="59" t="str">
        <f>Critères!B96</f>
        <v>12.11</v>
      </c>
      <c r="C97" s="31" t="str">
        <f>Critères!C96</f>
        <v>Dans chaque page web, les contenus additionnels apparaissant au survol, à la prise de focus ou à l’activation d’un composant d’interface sont-ils si nécessaire atteignables au clavier ?</v>
      </c>
      <c r="D97" s="67" t="s">
        <v>305</v>
      </c>
      <c r="E97" s="68" t="s">
        <v>316</v>
      </c>
      <c r="F97" s="31"/>
      <c r="G97" s="31"/>
    </row>
    <row r="98" spans="1:7" ht="30.6" x14ac:dyDescent="0.25">
      <c r="A98" s="5" t="str">
        <f>Critères!$A$97</f>
        <v>CONSULTATION</v>
      </c>
      <c r="B98" s="59" t="str">
        <f>Critères!B97</f>
        <v>13.1</v>
      </c>
      <c r="C98" s="31" t="str">
        <f>Critères!C97</f>
        <v>Pour chaque page web, l’utilisateur a-t-il le contrôle de chaque limite de temps modifiant le contenu (hors cas particuliers) ?</v>
      </c>
      <c r="D98" s="67" t="s">
        <v>305</v>
      </c>
      <c r="E98" s="68" t="s">
        <v>316</v>
      </c>
      <c r="F98" s="31"/>
      <c r="G98" s="31"/>
    </row>
    <row r="99" spans="1:7" ht="30.6" x14ac:dyDescent="0.25">
      <c r="A99" s="5"/>
      <c r="B99" s="59" t="str">
        <f>Critères!B98</f>
        <v>13.2</v>
      </c>
      <c r="C99" s="31" t="str">
        <f>Critères!C98</f>
        <v>Dans chaque page web, l’ouverture d’une nouvelle fenêtre ne doit pas être déclenchée sans action de l’utilisateur. Cette règle est-elle respectée ?</v>
      </c>
      <c r="D99" s="67" t="s">
        <v>305</v>
      </c>
      <c r="E99" s="68" t="s">
        <v>316</v>
      </c>
      <c r="F99" s="31"/>
      <c r="G99" s="31"/>
    </row>
    <row r="100" spans="1:7" ht="30.6" x14ac:dyDescent="0.25">
      <c r="A100" s="5"/>
      <c r="B100" s="59" t="str">
        <f>Critères!B99</f>
        <v>13.3</v>
      </c>
      <c r="C100" s="31" t="str">
        <f>Critères!C99</f>
        <v>Dans chaque page web, chaque document bureautique en téléchargement possède-t-il, si nécessaire, une version accessible (hors cas particuliers) ?</v>
      </c>
      <c r="D100" s="67" t="s">
        <v>305</v>
      </c>
      <c r="E100" s="68" t="s">
        <v>316</v>
      </c>
      <c r="F100" s="31"/>
      <c r="G100" s="31"/>
    </row>
    <row r="101" spans="1:7" ht="20.399999999999999" x14ac:dyDescent="0.25">
      <c r="A101" s="5"/>
      <c r="B101" s="59" t="str">
        <f>Critères!B100</f>
        <v>13.4</v>
      </c>
      <c r="C101" s="31" t="str">
        <f>Critères!C100</f>
        <v>Pour chaque document bureautique ayant une version accessible, cette version offre-t-elle la même information ?</v>
      </c>
      <c r="D101" s="67" t="s">
        <v>305</v>
      </c>
      <c r="E101" s="68" t="s">
        <v>316</v>
      </c>
      <c r="F101" s="31"/>
      <c r="G101" s="31"/>
    </row>
    <row r="102" spans="1:7" ht="20.399999999999999" x14ac:dyDescent="0.25">
      <c r="A102" s="5"/>
      <c r="B102" s="59" t="str">
        <f>Critères!B101</f>
        <v>13.5</v>
      </c>
      <c r="C102" s="31" t="str">
        <f>Critères!C101</f>
        <v>Dans chaque page web, chaque contenu cryptique (art ASCII, émoticon, syntaxe cryptique) a-t-il une alternative ?</v>
      </c>
      <c r="D102" s="67" t="s">
        <v>305</v>
      </c>
      <c r="E102" s="68" t="s">
        <v>316</v>
      </c>
      <c r="F102" s="31"/>
      <c r="G102" s="31"/>
    </row>
    <row r="103" spans="1:7" ht="30.6" x14ac:dyDescent="0.25">
      <c r="A103" s="5"/>
      <c r="B103" s="59" t="str">
        <f>Critères!B102</f>
        <v>13.6</v>
      </c>
      <c r="C103" s="31" t="str">
        <f>Critères!C102</f>
        <v>Dans chaque page web, pour chaque contenu cryptique (art ASCII, émoticon, syntaxe cryptique) ayant une alternative, cette alternative est-elle pertinente ?</v>
      </c>
      <c r="D103" s="67" t="s">
        <v>305</v>
      </c>
      <c r="E103" s="68" t="s">
        <v>316</v>
      </c>
      <c r="F103" s="31"/>
      <c r="G103" s="31"/>
    </row>
    <row r="104" spans="1:7" ht="30.6" x14ac:dyDescent="0.25">
      <c r="A104" s="5"/>
      <c r="B104" s="59" t="str">
        <f>Critères!B103</f>
        <v>13.7</v>
      </c>
      <c r="C104" s="31" t="str">
        <f>Critères!C103</f>
        <v>Dans chaque page web, les changements brusques de luminosité ou les effets de flash sont-ils correctement utilisés ?</v>
      </c>
      <c r="D104" s="67" t="s">
        <v>305</v>
      </c>
      <c r="E104" s="68" t="s">
        <v>316</v>
      </c>
      <c r="F104" s="31"/>
      <c r="G104" s="31"/>
    </row>
    <row r="105" spans="1:7" ht="20.399999999999999" x14ac:dyDescent="0.25">
      <c r="A105" s="5"/>
      <c r="B105" s="59" t="str">
        <f>Critères!B104</f>
        <v>13.8</v>
      </c>
      <c r="C105" s="31" t="str">
        <f>Critères!C104</f>
        <v>Dans chaque page web, chaque contenu en mouvement ou clignotant est-il contrôlable par l’utilisateur ?</v>
      </c>
      <c r="D105" s="67" t="s">
        <v>305</v>
      </c>
      <c r="E105" s="68" t="s">
        <v>316</v>
      </c>
      <c r="F105" s="31"/>
      <c r="G105" s="31"/>
    </row>
    <row r="106" spans="1:7" ht="30.6" x14ac:dyDescent="0.25">
      <c r="A106" s="5"/>
      <c r="B106" s="59" t="str">
        <f>Critères!B105</f>
        <v>13.9</v>
      </c>
      <c r="C106" s="31" t="str">
        <f>Critères!C105</f>
        <v>Dans chaque page web, le contenu proposé est-il consultable quelle que soit l’orientation de l’écran (portait ou paysage) (hors cas particuliers) ?</v>
      </c>
      <c r="D106" s="67" t="s">
        <v>305</v>
      </c>
      <c r="E106" s="68" t="s">
        <v>316</v>
      </c>
      <c r="F106" s="31"/>
      <c r="G106" s="31"/>
    </row>
    <row r="107" spans="1:7" ht="40.799999999999997" x14ac:dyDescent="0.25">
      <c r="A107" s="5"/>
      <c r="B107" s="59" t="str">
        <f>Critères!B106</f>
        <v>13.10</v>
      </c>
      <c r="C107" s="31" t="str">
        <f>Critères!C106</f>
        <v>Dans chaque page web, les fonctionnalités utilisables ou disponibles au moyen d’un geste complexe peuvent-elles être également disponibles au moyen d’un geste simple (hors cas particuliers) ?</v>
      </c>
      <c r="D107" s="67" t="s">
        <v>305</v>
      </c>
      <c r="E107" s="68" t="s">
        <v>316</v>
      </c>
      <c r="F107" s="31"/>
      <c r="G107" s="31"/>
    </row>
    <row r="108" spans="1:7" ht="40.799999999999997" x14ac:dyDescent="0.25">
      <c r="A108" s="5"/>
      <c r="B108" s="59" t="str">
        <f>Critères!B107</f>
        <v>13.11</v>
      </c>
      <c r="C108" s="31" t="str">
        <f>Critères!C107</f>
        <v>Dans chaque page web, les actions déclenchées au moyen d’un dispositif de pointage sur un point unique de l’écran peuvent-elles faire l’objet d’une annulation (hors cas particuliers) ?</v>
      </c>
      <c r="D108" s="67" t="s">
        <v>305</v>
      </c>
      <c r="E108" s="68" t="s">
        <v>316</v>
      </c>
      <c r="F108" s="31"/>
      <c r="G108" s="31"/>
    </row>
    <row r="109" spans="1:7" ht="30.6" x14ac:dyDescent="0.25">
      <c r="A109" s="5"/>
      <c r="B109" s="59" t="str">
        <f>Critères!B108</f>
        <v>13.12</v>
      </c>
      <c r="C109" s="31" t="str">
        <f>Critères!C108</f>
        <v>Dans chaque page web, les fonctionnalités qui impliquent un mouvement de l’appareil ou vers l’appareil peuvent-elles être satisfaites de manière alternative (hors cas particuliers) ?</v>
      </c>
      <c r="D109" s="67" t="s">
        <v>305</v>
      </c>
      <c r="E109" s="68" t="s">
        <v>316</v>
      </c>
      <c r="F109" s="31"/>
      <c r="G109" s="31"/>
    </row>
  </sheetData>
  <mergeCells count="15">
    <mergeCell ref="A74:A86"/>
    <mergeCell ref="A87:A97"/>
    <mergeCell ref="A98:A109"/>
    <mergeCell ref="A31:A38"/>
    <mergeCell ref="A39:A40"/>
    <mergeCell ref="A41:A45"/>
    <mergeCell ref="A46:A55"/>
    <mergeCell ref="A56:A59"/>
    <mergeCell ref="A60:A73"/>
    <mergeCell ref="A1:G1"/>
    <mergeCell ref="A2:G2"/>
    <mergeCell ref="A4:A12"/>
    <mergeCell ref="A13:A14"/>
    <mergeCell ref="A15:A17"/>
    <mergeCell ref="A18:A30"/>
  </mergeCells>
  <conditionalFormatting sqref="D5:D109">
    <cfRule type="cellIs" dxfId="269" priority="1" operator="equal">
      <formula>"C"</formula>
    </cfRule>
    <cfRule type="cellIs" dxfId="268" priority="2" operator="equal">
      <formula>"NC"</formula>
    </cfRule>
    <cfRule type="cellIs" dxfId="267" priority="3" operator="equal">
      <formula>"NA"</formula>
    </cfRule>
    <cfRule type="cellIs" dxfId="266" priority="4" operator="equal">
      <formula>"NT"</formula>
    </cfRule>
  </conditionalFormatting>
  <conditionalFormatting sqref="E5:E109">
    <cfRule type="cellIs" dxfId="265" priority="5" operator="equal">
      <formula>"D"</formula>
    </cfRule>
    <cfRule type="cellIs" dxfId="264" priority="6" operator="equal">
      <formula>"N"</formula>
    </cfRule>
  </conditionalFormatting>
  <conditionalFormatting sqref="D4">
    <cfRule type="cellIs" dxfId="263" priority="7" operator="equal">
      <formula>"C"</formula>
    </cfRule>
    <cfRule type="cellIs" dxfId="262" priority="8" operator="equal">
      <formula>"NC"</formula>
    </cfRule>
    <cfRule type="cellIs" dxfId="261" priority="9" operator="equal">
      <formula>"NA"</formula>
    </cfRule>
    <cfRule type="cellIs" dxfId="260" priority="10" operator="equal">
      <formula>"NT"</formula>
    </cfRule>
  </conditionalFormatting>
  <conditionalFormatting sqref="E4">
    <cfRule type="cellIs" dxfId="259" priority="11" operator="equal">
      <formula>"D"</formula>
    </cfRule>
    <cfRule type="cellIs" dxfId="258" priority="12"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09"/>
  <sheetViews>
    <sheetView zoomScale="75" zoomScaleNormal="75" workbookViewId="0">
      <selection activeCell="D4" sqref="D4"/>
    </sheetView>
  </sheetViews>
  <sheetFormatPr baseColWidth="10" defaultColWidth="9.6328125" defaultRowHeight="15" x14ac:dyDescent="0.25"/>
  <cols>
    <col min="1" max="1" width="3.7265625" style="14"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64" width="9.6328125" style="23"/>
    <col min="65" max="16384" width="9.6328125" style="14"/>
  </cols>
  <sheetData>
    <row r="1" spans="1:8" ht="15.6" x14ac:dyDescent="0.25">
      <c r="A1" s="11" t="str">
        <f>Échantillon!A1</f>
        <v>RGAA 4.1 – GRILLE D'ÉVALUATION</v>
      </c>
      <c r="B1" s="11"/>
      <c r="C1" s="11"/>
      <c r="D1" s="11"/>
      <c r="E1" s="11"/>
      <c r="F1" s="11"/>
      <c r="G1" s="11"/>
    </row>
    <row r="2" spans="1:8" x14ac:dyDescent="0.25">
      <c r="A2" s="1" t="str">
        <f>CONCATENATE(Échantillon!B35," : ",Échantillon!C35)</f>
        <v>Actualités : http://www.site.fr/actualites.html</v>
      </c>
      <c r="B2" s="1"/>
      <c r="C2" s="1"/>
      <c r="D2" s="1"/>
      <c r="E2" s="1"/>
      <c r="F2" s="1"/>
      <c r="G2" s="1"/>
    </row>
    <row r="3" spans="1:8" ht="46.2" x14ac:dyDescent="0.25">
      <c r="A3" s="24" t="s">
        <v>71</v>
      </c>
      <c r="B3" s="24" t="s">
        <v>72</v>
      </c>
      <c r="C3" s="25" t="s">
        <v>73</v>
      </c>
      <c r="D3" s="24" t="s">
        <v>300</v>
      </c>
      <c r="E3" s="24" t="s">
        <v>313</v>
      </c>
      <c r="F3" s="25" t="s">
        <v>314</v>
      </c>
      <c r="G3" s="25" t="s">
        <v>315</v>
      </c>
    </row>
    <row r="4" spans="1:8" ht="20.399999999999999" x14ac:dyDescent="0.25">
      <c r="A4" s="5" t="str">
        <f>Critères!$A$3</f>
        <v>IMAGES</v>
      </c>
      <c r="B4" s="59" t="str">
        <f>Critères!B3</f>
        <v>1.1</v>
      </c>
      <c r="C4" s="31" t="str">
        <f>Critères!C3</f>
        <v>Chaque image porteuse d’information a-t-elle une alternative textuelle ?</v>
      </c>
      <c r="D4" s="67" t="s">
        <v>305</v>
      </c>
      <c r="E4" s="68" t="s">
        <v>316</v>
      </c>
      <c r="F4" s="31"/>
      <c r="G4" s="31"/>
      <c r="H4" s="14"/>
    </row>
    <row r="5" spans="1:8" ht="20.399999999999999" x14ac:dyDescent="0.25">
      <c r="A5" s="5"/>
      <c r="B5" s="59" t="str">
        <f>Critères!B4</f>
        <v>1.2</v>
      </c>
      <c r="C5" s="31" t="str">
        <f>Critères!C4</f>
        <v>Chaque image de décoration est-elle correctement ignorée par les technologies d’assistance ?</v>
      </c>
      <c r="D5" s="67" t="s">
        <v>305</v>
      </c>
      <c r="E5" s="68" t="s">
        <v>316</v>
      </c>
      <c r="F5" s="31"/>
      <c r="G5" s="31"/>
    </row>
    <row r="6" spans="1:8" ht="30.6" x14ac:dyDescent="0.25">
      <c r="A6" s="5"/>
      <c r="B6" s="59" t="str">
        <f>Critères!B5</f>
        <v>1.3</v>
      </c>
      <c r="C6" s="31" t="str">
        <f>Critères!C5</f>
        <v>Pour chaque image porteuse d'information ayant une alternative textuelle, cette alternative est-elle pertinente (hors cas particuliers) ?</v>
      </c>
      <c r="D6" s="67" t="s">
        <v>305</v>
      </c>
      <c r="E6" s="68" t="s">
        <v>316</v>
      </c>
      <c r="F6" s="31"/>
      <c r="G6" s="31"/>
    </row>
    <row r="7" spans="1:8" ht="30.6" x14ac:dyDescent="0.25">
      <c r="A7" s="5"/>
      <c r="B7" s="59" t="str">
        <f>Critères!B6</f>
        <v>1.4</v>
      </c>
      <c r="C7" s="31" t="str">
        <f>Critères!C6</f>
        <v>Pour chaque image utilisée comme CAPTCHA ou comme image-test, ayant une alternative textuelle, cette alternative permet-elle d’identifier la nature et la fonction de l’image ?</v>
      </c>
      <c r="D7" s="67" t="s">
        <v>305</v>
      </c>
      <c r="E7" s="68" t="s">
        <v>316</v>
      </c>
      <c r="F7" s="31"/>
      <c r="G7" s="31"/>
    </row>
    <row r="8" spans="1:8" ht="30.6" x14ac:dyDescent="0.25">
      <c r="A8" s="5"/>
      <c r="B8" s="59" t="str">
        <f>Critères!B7</f>
        <v>1.5</v>
      </c>
      <c r="C8" s="31" t="str">
        <f>Critères!C7</f>
        <v>Pour chaque image utilisée comme CAPTCHA, une solution d’accès alternatif au contenu ou à la fonction du CAPTCHA est-elle présente ?</v>
      </c>
      <c r="D8" s="67" t="s">
        <v>305</v>
      </c>
      <c r="E8" s="68" t="s">
        <v>316</v>
      </c>
      <c r="F8" s="29"/>
      <c r="G8" s="31"/>
    </row>
    <row r="9" spans="1:8" ht="20.399999999999999" x14ac:dyDescent="0.25">
      <c r="A9" s="5"/>
      <c r="B9" s="59" t="str">
        <f>Critères!B8</f>
        <v>1.6</v>
      </c>
      <c r="C9" s="31" t="str">
        <f>Critères!C8</f>
        <v>Chaque image porteuse d’information a-t-elle, si nécessaire, une description détaillée ?</v>
      </c>
      <c r="D9" s="67" t="s">
        <v>305</v>
      </c>
      <c r="E9" s="68" t="s">
        <v>316</v>
      </c>
      <c r="F9" s="31"/>
      <c r="G9" s="31"/>
    </row>
    <row r="10" spans="1:8" ht="20.399999999999999" x14ac:dyDescent="0.25">
      <c r="A10" s="5"/>
      <c r="B10" s="59" t="str">
        <f>Critères!B9</f>
        <v>1.7</v>
      </c>
      <c r="C10" s="31" t="str">
        <f>Critères!C9</f>
        <v>Pour chaque image porteuse d’information ayant une description détaillée, cette description est-elle pertinente ?</v>
      </c>
      <c r="D10" s="67" t="s">
        <v>305</v>
      </c>
      <c r="E10" s="68" t="s">
        <v>316</v>
      </c>
      <c r="F10" s="31"/>
      <c r="G10" s="31"/>
    </row>
    <row r="11" spans="1:8" ht="40.799999999999997" x14ac:dyDescent="0.25">
      <c r="A11" s="5"/>
      <c r="B11" s="59" t="str">
        <f>Critères!B10</f>
        <v>1.8</v>
      </c>
      <c r="C11" s="31" t="str">
        <f>Critères!C10</f>
        <v>Chaque image texte porteuse d’information, en l’absence d’un mécanisme de remplacement, doit si possible être remplacée par du texte stylé. Cette règle est-elle respectée (hors cas particuliers) ?</v>
      </c>
      <c r="D11" s="67" t="s">
        <v>305</v>
      </c>
      <c r="E11" s="68" t="s">
        <v>316</v>
      </c>
      <c r="F11" s="31"/>
      <c r="G11" s="31"/>
    </row>
    <row r="12" spans="1:8" ht="20.399999999999999" x14ac:dyDescent="0.25">
      <c r="A12" s="5"/>
      <c r="B12" s="59" t="str">
        <f>Critères!B11</f>
        <v>1.9</v>
      </c>
      <c r="C12" s="31" t="str">
        <f>Critères!C11</f>
        <v>Chaque légende d’image est-elle, si nécessaire, correctement reliée à l’image correspondante ?</v>
      </c>
      <c r="D12" s="67" t="s">
        <v>305</v>
      </c>
      <c r="E12" s="68" t="s">
        <v>316</v>
      </c>
      <c r="F12" s="31"/>
      <c r="G12" s="31"/>
    </row>
    <row r="13" spans="1:8" ht="15.6" x14ac:dyDescent="0.25">
      <c r="A13" s="5" t="str">
        <f>Critères!$A$12</f>
        <v>CADRES</v>
      </c>
      <c r="B13" s="59" t="str">
        <f>Critères!B12</f>
        <v>2.1</v>
      </c>
      <c r="C13" s="31" t="str">
        <f>Critères!C12</f>
        <v>Chaque cadre a-t-il un titre de cadre ?</v>
      </c>
      <c r="D13" s="67" t="s">
        <v>305</v>
      </c>
      <c r="E13" s="68" t="s">
        <v>316</v>
      </c>
      <c r="F13" s="60"/>
      <c r="G13" s="31"/>
    </row>
    <row r="14" spans="1:8"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8" ht="30.6" x14ac:dyDescent="0.25">
      <c r="A15" s="5" t="str">
        <f>Critères!$A$14</f>
        <v>COULEURS</v>
      </c>
      <c r="B15" s="59" t="str">
        <f>Critères!B14</f>
        <v>3.1</v>
      </c>
      <c r="C15" s="31" t="str">
        <f>Critères!C14</f>
        <v>Dans chaque page web, l’information ne doit pas être donnée uniquement par la couleur. Cette règle est-elle respectée ?</v>
      </c>
      <c r="D15" s="67" t="s">
        <v>305</v>
      </c>
      <c r="E15" s="68" t="s">
        <v>316</v>
      </c>
      <c r="F15" s="31"/>
      <c r="G15" s="31"/>
    </row>
    <row r="16" spans="1:8" ht="30.6" x14ac:dyDescent="0.25">
      <c r="A16" s="5"/>
      <c r="B16" s="59" t="str">
        <f>Critères!B15</f>
        <v>3.2</v>
      </c>
      <c r="C16" s="31"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9" t="str">
        <f>Critères!B16</f>
        <v>3.3</v>
      </c>
      <c r="C17" s="31"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9" t="str">
        <f>Critères!B17</f>
        <v>4.1</v>
      </c>
      <c r="C18" s="31"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9" t="str">
        <f>Critères!B18</f>
        <v>4.2</v>
      </c>
      <c r="C19" s="31"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9" t="str">
        <f>Critères!B19</f>
        <v>4.3</v>
      </c>
      <c r="C20" s="31" t="str">
        <f>Critères!C19</f>
        <v>Chaque média temporel synchronisé pré-enregistré a-t-il, si nécessaire, des sous-titres synchronisés (hors cas particuliers) ?</v>
      </c>
      <c r="D20" s="67" t="s">
        <v>305</v>
      </c>
      <c r="E20" s="68" t="s">
        <v>316</v>
      </c>
      <c r="F20" s="31"/>
      <c r="G20" s="31"/>
    </row>
    <row r="21" spans="1:7" ht="30.6" x14ac:dyDescent="0.25">
      <c r="A21" s="5"/>
      <c r="B21" s="59" t="str">
        <f>Critères!B20</f>
        <v>4.4</v>
      </c>
      <c r="C21" s="31"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9" t="str">
        <f>Critères!B21</f>
        <v>4.5</v>
      </c>
      <c r="C22" s="31"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9" t="str">
        <f>Critères!B22</f>
        <v>4.6</v>
      </c>
      <c r="C23" s="31"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9" t="str">
        <f>Critères!B23</f>
        <v>4.7</v>
      </c>
      <c r="C24" s="31" t="str">
        <f>Critères!C23</f>
        <v>Chaque média temporel est-il clairement identifiable (hors cas particuliers) ?</v>
      </c>
      <c r="D24" s="67" t="s">
        <v>305</v>
      </c>
      <c r="E24" s="68" t="s">
        <v>316</v>
      </c>
      <c r="F24" s="31"/>
      <c r="G24" s="31"/>
    </row>
    <row r="25" spans="1:7" ht="20.399999999999999" x14ac:dyDescent="0.25">
      <c r="A25" s="5"/>
      <c r="B25" s="59" t="str">
        <f>Critères!B24</f>
        <v>4.8</v>
      </c>
      <c r="C25" s="31" t="str">
        <f>Critères!C24</f>
        <v>Chaque média non temporel a-t-il, si nécessaire, une alternative (hors cas particuliers) ?</v>
      </c>
      <c r="D25" s="67" t="s">
        <v>305</v>
      </c>
      <c r="E25" s="68" t="s">
        <v>316</v>
      </c>
      <c r="F25" s="31"/>
      <c r="G25" s="31"/>
    </row>
    <row r="26" spans="1:7" ht="20.399999999999999" x14ac:dyDescent="0.25">
      <c r="A26" s="5"/>
      <c r="B26" s="59" t="str">
        <f>Critères!B25</f>
        <v>4.9</v>
      </c>
      <c r="C26" s="31" t="str">
        <f>Critères!C25</f>
        <v>Pour chaque média non temporel ayant une alternative, cette alternative est-elle pertinente ?</v>
      </c>
      <c r="D26" s="67" t="s">
        <v>305</v>
      </c>
      <c r="E26" s="68" t="s">
        <v>316</v>
      </c>
      <c r="F26" s="31"/>
      <c r="G26" s="31"/>
    </row>
    <row r="27" spans="1:7" ht="20.399999999999999" x14ac:dyDescent="0.25">
      <c r="A27" s="5"/>
      <c r="B27" s="59" t="str">
        <f>Critères!B26</f>
        <v>4.10</v>
      </c>
      <c r="C27" s="31" t="str">
        <f>Critères!C26</f>
        <v>Chaque son déclenché automatiquement est-il contrôlable par l’utilisateur ?</v>
      </c>
      <c r="D27" s="67" t="s">
        <v>305</v>
      </c>
      <c r="E27" s="68" t="s">
        <v>316</v>
      </c>
      <c r="F27" s="31"/>
      <c r="G27" s="31"/>
    </row>
    <row r="28" spans="1:7" ht="30.6" x14ac:dyDescent="0.25">
      <c r="A28" s="5"/>
      <c r="B28" s="59" t="str">
        <f>Critères!B27</f>
        <v>4.11</v>
      </c>
      <c r="C28" s="31"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9" t="str">
        <f>Critères!B28</f>
        <v>4.12</v>
      </c>
      <c r="C29" s="31"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9" t="str">
        <f>Critères!B29</f>
        <v>4.13</v>
      </c>
      <c r="C30" s="31"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9" t="str">
        <f>Critères!B30</f>
        <v>5.1</v>
      </c>
      <c r="C31" s="31" t="str">
        <f>Critères!C30</f>
        <v>Chaque tableau de données complexe a-t-il un résumé ?</v>
      </c>
      <c r="D31" s="67" t="s">
        <v>305</v>
      </c>
      <c r="E31" s="68" t="s">
        <v>316</v>
      </c>
      <c r="F31" s="31"/>
      <c r="G31" s="31"/>
    </row>
    <row r="32" spans="1:7" ht="20.399999999999999" x14ac:dyDescent="0.25">
      <c r="A32" s="5"/>
      <c r="B32" s="59" t="str">
        <f>Critères!B31</f>
        <v>5.2</v>
      </c>
      <c r="C32" s="31" t="str">
        <f>Critères!C31</f>
        <v>Pour chaque tableau de données complexe ayant un résumé, celui-ci est-il pertinent ?</v>
      </c>
      <c r="D32" s="67" t="s">
        <v>305</v>
      </c>
      <c r="E32" s="68" t="s">
        <v>316</v>
      </c>
      <c r="F32" s="31"/>
      <c r="G32" s="31"/>
    </row>
    <row r="33" spans="1:7" ht="20.399999999999999" x14ac:dyDescent="0.25">
      <c r="A33" s="5"/>
      <c r="B33" s="59" t="str">
        <f>Critères!B32</f>
        <v>5.3</v>
      </c>
      <c r="C33" s="31" t="str">
        <f>Critères!C32</f>
        <v>Pour chaque tableau de mise en forme, le contenu linéarisé reste-t-il compréhensible ?</v>
      </c>
      <c r="D33" s="67" t="s">
        <v>305</v>
      </c>
      <c r="E33" s="68" t="s">
        <v>316</v>
      </c>
      <c r="F33" s="31"/>
      <c r="G33" s="31"/>
    </row>
    <row r="34" spans="1:7" ht="20.399999999999999" x14ac:dyDescent="0.25">
      <c r="A34" s="5"/>
      <c r="B34" s="59" t="str">
        <f>Critères!B33</f>
        <v>5.4</v>
      </c>
      <c r="C34" s="31" t="str">
        <f>Critères!C33</f>
        <v>Pour chaque tableau de données ayant un titre, le titre est-il correctement associé au tableau de données ?</v>
      </c>
      <c r="D34" s="67" t="s">
        <v>305</v>
      </c>
      <c r="E34" s="68" t="s">
        <v>316</v>
      </c>
      <c r="F34" s="31"/>
      <c r="G34" s="31"/>
    </row>
    <row r="35" spans="1:7" ht="20.399999999999999" x14ac:dyDescent="0.25">
      <c r="A35" s="5"/>
      <c r="B35" s="59" t="str">
        <f>Critères!B34</f>
        <v>5.5</v>
      </c>
      <c r="C35" s="31" t="str">
        <f>Critères!C34</f>
        <v>Pour chaque tableau de données ayant un titre, celui-ci est-il pertinent ?</v>
      </c>
      <c r="D35" s="67" t="s">
        <v>305</v>
      </c>
      <c r="E35" s="68" t="s">
        <v>316</v>
      </c>
      <c r="F35" s="31"/>
      <c r="G35" s="31"/>
    </row>
    <row r="36" spans="1:7" ht="30.6" x14ac:dyDescent="0.25">
      <c r="A36" s="5"/>
      <c r="B36" s="59" t="str">
        <f>Critères!B35</f>
        <v>5.6</v>
      </c>
      <c r="C36" s="31" t="str">
        <f>Critères!C35</f>
        <v>Pour chaque tableau de données, chaque en-tête de colonnes et chaque en-tête de lignes sont-ils correctement déclarés ?</v>
      </c>
      <c r="D36" s="67" t="s">
        <v>305</v>
      </c>
      <c r="E36" s="68" t="s">
        <v>316</v>
      </c>
      <c r="F36" s="31"/>
      <c r="G36" s="31"/>
    </row>
    <row r="37" spans="1:7" ht="30.6" x14ac:dyDescent="0.25">
      <c r="A37" s="5"/>
      <c r="B37" s="59" t="str">
        <f>Critères!B36</f>
        <v>5.7</v>
      </c>
      <c r="C37" s="31"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9" t="str">
        <f>Critères!B37</f>
        <v>5.8</v>
      </c>
      <c r="C38" s="31"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9" t="str">
        <f>Critères!B38</f>
        <v>6.1</v>
      </c>
      <c r="C39" s="31" t="str">
        <f>Critères!C38</f>
        <v>Chaque lien est-il explicite (hors cas particuliers) ?</v>
      </c>
      <c r="D39" s="67" t="s">
        <v>305</v>
      </c>
      <c r="E39" s="68" t="s">
        <v>316</v>
      </c>
      <c r="F39" s="31"/>
      <c r="G39" s="31"/>
    </row>
    <row r="40" spans="1:7" ht="15.6" x14ac:dyDescent="0.25">
      <c r="A40" s="5"/>
      <c r="B40" s="59" t="str">
        <f>Critères!B39</f>
        <v>6.2</v>
      </c>
      <c r="C40" s="31" t="str">
        <f>Critères!C39</f>
        <v>Dans chaque page web, chaque lien a-t-il un intitulé ?</v>
      </c>
      <c r="D40" s="67" t="s">
        <v>305</v>
      </c>
      <c r="E40" s="68" t="s">
        <v>316</v>
      </c>
      <c r="F40" s="31"/>
      <c r="G40" s="31"/>
    </row>
    <row r="41" spans="1:7" ht="20.399999999999999" x14ac:dyDescent="0.25">
      <c r="A41" s="5" t="str">
        <f>Critères!$A$40</f>
        <v>SCRIPTS</v>
      </c>
      <c r="B41" s="59" t="str">
        <f>Critères!B40</f>
        <v>7.1</v>
      </c>
      <c r="C41" s="31" t="str">
        <f>Critères!C40</f>
        <v>Chaque script est-il, si nécessaire, compatible avec les technologies d’assistance ?</v>
      </c>
      <c r="D41" s="67" t="s">
        <v>305</v>
      </c>
      <c r="E41" s="68" t="s">
        <v>316</v>
      </c>
      <c r="F41" s="31"/>
      <c r="G41" s="31"/>
    </row>
    <row r="42" spans="1:7" ht="20.399999999999999" x14ac:dyDescent="0.25">
      <c r="A42" s="5"/>
      <c r="B42" s="59" t="str">
        <f>Critères!B41</f>
        <v>7.2</v>
      </c>
      <c r="C42" s="31" t="str">
        <f>Critères!C41</f>
        <v>Pour chaque script ayant une alternative, cette alternative est-elle pertinente ?</v>
      </c>
      <c r="D42" s="67" t="s">
        <v>305</v>
      </c>
      <c r="E42" s="68" t="s">
        <v>316</v>
      </c>
      <c r="F42" s="31"/>
      <c r="G42" s="31"/>
    </row>
    <row r="43" spans="1:7" ht="20.399999999999999" x14ac:dyDescent="0.25">
      <c r="A43" s="5"/>
      <c r="B43" s="59" t="str">
        <f>Critères!B42</f>
        <v>7.3</v>
      </c>
      <c r="C43" s="31" t="str">
        <f>Critères!C42</f>
        <v>Chaque script est-il contrôlable par le clavier et par tout dispositif de pointage (hors cas particuliers) ?</v>
      </c>
      <c r="D43" s="67" t="s">
        <v>305</v>
      </c>
      <c r="E43" s="68" t="s">
        <v>316</v>
      </c>
      <c r="F43" s="31"/>
      <c r="G43" s="31"/>
    </row>
    <row r="44" spans="1:7" ht="20.399999999999999" x14ac:dyDescent="0.25">
      <c r="A44" s="5"/>
      <c r="B44" s="59" t="str">
        <f>Critères!B43</f>
        <v>7.4</v>
      </c>
      <c r="C44" s="31" t="str">
        <f>Critères!C43</f>
        <v>Pour chaque script qui initie un changement de contexte, l’utilisateur est-il averti ou en a-t-il le contrôle ?</v>
      </c>
      <c r="D44" s="67" t="s">
        <v>305</v>
      </c>
      <c r="E44" s="68" t="s">
        <v>316</v>
      </c>
      <c r="F44" s="31"/>
      <c r="G44" s="31"/>
    </row>
    <row r="45" spans="1:7" ht="20.399999999999999" x14ac:dyDescent="0.25">
      <c r="A45" s="5"/>
      <c r="B45" s="59" t="str">
        <f>Critères!B44</f>
        <v>7.5</v>
      </c>
      <c r="C45" s="31"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9" t="str">
        <f>Critères!B45</f>
        <v>8.1</v>
      </c>
      <c r="C46" s="31" t="str">
        <f>Critères!C45</f>
        <v>Chaque page web est-elle définie par un type de document ?</v>
      </c>
      <c r="D46" s="67" t="s">
        <v>305</v>
      </c>
      <c r="E46" s="68" t="s">
        <v>316</v>
      </c>
      <c r="F46" s="31"/>
      <c r="G46" s="31"/>
    </row>
    <row r="47" spans="1:7" ht="20.399999999999999" x14ac:dyDescent="0.25">
      <c r="A47" s="5"/>
      <c r="B47" s="59" t="str">
        <f>Critères!B46</f>
        <v>8.2</v>
      </c>
      <c r="C47" s="31"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9" t="str">
        <f>Critères!B47</f>
        <v>8.3</v>
      </c>
      <c r="C48" s="31" t="str">
        <f>Critères!C47</f>
        <v>Dans chaque page web, la langue par défaut est-elle présente ?</v>
      </c>
      <c r="D48" s="67" t="s">
        <v>305</v>
      </c>
      <c r="E48" s="68" t="s">
        <v>316</v>
      </c>
      <c r="F48" s="31"/>
      <c r="G48" s="31"/>
    </row>
    <row r="49" spans="1:7" ht="20.399999999999999" x14ac:dyDescent="0.25">
      <c r="A49" s="5"/>
      <c r="B49" s="59" t="str">
        <f>Critères!B48</f>
        <v>8.4</v>
      </c>
      <c r="C49" s="31" t="str">
        <f>Critères!C48</f>
        <v>Pour chaque page web ayant une langue par défaut, le code de langue est-il pertinent ?</v>
      </c>
      <c r="D49" s="67" t="s">
        <v>305</v>
      </c>
      <c r="E49" s="68" t="s">
        <v>316</v>
      </c>
      <c r="F49" s="31"/>
      <c r="G49" s="31"/>
    </row>
    <row r="50" spans="1:7" ht="15.6" x14ac:dyDescent="0.25">
      <c r="A50" s="5"/>
      <c r="B50" s="59" t="str">
        <f>Critères!B49</f>
        <v>8.5</v>
      </c>
      <c r="C50" s="31" t="str">
        <f>Critères!C49</f>
        <v>Chaque page web a-t-elle un titre de page ?</v>
      </c>
      <c r="D50" s="67" t="s">
        <v>305</v>
      </c>
      <c r="E50" s="68" t="s">
        <v>316</v>
      </c>
      <c r="F50" s="31"/>
      <c r="G50" s="31"/>
    </row>
    <row r="51" spans="1:7" ht="20.399999999999999" x14ac:dyDescent="0.25">
      <c r="A51" s="5"/>
      <c r="B51" s="59" t="str">
        <f>Critères!B50</f>
        <v>8.6</v>
      </c>
      <c r="C51" s="31" t="str">
        <f>Critères!C50</f>
        <v>Pour chaque page web ayant un titre de page, ce titre est-il pertinent ?</v>
      </c>
      <c r="D51" s="67" t="s">
        <v>305</v>
      </c>
      <c r="E51" s="68" t="s">
        <v>316</v>
      </c>
      <c r="F51" s="31"/>
      <c r="G51" s="31"/>
    </row>
    <row r="52" spans="1:7" ht="20.399999999999999" x14ac:dyDescent="0.25">
      <c r="A52" s="5"/>
      <c r="B52" s="59" t="str">
        <f>Critères!B51</f>
        <v>8.7</v>
      </c>
      <c r="C52" s="31" t="str">
        <f>Critères!C51</f>
        <v>Dans chaque page web, chaque changement de langue est-il indiqué dans le code source (hors cas particuliers) ?</v>
      </c>
      <c r="D52" s="67" t="s">
        <v>305</v>
      </c>
      <c r="E52" s="68" t="s">
        <v>316</v>
      </c>
      <c r="F52" s="31"/>
      <c r="G52" s="31"/>
    </row>
    <row r="53" spans="1:7" ht="20.399999999999999" x14ac:dyDescent="0.25">
      <c r="A53" s="5"/>
      <c r="B53" s="59" t="str">
        <f>Critères!B52</f>
        <v>8.8</v>
      </c>
      <c r="C53" s="31" t="str">
        <f>Critères!C52</f>
        <v>Dans chaque page web, le code de langue de chaque changement de langue est-il valide et pertinent ?</v>
      </c>
      <c r="D53" s="67" t="s">
        <v>305</v>
      </c>
      <c r="E53" s="68" t="s">
        <v>316</v>
      </c>
      <c r="F53" s="31"/>
      <c r="G53" s="31"/>
    </row>
    <row r="54" spans="1:7" ht="30.6" x14ac:dyDescent="0.25">
      <c r="A54" s="5"/>
      <c r="B54" s="59" t="str">
        <f>Critères!B53</f>
        <v>8.9</v>
      </c>
      <c r="C54" s="31"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9" t="str">
        <f>Critères!B54</f>
        <v>8.10</v>
      </c>
      <c r="C55" s="31"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9" t="str">
        <f>Critères!B55</f>
        <v>9.1</v>
      </c>
      <c r="C56" s="31" t="str">
        <f>Critères!C55</f>
        <v>Dans chaque page web, l’information est-elle structurée par l’utilisation appropriée de titres ?</v>
      </c>
      <c r="D56" s="67" t="s">
        <v>305</v>
      </c>
      <c r="E56" s="68" t="s">
        <v>316</v>
      </c>
      <c r="F56" s="31"/>
      <c r="G56" s="31"/>
    </row>
    <row r="57" spans="1:7" ht="20.399999999999999" x14ac:dyDescent="0.25">
      <c r="A57" s="5"/>
      <c r="B57" s="59" t="str">
        <f>Critères!B56</f>
        <v>9.2</v>
      </c>
      <c r="C57" s="31" t="str">
        <f>Critères!C56</f>
        <v>Dans chaque page web, la structure du document est-elle cohérente (hors cas particuliers) ?</v>
      </c>
      <c r="D57" s="67" t="s">
        <v>305</v>
      </c>
      <c r="E57" s="68" t="s">
        <v>316</v>
      </c>
      <c r="F57" s="31"/>
      <c r="G57" s="31"/>
    </row>
    <row r="58" spans="1:7" ht="20.399999999999999" x14ac:dyDescent="0.25">
      <c r="A58" s="5"/>
      <c r="B58" s="59" t="str">
        <f>Critères!B57</f>
        <v>9.3</v>
      </c>
      <c r="C58" s="31" t="str">
        <f>Critères!C57</f>
        <v>Dans chaque page web, chaque liste est-elle correctement structurée ?</v>
      </c>
      <c r="D58" s="67" t="s">
        <v>305</v>
      </c>
      <c r="E58" s="68" t="s">
        <v>316</v>
      </c>
      <c r="F58" s="31"/>
      <c r="G58" s="31"/>
    </row>
    <row r="59" spans="1:7" ht="20.399999999999999" x14ac:dyDescent="0.25">
      <c r="A59" s="5"/>
      <c r="B59" s="59" t="str">
        <f>Critères!B58</f>
        <v>9.4</v>
      </c>
      <c r="C59" s="31" t="str">
        <f>Critères!C58</f>
        <v>Dans chaque page web, chaque citation est-elle correctement indiquée ?</v>
      </c>
      <c r="D59" s="67" t="s">
        <v>305</v>
      </c>
      <c r="E59" s="68" t="s">
        <v>316</v>
      </c>
      <c r="F59" s="31"/>
      <c r="G59" s="31"/>
    </row>
    <row r="60" spans="1:7" ht="20.399999999999999" x14ac:dyDescent="0.25">
      <c r="A60" s="5" t="str">
        <f>Critères!$A$59</f>
        <v>PRÉSENTATION</v>
      </c>
      <c r="B60" s="59" t="str">
        <f>Critères!B59</f>
        <v>10.1</v>
      </c>
      <c r="C60" s="31" t="str">
        <f>Critères!C59</f>
        <v>Dans le site web, des feuilles de styles sont-elles utilisées pour contrôler la présentation de l’information ?</v>
      </c>
      <c r="D60" s="67" t="s">
        <v>305</v>
      </c>
      <c r="E60" s="68" t="s">
        <v>316</v>
      </c>
      <c r="F60" s="31"/>
      <c r="G60" s="31"/>
    </row>
    <row r="61" spans="1:7" ht="30.6" x14ac:dyDescent="0.25">
      <c r="A61" s="5"/>
      <c r="B61" s="59" t="str">
        <f>Critères!B60</f>
        <v>10.2</v>
      </c>
      <c r="C61" s="31"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9" t="str">
        <f>Critères!B61</f>
        <v>10.3</v>
      </c>
      <c r="C62" s="31" t="str">
        <f>Critères!C61</f>
        <v>Dans chaque page web, l’information reste-t-elle compréhensible lorsque les feuilles de styles sont désactivées ?</v>
      </c>
      <c r="D62" s="67" t="s">
        <v>305</v>
      </c>
      <c r="E62" s="68" t="s">
        <v>316</v>
      </c>
      <c r="F62" s="31"/>
      <c r="G62" s="31"/>
    </row>
    <row r="63" spans="1:7" ht="30.6" x14ac:dyDescent="0.25">
      <c r="A63" s="5"/>
      <c r="B63" s="59" t="str">
        <f>Critères!B62</f>
        <v>10.4</v>
      </c>
      <c r="C63" s="31"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9" t="str">
        <f>Critères!B63</f>
        <v>10.5</v>
      </c>
      <c r="C64" s="31"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9" t="str">
        <f>Critères!B64</f>
        <v>10.6</v>
      </c>
      <c r="C65" s="31"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9" t="str">
        <f>Critères!B65</f>
        <v>10.7</v>
      </c>
      <c r="C66" s="31" t="str">
        <f>Critères!C65</f>
        <v>Dans chaque page web, pour chaque élément recevant le focus, la prise de focus est-elle visible ?</v>
      </c>
      <c r="D66" s="67" t="s">
        <v>305</v>
      </c>
      <c r="E66" s="68" t="s">
        <v>316</v>
      </c>
      <c r="F66" s="31"/>
      <c r="G66" s="31"/>
    </row>
    <row r="67" spans="1:7" ht="20.399999999999999" x14ac:dyDescent="0.25">
      <c r="A67" s="5"/>
      <c r="B67" s="59" t="str">
        <f>Critères!B66</f>
        <v>10.8</v>
      </c>
      <c r="C67" s="31" t="str">
        <f>Critères!C66</f>
        <v>Pour chaque page web, les contenus cachés ont-ils vocation à être ignorés par les technologies d’assistance ?</v>
      </c>
      <c r="D67" s="67" t="s">
        <v>305</v>
      </c>
      <c r="E67" s="68" t="s">
        <v>316</v>
      </c>
      <c r="F67" s="31"/>
      <c r="G67" s="31"/>
    </row>
    <row r="68" spans="1:7" ht="30.6" x14ac:dyDescent="0.25">
      <c r="A68" s="5"/>
      <c r="B68" s="59" t="str">
        <f>Critères!B67</f>
        <v>10.9</v>
      </c>
      <c r="C68" s="31" t="str">
        <f>Critères!C67</f>
        <v>Dans chaque page web, l’information ne doit pas être donnée uniquement par la forme, taille ou position. Cette règle est-elle respectée ?</v>
      </c>
      <c r="D68" s="67" t="s">
        <v>305</v>
      </c>
      <c r="E68" s="68" t="s">
        <v>316</v>
      </c>
      <c r="F68" s="31"/>
      <c r="G68" s="31"/>
    </row>
    <row r="69" spans="1:7" ht="30.6" x14ac:dyDescent="0.25">
      <c r="A69" s="5"/>
      <c r="B69" s="59" t="str">
        <f>Critères!B68</f>
        <v>10.10</v>
      </c>
      <c r="C69" s="31" t="str">
        <f>Critères!C68</f>
        <v>Dans chaque page web, l’information ne doit pas être donnée par la forme, taille ou position uniquement. Cette règle est-elle implémentée de façon pertinente ?</v>
      </c>
      <c r="D69" s="67" t="s">
        <v>305</v>
      </c>
      <c r="E69" s="68" t="s">
        <v>316</v>
      </c>
      <c r="F69" s="31"/>
      <c r="G69" s="31"/>
    </row>
    <row r="70" spans="1:7" ht="51" x14ac:dyDescent="0.25">
      <c r="A70" s="5"/>
      <c r="B70" s="59" t="str">
        <f>Critères!B69</f>
        <v>10.11</v>
      </c>
      <c r="C70" s="31"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31"/>
      <c r="G70" s="31"/>
    </row>
    <row r="71" spans="1:7" ht="30.6" x14ac:dyDescent="0.25">
      <c r="A71" s="5"/>
      <c r="B71" s="59" t="str">
        <f>Critères!B70</f>
        <v>10.12</v>
      </c>
      <c r="C71" s="31" t="str">
        <f>Critères!C70</f>
        <v>Dans chaque page web, les propriétés d’espacement du texte peuvent-elles être redéfinies par l’utilisateur sans perte de contenu ou de fonctionnalité (hors cas particuliers) ?</v>
      </c>
      <c r="D71" s="67" t="s">
        <v>305</v>
      </c>
      <c r="E71" s="68" t="s">
        <v>316</v>
      </c>
      <c r="F71" s="31"/>
      <c r="G71" s="31"/>
    </row>
    <row r="72" spans="1:7" ht="40.799999999999997" x14ac:dyDescent="0.25">
      <c r="A72" s="5"/>
      <c r="B72" s="59" t="str">
        <f>Critères!B71</f>
        <v>10.13</v>
      </c>
      <c r="C72" s="31" t="str">
        <f>Critères!C71</f>
        <v>Dans chaque page web, les contenus additionnels apparaissant à la prise de focus ou au survol d’un composant d’interface sont-ils contrôlables par l’utilisateur (hors cas particuliers) ?</v>
      </c>
      <c r="D72" s="67" t="s">
        <v>305</v>
      </c>
      <c r="E72" s="68" t="s">
        <v>316</v>
      </c>
      <c r="F72" s="31"/>
      <c r="G72" s="31"/>
    </row>
    <row r="73" spans="1:7" ht="30.6" x14ac:dyDescent="0.25">
      <c r="A73" s="5"/>
      <c r="B73" s="59" t="str">
        <f>Critères!B72</f>
        <v>10.14</v>
      </c>
      <c r="C73" s="31" t="str">
        <f>Critères!C72</f>
        <v>Dans chaque page web, les contenus additionnels apparaissant via les styles CSS uniquement peuvent-ils être rendus visibles au clavier et par tout dispositif de pointage ?</v>
      </c>
      <c r="D73" s="67" t="s">
        <v>305</v>
      </c>
      <c r="E73" s="68" t="s">
        <v>316</v>
      </c>
      <c r="F73" s="31"/>
      <c r="G73" s="31"/>
    </row>
    <row r="74" spans="1:7" ht="15.6" x14ac:dyDescent="0.25">
      <c r="A74" s="5" t="str">
        <f>Critères!$A$73</f>
        <v>FORMULAIRES</v>
      </c>
      <c r="B74" s="59" t="str">
        <f>Critères!B73</f>
        <v>11.1</v>
      </c>
      <c r="C74" s="31" t="str">
        <f>Critères!C73</f>
        <v>Chaque champ de formulaire a-t-il une étiquette ?</v>
      </c>
      <c r="D74" s="67" t="s">
        <v>305</v>
      </c>
      <c r="E74" s="68" t="s">
        <v>316</v>
      </c>
      <c r="F74" s="31"/>
      <c r="G74" s="31"/>
    </row>
    <row r="75" spans="1:7" ht="20.399999999999999" x14ac:dyDescent="0.25">
      <c r="A75" s="5"/>
      <c r="B75" s="59" t="str">
        <f>Critères!B74</f>
        <v>11.2</v>
      </c>
      <c r="C75" s="31" t="str">
        <f>Critères!C74</f>
        <v>Chaque étiquette associée à un champ de formulaire est-elle pertinente (hors cas particuliers) ?</v>
      </c>
      <c r="D75" s="67" t="s">
        <v>305</v>
      </c>
      <c r="E75" s="68" t="s">
        <v>316</v>
      </c>
      <c r="F75" s="31"/>
      <c r="G75" s="31"/>
    </row>
    <row r="76" spans="1:7" ht="40.799999999999997" x14ac:dyDescent="0.25">
      <c r="A76" s="5"/>
      <c r="B76" s="59" t="str">
        <f>Critères!B75</f>
        <v>11.3</v>
      </c>
      <c r="C76" s="31" t="str">
        <f>Critères!C75</f>
        <v>Dans chaque formulaire, chaque étiquette associée à un champ de formulaire ayant la même fonction et répété plusieurs fois dans une même page ou dans un ensemble de pages est-elle cohérente ?</v>
      </c>
      <c r="D76" s="67" t="s">
        <v>305</v>
      </c>
      <c r="E76" s="68" t="s">
        <v>316</v>
      </c>
      <c r="F76" s="31"/>
      <c r="G76" s="31"/>
    </row>
    <row r="77" spans="1:7" ht="20.399999999999999" x14ac:dyDescent="0.25">
      <c r="A77" s="5"/>
      <c r="B77" s="59" t="str">
        <f>Critères!B76</f>
        <v>11.4</v>
      </c>
      <c r="C77" s="31" t="str">
        <f>Critères!C76</f>
        <v>Dans chaque formulaire, chaque étiquette de champ et son champ associé sont-ils accolés (hors cas particuliers) ?</v>
      </c>
      <c r="D77" s="67" t="s">
        <v>305</v>
      </c>
      <c r="E77" s="68" t="s">
        <v>316</v>
      </c>
      <c r="F77" s="31"/>
      <c r="G77" s="31"/>
    </row>
    <row r="78" spans="1:7" ht="20.399999999999999" x14ac:dyDescent="0.25">
      <c r="A78" s="5"/>
      <c r="B78" s="59" t="str">
        <f>Critères!B77</f>
        <v>11.5</v>
      </c>
      <c r="C78" s="31" t="str">
        <f>Critères!C77</f>
        <v>Dans chaque formulaire, les champs de même nature sont-ils regroupés, si nécessaire ?</v>
      </c>
      <c r="D78" s="67" t="s">
        <v>305</v>
      </c>
      <c r="E78" s="68" t="s">
        <v>316</v>
      </c>
      <c r="F78" s="31"/>
      <c r="G78" s="31"/>
    </row>
    <row r="79" spans="1:7" ht="20.399999999999999" x14ac:dyDescent="0.25">
      <c r="A79" s="5"/>
      <c r="B79" s="59" t="str">
        <f>Critères!B78</f>
        <v>11.6</v>
      </c>
      <c r="C79" s="31" t="str">
        <f>Critères!C78</f>
        <v>Dans chaque formulaire, chaque regroupement de champs de même nature a-t-il une légende ?</v>
      </c>
      <c r="D79" s="67" t="s">
        <v>305</v>
      </c>
      <c r="E79" s="68" t="s">
        <v>316</v>
      </c>
      <c r="F79" s="31"/>
      <c r="G79" s="31"/>
    </row>
    <row r="80" spans="1:7" ht="30.6" x14ac:dyDescent="0.25">
      <c r="A80" s="5"/>
      <c r="B80" s="59" t="str">
        <f>Critères!B79</f>
        <v>11.7</v>
      </c>
      <c r="C80" s="31"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9" t="str">
        <f>Critères!B80</f>
        <v>11.8</v>
      </c>
      <c r="C81" s="31"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9" t="str">
        <f>Critères!B81</f>
        <v>11.9</v>
      </c>
      <c r="C82" s="31" t="str">
        <f>Critères!C81</f>
        <v>Dans chaque formulaire, l’intitulé de chaque bouton est-il pertinent (hors cas particuliers) ?</v>
      </c>
      <c r="D82" s="67" t="s">
        <v>305</v>
      </c>
      <c r="E82" s="68" t="s">
        <v>316</v>
      </c>
      <c r="F82" s="31"/>
      <c r="G82" s="31"/>
    </row>
    <row r="83" spans="1:7" ht="20.399999999999999" x14ac:dyDescent="0.25">
      <c r="A83" s="5"/>
      <c r="B83" s="59" t="str">
        <f>Critères!B82</f>
        <v>11.10</v>
      </c>
      <c r="C83" s="31" t="str">
        <f>Critères!C82</f>
        <v>Dans chaque formulaire, le contrôle de saisie est-il utilisé de manière pertinente (hors cas particuliers) ?</v>
      </c>
      <c r="D83" s="67" t="s">
        <v>305</v>
      </c>
      <c r="E83" s="68" t="s">
        <v>316</v>
      </c>
      <c r="F83" s="31"/>
      <c r="G83" s="31"/>
    </row>
    <row r="84" spans="1:7" ht="30.6" x14ac:dyDescent="0.25">
      <c r="A84" s="5"/>
      <c r="B84" s="59" t="str">
        <f>Critères!B83</f>
        <v>11.11</v>
      </c>
      <c r="C84" s="31"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9" t="str">
        <f>Critères!B84</f>
        <v>11.12</v>
      </c>
      <c r="C85" s="31"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9" t="str">
        <f>Critères!B85</f>
        <v>11.13</v>
      </c>
      <c r="C86" s="31"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9" t="str">
        <f>Critères!B86</f>
        <v>12.1</v>
      </c>
      <c r="C87" s="31" t="str">
        <f>Critères!C86</f>
        <v>Chaque ensemble de pages dispose-t-il de deux systèmes de navigation différents, au moins (hors cas particuliers) ?</v>
      </c>
      <c r="D87" s="67" t="s">
        <v>305</v>
      </c>
      <c r="E87" s="68" t="s">
        <v>316</v>
      </c>
      <c r="F87" s="31"/>
      <c r="G87" s="31"/>
    </row>
    <row r="88" spans="1:7" ht="30.6" x14ac:dyDescent="0.25">
      <c r="A88" s="5"/>
      <c r="B88" s="59" t="str">
        <f>Critères!B87</f>
        <v>12.2</v>
      </c>
      <c r="C88" s="31" t="str">
        <f>Critères!C87</f>
        <v>Dans chaque ensemble de pages, le menu et les barres de navigation sont-ils toujours à la même place (hors cas particuliers) ?</v>
      </c>
      <c r="D88" s="67" t="s">
        <v>305</v>
      </c>
      <c r="E88" s="68" t="s">
        <v>316</v>
      </c>
      <c r="F88" s="31"/>
      <c r="G88" s="31"/>
    </row>
    <row r="89" spans="1:7" ht="15.6" x14ac:dyDescent="0.25">
      <c r="A89" s="5"/>
      <c r="B89" s="59" t="str">
        <f>Critères!B88</f>
        <v>12.3</v>
      </c>
      <c r="C89" s="31" t="str">
        <f>Critères!C88</f>
        <v>La page « plan du site » est-elle pertinente ?</v>
      </c>
      <c r="D89" s="67" t="s">
        <v>305</v>
      </c>
      <c r="E89" s="68" t="s">
        <v>316</v>
      </c>
      <c r="F89" s="31"/>
      <c r="G89" s="31"/>
    </row>
    <row r="90" spans="1:7" ht="20.399999999999999" x14ac:dyDescent="0.25">
      <c r="A90" s="5"/>
      <c r="B90" s="59" t="str">
        <f>Critères!B89</f>
        <v>12.4</v>
      </c>
      <c r="C90" s="31" t="str">
        <f>Critères!C89</f>
        <v>Dans chaque ensemble de pages, la page « plan du site » est-elle atteignable de manière identique ?</v>
      </c>
      <c r="D90" s="67" t="s">
        <v>305</v>
      </c>
      <c r="E90" s="68" t="s">
        <v>316</v>
      </c>
      <c r="F90" s="31"/>
      <c r="G90" s="31"/>
    </row>
    <row r="91" spans="1:7" ht="20.399999999999999" x14ac:dyDescent="0.25">
      <c r="A91" s="5"/>
      <c r="B91" s="59" t="str">
        <f>Critères!B90</f>
        <v>12.5</v>
      </c>
      <c r="C91" s="31" t="str">
        <f>Critères!C90</f>
        <v>Dans chaque ensemble de pages, le moteur de recherche est-il atteignable de manière identique ?</v>
      </c>
      <c r="D91" s="67" t="s">
        <v>305</v>
      </c>
      <c r="E91" s="68" t="s">
        <v>316</v>
      </c>
      <c r="F91" s="31"/>
      <c r="G91" s="31"/>
    </row>
    <row r="92" spans="1:7" ht="51" x14ac:dyDescent="0.25">
      <c r="A92" s="5"/>
      <c r="B92" s="59" t="str">
        <f>Critères!B91</f>
        <v>12.6</v>
      </c>
      <c r="C92" s="31"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31"/>
      <c r="G92" s="31"/>
    </row>
    <row r="93" spans="1:7" ht="30.6" x14ac:dyDescent="0.25">
      <c r="A93" s="5"/>
      <c r="B93" s="59" t="str">
        <f>Critères!B92</f>
        <v>12.7</v>
      </c>
      <c r="C93" s="31" t="str">
        <f>Critères!C92</f>
        <v>Dans chaque page web, un lien d’évitement ou d’accès rapide à la zone de contenu principal est-il présent (hors cas particuliers) ?</v>
      </c>
      <c r="D93" s="67" t="s">
        <v>305</v>
      </c>
      <c r="E93" s="68" t="s">
        <v>316</v>
      </c>
      <c r="F93" s="31"/>
      <c r="G93" s="31"/>
    </row>
    <row r="94" spans="1:7" ht="20.399999999999999" x14ac:dyDescent="0.25">
      <c r="A94" s="5"/>
      <c r="B94" s="59" t="str">
        <f>Critères!B93</f>
        <v>12.8</v>
      </c>
      <c r="C94" s="31" t="str">
        <f>Critères!C93</f>
        <v>Dans chaque page web, l’ordre de tabulation est-il cohérent ?</v>
      </c>
      <c r="D94" s="67" t="s">
        <v>305</v>
      </c>
      <c r="E94" s="68" t="s">
        <v>316</v>
      </c>
      <c r="F94" s="31"/>
      <c r="G94" s="31"/>
    </row>
    <row r="95" spans="1:7" ht="20.399999999999999" x14ac:dyDescent="0.25">
      <c r="A95" s="5"/>
      <c r="B95" s="59" t="str">
        <f>Critères!B94</f>
        <v>12.9</v>
      </c>
      <c r="C95" s="31" t="str">
        <f>Critères!C94</f>
        <v>Dans chaque page web, la navigation ne doit pas contenir de piège au clavier. Cette règle est-elle respectée ?</v>
      </c>
      <c r="D95" s="67" t="s">
        <v>305</v>
      </c>
      <c r="E95" s="68" t="s">
        <v>316</v>
      </c>
      <c r="F95" s="31"/>
      <c r="G95" s="31"/>
    </row>
    <row r="96" spans="1:7" ht="40.799999999999997" x14ac:dyDescent="0.25">
      <c r="A96" s="5"/>
      <c r="B96" s="59" t="str">
        <f>Critères!B95</f>
        <v>12.10</v>
      </c>
      <c r="C96" s="31" t="str">
        <f>Critères!C95</f>
        <v>Dans chaque page web, les raccourcis clavier n’utilisant qu’une seule touche (lettre minuscule ou majuscule, ponctuation, chiffre ou symbole) sont-ils contrôlables par l’utilisateur ?</v>
      </c>
      <c r="D96" s="67" t="s">
        <v>305</v>
      </c>
      <c r="E96" s="68" t="s">
        <v>316</v>
      </c>
      <c r="F96" s="31"/>
      <c r="G96" s="31"/>
    </row>
    <row r="97" spans="1:7" ht="40.799999999999997" x14ac:dyDescent="0.25">
      <c r="A97" s="5"/>
      <c r="B97" s="59" t="str">
        <f>Critères!B96</f>
        <v>12.11</v>
      </c>
      <c r="C97" s="31" t="str">
        <f>Critères!C96</f>
        <v>Dans chaque page web, les contenus additionnels apparaissant au survol, à la prise de focus ou à l’activation d’un composant d’interface sont-ils si nécessaire atteignables au clavier ?</v>
      </c>
      <c r="D97" s="67" t="s">
        <v>305</v>
      </c>
      <c r="E97" s="68" t="s">
        <v>316</v>
      </c>
      <c r="F97" s="31"/>
      <c r="G97" s="31"/>
    </row>
    <row r="98" spans="1:7" ht="30.6" x14ac:dyDescent="0.25">
      <c r="A98" s="5" t="str">
        <f>Critères!$A$97</f>
        <v>CONSULTATION</v>
      </c>
      <c r="B98" s="59" t="str">
        <f>Critères!B97</f>
        <v>13.1</v>
      </c>
      <c r="C98" s="31" t="str">
        <f>Critères!C97</f>
        <v>Pour chaque page web, l’utilisateur a-t-il le contrôle de chaque limite de temps modifiant le contenu (hors cas particuliers) ?</v>
      </c>
      <c r="D98" s="67" t="s">
        <v>305</v>
      </c>
      <c r="E98" s="68" t="s">
        <v>316</v>
      </c>
      <c r="F98" s="31"/>
      <c r="G98" s="31"/>
    </row>
    <row r="99" spans="1:7" ht="30.6" x14ac:dyDescent="0.25">
      <c r="A99" s="5"/>
      <c r="B99" s="59" t="str">
        <f>Critères!B98</f>
        <v>13.2</v>
      </c>
      <c r="C99" s="31" t="str">
        <f>Critères!C98</f>
        <v>Dans chaque page web, l’ouverture d’une nouvelle fenêtre ne doit pas être déclenchée sans action de l’utilisateur. Cette règle est-elle respectée ?</v>
      </c>
      <c r="D99" s="67" t="s">
        <v>305</v>
      </c>
      <c r="E99" s="68" t="s">
        <v>316</v>
      </c>
      <c r="F99" s="31"/>
      <c r="G99" s="31"/>
    </row>
    <row r="100" spans="1:7" ht="30.6" x14ac:dyDescent="0.25">
      <c r="A100" s="5"/>
      <c r="B100" s="59" t="str">
        <f>Critères!B99</f>
        <v>13.3</v>
      </c>
      <c r="C100" s="31" t="str">
        <f>Critères!C99</f>
        <v>Dans chaque page web, chaque document bureautique en téléchargement possède-t-il, si nécessaire, une version accessible (hors cas particuliers) ?</v>
      </c>
      <c r="D100" s="67" t="s">
        <v>305</v>
      </c>
      <c r="E100" s="68" t="s">
        <v>316</v>
      </c>
      <c r="F100" s="31"/>
      <c r="G100" s="31"/>
    </row>
    <row r="101" spans="1:7" ht="20.399999999999999" x14ac:dyDescent="0.25">
      <c r="A101" s="5"/>
      <c r="B101" s="59" t="str">
        <f>Critères!B100</f>
        <v>13.4</v>
      </c>
      <c r="C101" s="31" t="str">
        <f>Critères!C100</f>
        <v>Pour chaque document bureautique ayant une version accessible, cette version offre-t-elle la même information ?</v>
      </c>
      <c r="D101" s="67" t="s">
        <v>305</v>
      </c>
      <c r="E101" s="68" t="s">
        <v>316</v>
      </c>
      <c r="F101" s="31"/>
      <c r="G101" s="31"/>
    </row>
    <row r="102" spans="1:7" ht="20.399999999999999" x14ac:dyDescent="0.25">
      <c r="A102" s="5"/>
      <c r="B102" s="59" t="str">
        <f>Critères!B101</f>
        <v>13.5</v>
      </c>
      <c r="C102" s="31" t="str">
        <f>Critères!C101</f>
        <v>Dans chaque page web, chaque contenu cryptique (art ASCII, émoticon, syntaxe cryptique) a-t-il une alternative ?</v>
      </c>
      <c r="D102" s="67" t="s">
        <v>305</v>
      </c>
      <c r="E102" s="68" t="s">
        <v>316</v>
      </c>
      <c r="F102" s="31"/>
      <c r="G102" s="31"/>
    </row>
    <row r="103" spans="1:7" ht="30.6" x14ac:dyDescent="0.25">
      <c r="A103" s="5"/>
      <c r="B103" s="59" t="str">
        <f>Critères!B102</f>
        <v>13.6</v>
      </c>
      <c r="C103" s="31" t="str">
        <f>Critères!C102</f>
        <v>Dans chaque page web, pour chaque contenu cryptique (art ASCII, émoticon, syntaxe cryptique) ayant une alternative, cette alternative est-elle pertinente ?</v>
      </c>
      <c r="D103" s="67" t="s">
        <v>305</v>
      </c>
      <c r="E103" s="68" t="s">
        <v>316</v>
      </c>
      <c r="F103" s="31"/>
      <c r="G103" s="31"/>
    </row>
    <row r="104" spans="1:7" ht="30.6" x14ac:dyDescent="0.25">
      <c r="A104" s="5"/>
      <c r="B104" s="59" t="str">
        <f>Critères!B103</f>
        <v>13.7</v>
      </c>
      <c r="C104" s="31" t="str">
        <f>Critères!C103</f>
        <v>Dans chaque page web, les changements brusques de luminosité ou les effets de flash sont-ils correctement utilisés ?</v>
      </c>
      <c r="D104" s="67" t="s">
        <v>305</v>
      </c>
      <c r="E104" s="68" t="s">
        <v>316</v>
      </c>
      <c r="F104" s="31"/>
      <c r="G104" s="31"/>
    </row>
    <row r="105" spans="1:7" ht="20.399999999999999" x14ac:dyDescent="0.25">
      <c r="A105" s="5"/>
      <c r="B105" s="59" t="str">
        <f>Critères!B104</f>
        <v>13.8</v>
      </c>
      <c r="C105" s="31" t="str">
        <f>Critères!C104</f>
        <v>Dans chaque page web, chaque contenu en mouvement ou clignotant est-il contrôlable par l’utilisateur ?</v>
      </c>
      <c r="D105" s="67" t="s">
        <v>305</v>
      </c>
      <c r="E105" s="68" t="s">
        <v>316</v>
      </c>
      <c r="F105" s="31"/>
      <c r="G105" s="31"/>
    </row>
    <row r="106" spans="1:7" ht="30.6" x14ac:dyDescent="0.25">
      <c r="A106" s="5"/>
      <c r="B106" s="59" t="str">
        <f>Critères!B105</f>
        <v>13.9</v>
      </c>
      <c r="C106" s="31" t="str">
        <f>Critères!C105</f>
        <v>Dans chaque page web, le contenu proposé est-il consultable quelle que soit l’orientation de l’écran (portait ou paysage) (hors cas particuliers) ?</v>
      </c>
      <c r="D106" s="67" t="s">
        <v>305</v>
      </c>
      <c r="E106" s="68" t="s">
        <v>316</v>
      </c>
      <c r="F106" s="31"/>
      <c r="G106" s="31"/>
    </row>
    <row r="107" spans="1:7" ht="40.799999999999997" x14ac:dyDescent="0.25">
      <c r="A107" s="5"/>
      <c r="B107" s="59" t="str">
        <f>Critères!B106</f>
        <v>13.10</v>
      </c>
      <c r="C107" s="31" t="str">
        <f>Critères!C106</f>
        <v>Dans chaque page web, les fonctionnalités utilisables ou disponibles au moyen d’un geste complexe peuvent-elles être également disponibles au moyen d’un geste simple (hors cas particuliers) ?</v>
      </c>
      <c r="D107" s="67" t="s">
        <v>305</v>
      </c>
      <c r="E107" s="68" t="s">
        <v>316</v>
      </c>
      <c r="F107" s="31"/>
      <c r="G107" s="31"/>
    </row>
    <row r="108" spans="1:7" ht="40.799999999999997" x14ac:dyDescent="0.25">
      <c r="A108" s="5"/>
      <c r="B108" s="59" t="str">
        <f>Critères!B107</f>
        <v>13.11</v>
      </c>
      <c r="C108" s="31" t="str">
        <f>Critères!C107</f>
        <v>Dans chaque page web, les actions déclenchées au moyen d’un dispositif de pointage sur un point unique de l’écran peuvent-elles faire l’objet d’une annulation (hors cas particuliers) ?</v>
      </c>
      <c r="D108" s="67" t="s">
        <v>305</v>
      </c>
      <c r="E108" s="68" t="s">
        <v>316</v>
      </c>
      <c r="F108" s="31"/>
      <c r="G108" s="31"/>
    </row>
    <row r="109" spans="1:7" ht="30.6" x14ac:dyDescent="0.25">
      <c r="A109" s="5"/>
      <c r="B109" s="59" t="str">
        <f>Critères!B108</f>
        <v>13.12</v>
      </c>
      <c r="C109" s="31" t="str">
        <f>Critères!C108</f>
        <v>Dans chaque page web, les fonctionnalités qui impliquent un mouvement de l’appareil ou vers l’appareil peuvent-elles être satisfaites de manière alternative (hors cas particuliers) ?</v>
      </c>
      <c r="D109" s="67" t="s">
        <v>305</v>
      </c>
      <c r="E109" s="68" t="s">
        <v>316</v>
      </c>
      <c r="F109" s="31"/>
      <c r="G109" s="31"/>
    </row>
  </sheetData>
  <mergeCells count="15">
    <mergeCell ref="A74:A86"/>
    <mergeCell ref="A87:A97"/>
    <mergeCell ref="A98:A109"/>
    <mergeCell ref="A31:A38"/>
    <mergeCell ref="A39:A40"/>
    <mergeCell ref="A41:A45"/>
    <mergeCell ref="A46:A55"/>
    <mergeCell ref="A56:A59"/>
    <mergeCell ref="A60:A73"/>
    <mergeCell ref="A1:G1"/>
    <mergeCell ref="A2:G2"/>
    <mergeCell ref="A4:A12"/>
    <mergeCell ref="A13:A14"/>
    <mergeCell ref="A15:A17"/>
    <mergeCell ref="A18:A30"/>
  </mergeCells>
  <conditionalFormatting sqref="D5:D109">
    <cfRule type="cellIs" dxfId="251" priority="1" operator="equal">
      <formula>"C"</formula>
    </cfRule>
    <cfRule type="cellIs" dxfId="250" priority="2" operator="equal">
      <formula>"NC"</formula>
    </cfRule>
    <cfRule type="cellIs" dxfId="249" priority="3" operator="equal">
      <formula>"NA"</formula>
    </cfRule>
    <cfRule type="cellIs" dxfId="248" priority="4" operator="equal">
      <formula>"NT"</formula>
    </cfRule>
  </conditionalFormatting>
  <conditionalFormatting sqref="E5:E109">
    <cfRule type="cellIs" dxfId="247" priority="5" operator="equal">
      <formula>"D"</formula>
    </cfRule>
    <cfRule type="cellIs" dxfId="246" priority="6" operator="equal">
      <formula>"N"</formula>
    </cfRule>
  </conditionalFormatting>
  <conditionalFormatting sqref="D4">
    <cfRule type="cellIs" dxfId="245" priority="7" operator="equal">
      <formula>"C"</formula>
    </cfRule>
    <cfRule type="cellIs" dxfId="244" priority="8" operator="equal">
      <formula>"NC"</formula>
    </cfRule>
    <cfRule type="cellIs" dxfId="243" priority="9" operator="equal">
      <formula>"NA"</formula>
    </cfRule>
    <cfRule type="cellIs" dxfId="242" priority="10" operator="equal">
      <formula>"NT"</formula>
    </cfRule>
  </conditionalFormatting>
  <conditionalFormatting sqref="E4">
    <cfRule type="cellIs" dxfId="241" priority="11" operator="equal">
      <formula>"D"</formula>
    </cfRule>
    <cfRule type="cellIs" dxfId="240" priority="12"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09"/>
  <sheetViews>
    <sheetView zoomScale="75" zoomScaleNormal="75" workbookViewId="0">
      <selection activeCell="D4" sqref="D4"/>
    </sheetView>
  </sheetViews>
  <sheetFormatPr baseColWidth="10" defaultColWidth="9.6328125" defaultRowHeight="15" x14ac:dyDescent="0.25"/>
  <cols>
    <col min="1" max="1" width="3.7265625" style="14"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64" width="9.6328125" style="23"/>
    <col min="65" max="16384" width="9.6328125" style="14"/>
  </cols>
  <sheetData>
    <row r="1" spans="1:8" ht="15.6" x14ac:dyDescent="0.25">
      <c r="A1" s="11" t="str">
        <f>Échantillon!A1</f>
        <v>RGAA 4.1 – GRILLE D'ÉVALUATION</v>
      </c>
      <c r="B1" s="11"/>
      <c r="C1" s="11"/>
      <c r="D1" s="11"/>
      <c r="E1" s="11"/>
      <c r="F1" s="11"/>
      <c r="G1" s="11"/>
    </row>
    <row r="2" spans="1:8" x14ac:dyDescent="0.25">
      <c r="A2" s="1" t="str">
        <f>CONCATENATE(Échantillon!B36," : ",Échantillon!C36)</f>
        <v>Actualités : http://www.site.fr/actualites.html</v>
      </c>
      <c r="B2" s="1"/>
      <c r="C2" s="1"/>
      <c r="D2" s="1"/>
      <c r="E2" s="1"/>
      <c r="F2" s="1"/>
      <c r="G2" s="1"/>
    </row>
    <row r="3" spans="1:8" ht="46.2" x14ac:dyDescent="0.25">
      <c r="A3" s="24" t="s">
        <v>71</v>
      </c>
      <c r="B3" s="24" t="s">
        <v>72</v>
      </c>
      <c r="C3" s="25" t="s">
        <v>73</v>
      </c>
      <c r="D3" s="24" t="s">
        <v>300</v>
      </c>
      <c r="E3" s="24" t="s">
        <v>313</v>
      </c>
      <c r="F3" s="25" t="s">
        <v>314</v>
      </c>
      <c r="G3" s="25" t="s">
        <v>315</v>
      </c>
    </row>
    <row r="4" spans="1:8" ht="20.399999999999999" x14ac:dyDescent="0.25">
      <c r="A4" s="5" t="str">
        <f>Critères!$A$3</f>
        <v>IMAGES</v>
      </c>
      <c r="B4" s="59" t="str">
        <f>Critères!B3</f>
        <v>1.1</v>
      </c>
      <c r="C4" s="31" t="str">
        <f>Critères!C3</f>
        <v>Chaque image porteuse d’information a-t-elle une alternative textuelle ?</v>
      </c>
      <c r="D4" s="67" t="s">
        <v>305</v>
      </c>
      <c r="E4" s="68" t="s">
        <v>316</v>
      </c>
      <c r="F4" s="31"/>
      <c r="G4" s="31"/>
      <c r="H4" s="14"/>
    </row>
    <row r="5" spans="1:8" ht="20.399999999999999" x14ac:dyDescent="0.25">
      <c r="A5" s="5"/>
      <c r="B5" s="59" t="str">
        <f>Critères!B4</f>
        <v>1.2</v>
      </c>
      <c r="C5" s="31" t="str">
        <f>Critères!C4</f>
        <v>Chaque image de décoration est-elle correctement ignorée par les technologies d’assistance ?</v>
      </c>
      <c r="D5" s="67" t="s">
        <v>305</v>
      </c>
      <c r="E5" s="68" t="s">
        <v>316</v>
      </c>
      <c r="F5" s="31"/>
      <c r="G5" s="31"/>
    </row>
    <row r="6" spans="1:8" ht="30.6" x14ac:dyDescent="0.25">
      <c r="A6" s="5"/>
      <c r="B6" s="59" t="str">
        <f>Critères!B5</f>
        <v>1.3</v>
      </c>
      <c r="C6" s="31" t="str">
        <f>Critères!C5</f>
        <v>Pour chaque image porteuse d'information ayant une alternative textuelle, cette alternative est-elle pertinente (hors cas particuliers) ?</v>
      </c>
      <c r="D6" s="67" t="s">
        <v>305</v>
      </c>
      <c r="E6" s="68" t="s">
        <v>316</v>
      </c>
      <c r="F6" s="31"/>
      <c r="G6" s="31"/>
    </row>
    <row r="7" spans="1:8" ht="30.6" x14ac:dyDescent="0.25">
      <c r="A7" s="5"/>
      <c r="B7" s="59" t="str">
        <f>Critères!B6</f>
        <v>1.4</v>
      </c>
      <c r="C7" s="31" t="str">
        <f>Critères!C6</f>
        <v>Pour chaque image utilisée comme CAPTCHA ou comme image-test, ayant une alternative textuelle, cette alternative permet-elle d’identifier la nature et la fonction de l’image ?</v>
      </c>
      <c r="D7" s="67" t="s">
        <v>305</v>
      </c>
      <c r="E7" s="68" t="s">
        <v>316</v>
      </c>
      <c r="F7" s="31"/>
      <c r="G7" s="31"/>
    </row>
    <row r="8" spans="1:8" ht="30.6" x14ac:dyDescent="0.25">
      <c r="A8" s="5"/>
      <c r="B8" s="59" t="str">
        <f>Critères!B7</f>
        <v>1.5</v>
      </c>
      <c r="C8" s="31" t="str">
        <f>Critères!C7</f>
        <v>Pour chaque image utilisée comme CAPTCHA, une solution d’accès alternatif au contenu ou à la fonction du CAPTCHA est-elle présente ?</v>
      </c>
      <c r="D8" s="67" t="s">
        <v>305</v>
      </c>
      <c r="E8" s="68" t="s">
        <v>316</v>
      </c>
      <c r="F8" s="29"/>
      <c r="G8" s="31"/>
    </row>
    <row r="9" spans="1:8" ht="20.399999999999999" x14ac:dyDescent="0.25">
      <c r="A9" s="5"/>
      <c r="B9" s="59" t="str">
        <f>Critères!B8</f>
        <v>1.6</v>
      </c>
      <c r="C9" s="31" t="str">
        <f>Critères!C8</f>
        <v>Chaque image porteuse d’information a-t-elle, si nécessaire, une description détaillée ?</v>
      </c>
      <c r="D9" s="67" t="s">
        <v>305</v>
      </c>
      <c r="E9" s="68" t="s">
        <v>316</v>
      </c>
      <c r="F9" s="31"/>
      <c r="G9" s="31"/>
    </row>
    <row r="10" spans="1:8" ht="20.399999999999999" x14ac:dyDescent="0.25">
      <c r="A10" s="5"/>
      <c r="B10" s="59" t="str">
        <f>Critères!B9</f>
        <v>1.7</v>
      </c>
      <c r="C10" s="31" t="str">
        <f>Critères!C9</f>
        <v>Pour chaque image porteuse d’information ayant une description détaillée, cette description est-elle pertinente ?</v>
      </c>
      <c r="D10" s="67" t="s">
        <v>305</v>
      </c>
      <c r="E10" s="68" t="s">
        <v>316</v>
      </c>
      <c r="F10" s="31"/>
      <c r="G10" s="31"/>
    </row>
    <row r="11" spans="1:8" ht="40.799999999999997" x14ac:dyDescent="0.25">
      <c r="A11" s="5"/>
      <c r="B11" s="59" t="str">
        <f>Critères!B10</f>
        <v>1.8</v>
      </c>
      <c r="C11" s="31" t="str">
        <f>Critères!C10</f>
        <v>Chaque image texte porteuse d’information, en l’absence d’un mécanisme de remplacement, doit si possible être remplacée par du texte stylé. Cette règle est-elle respectée (hors cas particuliers) ?</v>
      </c>
      <c r="D11" s="67" t="s">
        <v>305</v>
      </c>
      <c r="E11" s="68" t="s">
        <v>316</v>
      </c>
      <c r="F11" s="31"/>
      <c r="G11" s="31"/>
    </row>
    <row r="12" spans="1:8" ht="20.399999999999999" x14ac:dyDescent="0.25">
      <c r="A12" s="5"/>
      <c r="B12" s="59" t="str">
        <f>Critères!B11</f>
        <v>1.9</v>
      </c>
      <c r="C12" s="31" t="str">
        <f>Critères!C11</f>
        <v>Chaque légende d’image est-elle, si nécessaire, correctement reliée à l’image correspondante ?</v>
      </c>
      <c r="D12" s="67" t="s">
        <v>305</v>
      </c>
      <c r="E12" s="68" t="s">
        <v>316</v>
      </c>
      <c r="F12" s="31"/>
      <c r="G12" s="31"/>
    </row>
    <row r="13" spans="1:8" ht="15.6" x14ac:dyDescent="0.25">
      <c r="A13" s="5" t="str">
        <f>Critères!$A$12</f>
        <v>CADRES</v>
      </c>
      <c r="B13" s="59" t="str">
        <f>Critères!B12</f>
        <v>2.1</v>
      </c>
      <c r="C13" s="31" t="str">
        <f>Critères!C12</f>
        <v>Chaque cadre a-t-il un titre de cadre ?</v>
      </c>
      <c r="D13" s="67" t="s">
        <v>305</v>
      </c>
      <c r="E13" s="68" t="s">
        <v>316</v>
      </c>
      <c r="F13" s="60"/>
      <c r="G13" s="31"/>
    </row>
    <row r="14" spans="1:8"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8" ht="30.6" x14ac:dyDescent="0.25">
      <c r="A15" s="5" t="str">
        <f>Critères!$A$14</f>
        <v>COULEURS</v>
      </c>
      <c r="B15" s="59" t="str">
        <f>Critères!B14</f>
        <v>3.1</v>
      </c>
      <c r="C15" s="31" t="str">
        <f>Critères!C14</f>
        <v>Dans chaque page web, l’information ne doit pas être donnée uniquement par la couleur. Cette règle est-elle respectée ?</v>
      </c>
      <c r="D15" s="67" t="s">
        <v>305</v>
      </c>
      <c r="E15" s="68" t="s">
        <v>316</v>
      </c>
      <c r="F15" s="31"/>
      <c r="G15" s="31"/>
    </row>
    <row r="16" spans="1:8" ht="30.6" x14ac:dyDescent="0.25">
      <c r="A16" s="5"/>
      <c r="B16" s="59" t="str">
        <f>Critères!B15</f>
        <v>3.2</v>
      </c>
      <c r="C16" s="31"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9" t="str">
        <f>Critères!B16</f>
        <v>3.3</v>
      </c>
      <c r="C17" s="31"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9" t="str">
        <f>Critères!B17</f>
        <v>4.1</v>
      </c>
      <c r="C18" s="31"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9" t="str">
        <f>Critères!B18</f>
        <v>4.2</v>
      </c>
      <c r="C19" s="31"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9" t="str">
        <f>Critères!B19</f>
        <v>4.3</v>
      </c>
      <c r="C20" s="31" t="str">
        <f>Critères!C19</f>
        <v>Chaque média temporel synchronisé pré-enregistré a-t-il, si nécessaire, des sous-titres synchronisés (hors cas particuliers) ?</v>
      </c>
      <c r="D20" s="67" t="s">
        <v>305</v>
      </c>
      <c r="E20" s="68" t="s">
        <v>316</v>
      </c>
      <c r="F20" s="31"/>
      <c r="G20" s="31"/>
    </row>
    <row r="21" spans="1:7" ht="30.6" x14ac:dyDescent="0.25">
      <c r="A21" s="5"/>
      <c r="B21" s="59" t="str">
        <f>Critères!B20</f>
        <v>4.4</v>
      </c>
      <c r="C21" s="31"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9" t="str">
        <f>Critères!B21</f>
        <v>4.5</v>
      </c>
      <c r="C22" s="31"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9" t="str">
        <f>Critères!B22</f>
        <v>4.6</v>
      </c>
      <c r="C23" s="31"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9" t="str">
        <f>Critères!B23</f>
        <v>4.7</v>
      </c>
      <c r="C24" s="31" t="str">
        <f>Critères!C23</f>
        <v>Chaque média temporel est-il clairement identifiable (hors cas particuliers) ?</v>
      </c>
      <c r="D24" s="67" t="s">
        <v>305</v>
      </c>
      <c r="E24" s="68" t="s">
        <v>316</v>
      </c>
      <c r="F24" s="31"/>
      <c r="G24" s="31"/>
    </row>
    <row r="25" spans="1:7" ht="20.399999999999999" x14ac:dyDescent="0.25">
      <c r="A25" s="5"/>
      <c r="B25" s="59" t="str">
        <f>Critères!B24</f>
        <v>4.8</v>
      </c>
      <c r="C25" s="31" t="str">
        <f>Critères!C24</f>
        <v>Chaque média non temporel a-t-il, si nécessaire, une alternative (hors cas particuliers) ?</v>
      </c>
      <c r="D25" s="67" t="s">
        <v>305</v>
      </c>
      <c r="E25" s="68" t="s">
        <v>316</v>
      </c>
      <c r="F25" s="31"/>
      <c r="G25" s="31"/>
    </row>
    <row r="26" spans="1:7" ht="20.399999999999999" x14ac:dyDescent="0.25">
      <c r="A26" s="5"/>
      <c r="B26" s="59" t="str">
        <f>Critères!B25</f>
        <v>4.9</v>
      </c>
      <c r="C26" s="31" t="str">
        <f>Critères!C25</f>
        <v>Pour chaque média non temporel ayant une alternative, cette alternative est-elle pertinente ?</v>
      </c>
      <c r="D26" s="67" t="s">
        <v>305</v>
      </c>
      <c r="E26" s="68" t="s">
        <v>316</v>
      </c>
      <c r="F26" s="31"/>
      <c r="G26" s="31"/>
    </row>
    <row r="27" spans="1:7" ht="20.399999999999999" x14ac:dyDescent="0.25">
      <c r="A27" s="5"/>
      <c r="B27" s="59" t="str">
        <f>Critères!B26</f>
        <v>4.10</v>
      </c>
      <c r="C27" s="31" t="str">
        <f>Critères!C26</f>
        <v>Chaque son déclenché automatiquement est-il contrôlable par l’utilisateur ?</v>
      </c>
      <c r="D27" s="67" t="s">
        <v>305</v>
      </c>
      <c r="E27" s="68" t="s">
        <v>316</v>
      </c>
      <c r="F27" s="31"/>
      <c r="G27" s="31"/>
    </row>
    <row r="28" spans="1:7" ht="30.6" x14ac:dyDescent="0.25">
      <c r="A28" s="5"/>
      <c r="B28" s="59" t="str">
        <f>Critères!B27</f>
        <v>4.11</v>
      </c>
      <c r="C28" s="31"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9" t="str">
        <f>Critères!B28</f>
        <v>4.12</v>
      </c>
      <c r="C29" s="31"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9" t="str">
        <f>Critères!B29</f>
        <v>4.13</v>
      </c>
      <c r="C30" s="31"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9" t="str">
        <f>Critères!B30</f>
        <v>5.1</v>
      </c>
      <c r="C31" s="31" t="str">
        <f>Critères!C30</f>
        <v>Chaque tableau de données complexe a-t-il un résumé ?</v>
      </c>
      <c r="D31" s="67" t="s">
        <v>305</v>
      </c>
      <c r="E31" s="68" t="s">
        <v>316</v>
      </c>
      <c r="F31" s="31"/>
      <c r="G31" s="31"/>
    </row>
    <row r="32" spans="1:7" ht="20.399999999999999" x14ac:dyDescent="0.25">
      <c r="A32" s="5"/>
      <c r="B32" s="59" t="str">
        <f>Critères!B31</f>
        <v>5.2</v>
      </c>
      <c r="C32" s="31" t="str">
        <f>Critères!C31</f>
        <v>Pour chaque tableau de données complexe ayant un résumé, celui-ci est-il pertinent ?</v>
      </c>
      <c r="D32" s="67" t="s">
        <v>305</v>
      </c>
      <c r="E32" s="68" t="s">
        <v>316</v>
      </c>
      <c r="F32" s="31"/>
      <c r="G32" s="31"/>
    </row>
    <row r="33" spans="1:7" ht="20.399999999999999" x14ac:dyDescent="0.25">
      <c r="A33" s="5"/>
      <c r="B33" s="59" t="str">
        <f>Critères!B32</f>
        <v>5.3</v>
      </c>
      <c r="C33" s="31" t="str">
        <f>Critères!C32</f>
        <v>Pour chaque tableau de mise en forme, le contenu linéarisé reste-t-il compréhensible ?</v>
      </c>
      <c r="D33" s="67" t="s">
        <v>305</v>
      </c>
      <c r="E33" s="68" t="s">
        <v>316</v>
      </c>
      <c r="F33" s="31"/>
      <c r="G33" s="31"/>
    </row>
    <row r="34" spans="1:7" ht="20.399999999999999" x14ac:dyDescent="0.25">
      <c r="A34" s="5"/>
      <c r="B34" s="59" t="str">
        <f>Critères!B33</f>
        <v>5.4</v>
      </c>
      <c r="C34" s="31" t="str">
        <f>Critères!C33</f>
        <v>Pour chaque tableau de données ayant un titre, le titre est-il correctement associé au tableau de données ?</v>
      </c>
      <c r="D34" s="67" t="s">
        <v>305</v>
      </c>
      <c r="E34" s="68" t="s">
        <v>316</v>
      </c>
      <c r="F34" s="31"/>
      <c r="G34" s="31"/>
    </row>
    <row r="35" spans="1:7" ht="20.399999999999999" x14ac:dyDescent="0.25">
      <c r="A35" s="5"/>
      <c r="B35" s="59" t="str">
        <f>Critères!B34</f>
        <v>5.5</v>
      </c>
      <c r="C35" s="31" t="str">
        <f>Critères!C34</f>
        <v>Pour chaque tableau de données ayant un titre, celui-ci est-il pertinent ?</v>
      </c>
      <c r="D35" s="67" t="s">
        <v>305</v>
      </c>
      <c r="E35" s="68" t="s">
        <v>316</v>
      </c>
      <c r="F35" s="31"/>
      <c r="G35" s="31"/>
    </row>
    <row r="36" spans="1:7" ht="30.6" x14ac:dyDescent="0.25">
      <c r="A36" s="5"/>
      <c r="B36" s="59" t="str">
        <f>Critères!B35</f>
        <v>5.6</v>
      </c>
      <c r="C36" s="31" t="str">
        <f>Critères!C35</f>
        <v>Pour chaque tableau de données, chaque en-tête de colonnes et chaque en-tête de lignes sont-ils correctement déclarés ?</v>
      </c>
      <c r="D36" s="67" t="s">
        <v>305</v>
      </c>
      <c r="E36" s="68" t="s">
        <v>316</v>
      </c>
      <c r="F36" s="31"/>
      <c r="G36" s="31"/>
    </row>
    <row r="37" spans="1:7" ht="30.6" x14ac:dyDescent="0.25">
      <c r="A37" s="5"/>
      <c r="B37" s="59" t="str">
        <f>Critères!B36</f>
        <v>5.7</v>
      </c>
      <c r="C37" s="31"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9" t="str">
        <f>Critères!B37</f>
        <v>5.8</v>
      </c>
      <c r="C38" s="31"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9" t="str">
        <f>Critères!B38</f>
        <v>6.1</v>
      </c>
      <c r="C39" s="31" t="str">
        <f>Critères!C38</f>
        <v>Chaque lien est-il explicite (hors cas particuliers) ?</v>
      </c>
      <c r="D39" s="67" t="s">
        <v>305</v>
      </c>
      <c r="E39" s="68" t="s">
        <v>316</v>
      </c>
      <c r="F39" s="31"/>
      <c r="G39" s="31"/>
    </row>
    <row r="40" spans="1:7" ht="15.6" x14ac:dyDescent="0.25">
      <c r="A40" s="5"/>
      <c r="B40" s="59" t="str">
        <f>Critères!B39</f>
        <v>6.2</v>
      </c>
      <c r="C40" s="31" t="str">
        <f>Critères!C39</f>
        <v>Dans chaque page web, chaque lien a-t-il un intitulé ?</v>
      </c>
      <c r="D40" s="67" t="s">
        <v>305</v>
      </c>
      <c r="E40" s="68" t="s">
        <v>316</v>
      </c>
      <c r="F40" s="31"/>
      <c r="G40" s="31"/>
    </row>
    <row r="41" spans="1:7" ht="20.399999999999999" x14ac:dyDescent="0.25">
      <c r="A41" s="5" t="str">
        <f>Critères!$A$40</f>
        <v>SCRIPTS</v>
      </c>
      <c r="B41" s="59" t="str">
        <f>Critères!B40</f>
        <v>7.1</v>
      </c>
      <c r="C41" s="31" t="str">
        <f>Critères!C40</f>
        <v>Chaque script est-il, si nécessaire, compatible avec les technologies d’assistance ?</v>
      </c>
      <c r="D41" s="67" t="s">
        <v>305</v>
      </c>
      <c r="E41" s="68" t="s">
        <v>316</v>
      </c>
      <c r="F41" s="31"/>
      <c r="G41" s="31"/>
    </row>
    <row r="42" spans="1:7" ht="20.399999999999999" x14ac:dyDescent="0.25">
      <c r="A42" s="5"/>
      <c r="B42" s="59" t="str">
        <f>Critères!B41</f>
        <v>7.2</v>
      </c>
      <c r="C42" s="31" t="str">
        <f>Critères!C41</f>
        <v>Pour chaque script ayant une alternative, cette alternative est-elle pertinente ?</v>
      </c>
      <c r="D42" s="67" t="s">
        <v>305</v>
      </c>
      <c r="E42" s="68" t="s">
        <v>316</v>
      </c>
      <c r="F42" s="31"/>
      <c r="G42" s="31"/>
    </row>
    <row r="43" spans="1:7" ht="20.399999999999999" x14ac:dyDescent="0.25">
      <c r="A43" s="5"/>
      <c r="B43" s="59" t="str">
        <f>Critères!B42</f>
        <v>7.3</v>
      </c>
      <c r="C43" s="31" t="str">
        <f>Critères!C42</f>
        <v>Chaque script est-il contrôlable par le clavier et par tout dispositif de pointage (hors cas particuliers) ?</v>
      </c>
      <c r="D43" s="67" t="s">
        <v>305</v>
      </c>
      <c r="E43" s="68" t="s">
        <v>316</v>
      </c>
      <c r="F43" s="31"/>
      <c r="G43" s="31"/>
    </row>
    <row r="44" spans="1:7" ht="20.399999999999999" x14ac:dyDescent="0.25">
      <c r="A44" s="5"/>
      <c r="B44" s="59" t="str">
        <f>Critères!B43</f>
        <v>7.4</v>
      </c>
      <c r="C44" s="31" t="str">
        <f>Critères!C43</f>
        <v>Pour chaque script qui initie un changement de contexte, l’utilisateur est-il averti ou en a-t-il le contrôle ?</v>
      </c>
      <c r="D44" s="67" t="s">
        <v>305</v>
      </c>
      <c r="E44" s="68" t="s">
        <v>316</v>
      </c>
      <c r="F44" s="31"/>
      <c r="G44" s="31"/>
    </row>
    <row r="45" spans="1:7" ht="20.399999999999999" x14ac:dyDescent="0.25">
      <c r="A45" s="5"/>
      <c r="B45" s="59" t="str">
        <f>Critères!B44</f>
        <v>7.5</v>
      </c>
      <c r="C45" s="31"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9" t="str">
        <f>Critères!B45</f>
        <v>8.1</v>
      </c>
      <c r="C46" s="31" t="str">
        <f>Critères!C45</f>
        <v>Chaque page web est-elle définie par un type de document ?</v>
      </c>
      <c r="D46" s="67" t="s">
        <v>305</v>
      </c>
      <c r="E46" s="68" t="s">
        <v>316</v>
      </c>
      <c r="F46" s="31"/>
      <c r="G46" s="31"/>
    </row>
    <row r="47" spans="1:7" ht="20.399999999999999" x14ac:dyDescent="0.25">
      <c r="A47" s="5"/>
      <c r="B47" s="59" t="str">
        <f>Critères!B46</f>
        <v>8.2</v>
      </c>
      <c r="C47" s="31"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9" t="str">
        <f>Critères!B47</f>
        <v>8.3</v>
      </c>
      <c r="C48" s="31" t="str">
        <f>Critères!C47</f>
        <v>Dans chaque page web, la langue par défaut est-elle présente ?</v>
      </c>
      <c r="D48" s="67" t="s">
        <v>305</v>
      </c>
      <c r="E48" s="68" t="s">
        <v>316</v>
      </c>
      <c r="F48" s="31"/>
      <c r="G48" s="31"/>
    </row>
    <row r="49" spans="1:7" ht="20.399999999999999" x14ac:dyDescent="0.25">
      <c r="A49" s="5"/>
      <c r="B49" s="59" t="str">
        <f>Critères!B48</f>
        <v>8.4</v>
      </c>
      <c r="C49" s="31" t="str">
        <f>Critères!C48</f>
        <v>Pour chaque page web ayant une langue par défaut, le code de langue est-il pertinent ?</v>
      </c>
      <c r="D49" s="67" t="s">
        <v>305</v>
      </c>
      <c r="E49" s="68" t="s">
        <v>316</v>
      </c>
      <c r="F49" s="31"/>
      <c r="G49" s="31"/>
    </row>
    <row r="50" spans="1:7" ht="15.6" x14ac:dyDescent="0.25">
      <c r="A50" s="5"/>
      <c r="B50" s="59" t="str">
        <f>Critères!B49</f>
        <v>8.5</v>
      </c>
      <c r="C50" s="31" t="str">
        <f>Critères!C49</f>
        <v>Chaque page web a-t-elle un titre de page ?</v>
      </c>
      <c r="D50" s="67" t="s">
        <v>305</v>
      </c>
      <c r="E50" s="68" t="s">
        <v>316</v>
      </c>
      <c r="F50" s="31"/>
      <c r="G50" s="31"/>
    </row>
    <row r="51" spans="1:7" ht="20.399999999999999" x14ac:dyDescent="0.25">
      <c r="A51" s="5"/>
      <c r="B51" s="59" t="str">
        <f>Critères!B50</f>
        <v>8.6</v>
      </c>
      <c r="C51" s="31" t="str">
        <f>Critères!C50</f>
        <v>Pour chaque page web ayant un titre de page, ce titre est-il pertinent ?</v>
      </c>
      <c r="D51" s="67" t="s">
        <v>305</v>
      </c>
      <c r="E51" s="68" t="s">
        <v>316</v>
      </c>
      <c r="F51" s="31"/>
      <c r="G51" s="31"/>
    </row>
    <row r="52" spans="1:7" ht="20.399999999999999" x14ac:dyDescent="0.25">
      <c r="A52" s="5"/>
      <c r="B52" s="59" t="str">
        <f>Critères!B51</f>
        <v>8.7</v>
      </c>
      <c r="C52" s="31" t="str">
        <f>Critères!C51</f>
        <v>Dans chaque page web, chaque changement de langue est-il indiqué dans le code source (hors cas particuliers) ?</v>
      </c>
      <c r="D52" s="67" t="s">
        <v>305</v>
      </c>
      <c r="E52" s="68" t="s">
        <v>316</v>
      </c>
      <c r="F52" s="31"/>
      <c r="G52" s="31"/>
    </row>
    <row r="53" spans="1:7" ht="20.399999999999999" x14ac:dyDescent="0.25">
      <c r="A53" s="5"/>
      <c r="B53" s="59" t="str">
        <f>Critères!B52</f>
        <v>8.8</v>
      </c>
      <c r="C53" s="31" t="str">
        <f>Critères!C52</f>
        <v>Dans chaque page web, le code de langue de chaque changement de langue est-il valide et pertinent ?</v>
      </c>
      <c r="D53" s="67" t="s">
        <v>305</v>
      </c>
      <c r="E53" s="68" t="s">
        <v>316</v>
      </c>
      <c r="F53" s="31"/>
      <c r="G53" s="31"/>
    </row>
    <row r="54" spans="1:7" ht="30.6" x14ac:dyDescent="0.25">
      <c r="A54" s="5"/>
      <c r="B54" s="59" t="str">
        <f>Critères!B53</f>
        <v>8.9</v>
      </c>
      <c r="C54" s="31"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9" t="str">
        <f>Critères!B54</f>
        <v>8.10</v>
      </c>
      <c r="C55" s="31"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9" t="str">
        <f>Critères!B55</f>
        <v>9.1</v>
      </c>
      <c r="C56" s="31" t="str">
        <f>Critères!C55</f>
        <v>Dans chaque page web, l’information est-elle structurée par l’utilisation appropriée de titres ?</v>
      </c>
      <c r="D56" s="67" t="s">
        <v>305</v>
      </c>
      <c r="E56" s="68" t="s">
        <v>316</v>
      </c>
      <c r="F56" s="31"/>
      <c r="G56" s="31"/>
    </row>
    <row r="57" spans="1:7" ht="20.399999999999999" x14ac:dyDescent="0.25">
      <c r="A57" s="5"/>
      <c r="B57" s="59" t="str">
        <f>Critères!B56</f>
        <v>9.2</v>
      </c>
      <c r="C57" s="31" t="str">
        <f>Critères!C56</f>
        <v>Dans chaque page web, la structure du document est-elle cohérente (hors cas particuliers) ?</v>
      </c>
      <c r="D57" s="67" t="s">
        <v>305</v>
      </c>
      <c r="E57" s="68" t="s">
        <v>316</v>
      </c>
      <c r="F57" s="31"/>
      <c r="G57" s="31"/>
    </row>
    <row r="58" spans="1:7" ht="20.399999999999999" x14ac:dyDescent="0.25">
      <c r="A58" s="5"/>
      <c r="B58" s="59" t="str">
        <f>Critères!B57</f>
        <v>9.3</v>
      </c>
      <c r="C58" s="31" t="str">
        <f>Critères!C57</f>
        <v>Dans chaque page web, chaque liste est-elle correctement structurée ?</v>
      </c>
      <c r="D58" s="67" t="s">
        <v>305</v>
      </c>
      <c r="E58" s="68" t="s">
        <v>316</v>
      </c>
      <c r="F58" s="31"/>
      <c r="G58" s="31"/>
    </row>
    <row r="59" spans="1:7" ht="20.399999999999999" x14ac:dyDescent="0.25">
      <c r="A59" s="5"/>
      <c r="B59" s="59" t="str">
        <f>Critères!B58</f>
        <v>9.4</v>
      </c>
      <c r="C59" s="31" t="str">
        <f>Critères!C58</f>
        <v>Dans chaque page web, chaque citation est-elle correctement indiquée ?</v>
      </c>
      <c r="D59" s="67" t="s">
        <v>305</v>
      </c>
      <c r="E59" s="68" t="s">
        <v>316</v>
      </c>
      <c r="F59" s="31"/>
      <c r="G59" s="31"/>
    </row>
    <row r="60" spans="1:7" ht="20.399999999999999" x14ac:dyDescent="0.25">
      <c r="A60" s="5" t="str">
        <f>Critères!$A$59</f>
        <v>PRÉSENTATION</v>
      </c>
      <c r="B60" s="59" t="str">
        <f>Critères!B59</f>
        <v>10.1</v>
      </c>
      <c r="C60" s="31" t="str">
        <f>Critères!C59</f>
        <v>Dans le site web, des feuilles de styles sont-elles utilisées pour contrôler la présentation de l’information ?</v>
      </c>
      <c r="D60" s="67" t="s">
        <v>305</v>
      </c>
      <c r="E60" s="68" t="s">
        <v>316</v>
      </c>
      <c r="F60" s="31"/>
      <c r="G60" s="31"/>
    </row>
    <row r="61" spans="1:7" ht="30.6" x14ac:dyDescent="0.25">
      <c r="A61" s="5"/>
      <c r="B61" s="59" t="str">
        <f>Critères!B60</f>
        <v>10.2</v>
      </c>
      <c r="C61" s="31"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9" t="str">
        <f>Critères!B61</f>
        <v>10.3</v>
      </c>
      <c r="C62" s="31" t="str">
        <f>Critères!C61</f>
        <v>Dans chaque page web, l’information reste-t-elle compréhensible lorsque les feuilles de styles sont désactivées ?</v>
      </c>
      <c r="D62" s="67" t="s">
        <v>305</v>
      </c>
      <c r="E62" s="68" t="s">
        <v>316</v>
      </c>
      <c r="F62" s="31"/>
      <c r="G62" s="31"/>
    </row>
    <row r="63" spans="1:7" ht="30.6" x14ac:dyDescent="0.25">
      <c r="A63" s="5"/>
      <c r="B63" s="59" t="str">
        <f>Critères!B62</f>
        <v>10.4</v>
      </c>
      <c r="C63" s="31"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9" t="str">
        <f>Critères!B63</f>
        <v>10.5</v>
      </c>
      <c r="C64" s="31"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9" t="str">
        <f>Critères!B64</f>
        <v>10.6</v>
      </c>
      <c r="C65" s="31"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9" t="str">
        <f>Critères!B65</f>
        <v>10.7</v>
      </c>
      <c r="C66" s="31" t="str">
        <f>Critères!C65</f>
        <v>Dans chaque page web, pour chaque élément recevant le focus, la prise de focus est-elle visible ?</v>
      </c>
      <c r="D66" s="67" t="s">
        <v>305</v>
      </c>
      <c r="E66" s="68" t="s">
        <v>316</v>
      </c>
      <c r="F66" s="31"/>
      <c r="G66" s="31"/>
    </row>
    <row r="67" spans="1:7" ht="20.399999999999999" x14ac:dyDescent="0.25">
      <c r="A67" s="5"/>
      <c r="B67" s="59" t="str">
        <f>Critères!B66</f>
        <v>10.8</v>
      </c>
      <c r="C67" s="31" t="str">
        <f>Critères!C66</f>
        <v>Pour chaque page web, les contenus cachés ont-ils vocation à être ignorés par les technologies d’assistance ?</v>
      </c>
      <c r="D67" s="67" t="s">
        <v>305</v>
      </c>
      <c r="E67" s="68" t="s">
        <v>316</v>
      </c>
      <c r="F67" s="31"/>
      <c r="G67" s="31"/>
    </row>
    <row r="68" spans="1:7" ht="30.6" x14ac:dyDescent="0.25">
      <c r="A68" s="5"/>
      <c r="B68" s="59" t="str">
        <f>Critères!B67</f>
        <v>10.9</v>
      </c>
      <c r="C68" s="31" t="str">
        <f>Critères!C67</f>
        <v>Dans chaque page web, l’information ne doit pas être donnée uniquement par la forme, taille ou position. Cette règle est-elle respectée ?</v>
      </c>
      <c r="D68" s="67" t="s">
        <v>305</v>
      </c>
      <c r="E68" s="68" t="s">
        <v>316</v>
      </c>
      <c r="F68" s="31"/>
      <c r="G68" s="31"/>
    </row>
    <row r="69" spans="1:7" ht="30.6" x14ac:dyDescent="0.25">
      <c r="A69" s="5"/>
      <c r="B69" s="59" t="str">
        <f>Critères!B68</f>
        <v>10.10</v>
      </c>
      <c r="C69" s="31" t="str">
        <f>Critères!C68</f>
        <v>Dans chaque page web, l’information ne doit pas être donnée par la forme, taille ou position uniquement. Cette règle est-elle implémentée de façon pertinente ?</v>
      </c>
      <c r="D69" s="67" t="s">
        <v>305</v>
      </c>
      <c r="E69" s="68" t="s">
        <v>316</v>
      </c>
      <c r="F69" s="31"/>
      <c r="G69" s="31"/>
    </row>
    <row r="70" spans="1:7" ht="51" x14ac:dyDescent="0.25">
      <c r="A70" s="5"/>
      <c r="B70" s="59" t="str">
        <f>Critères!B69</f>
        <v>10.11</v>
      </c>
      <c r="C70" s="31"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31"/>
      <c r="G70" s="31"/>
    </row>
    <row r="71" spans="1:7" ht="30.6" x14ac:dyDescent="0.25">
      <c r="A71" s="5"/>
      <c r="B71" s="59" t="str">
        <f>Critères!B70</f>
        <v>10.12</v>
      </c>
      <c r="C71" s="31" t="str">
        <f>Critères!C70</f>
        <v>Dans chaque page web, les propriétés d’espacement du texte peuvent-elles être redéfinies par l’utilisateur sans perte de contenu ou de fonctionnalité (hors cas particuliers) ?</v>
      </c>
      <c r="D71" s="67" t="s">
        <v>305</v>
      </c>
      <c r="E71" s="68" t="s">
        <v>316</v>
      </c>
      <c r="F71" s="31"/>
      <c r="G71" s="31"/>
    </row>
    <row r="72" spans="1:7" ht="40.799999999999997" x14ac:dyDescent="0.25">
      <c r="A72" s="5"/>
      <c r="B72" s="59" t="str">
        <f>Critères!B71</f>
        <v>10.13</v>
      </c>
      <c r="C72" s="31" t="str">
        <f>Critères!C71</f>
        <v>Dans chaque page web, les contenus additionnels apparaissant à la prise de focus ou au survol d’un composant d’interface sont-ils contrôlables par l’utilisateur (hors cas particuliers) ?</v>
      </c>
      <c r="D72" s="67" t="s">
        <v>305</v>
      </c>
      <c r="E72" s="68" t="s">
        <v>316</v>
      </c>
      <c r="F72" s="31"/>
      <c r="G72" s="31"/>
    </row>
    <row r="73" spans="1:7" ht="30.6" x14ac:dyDescent="0.25">
      <c r="A73" s="5"/>
      <c r="B73" s="59" t="str">
        <f>Critères!B72</f>
        <v>10.14</v>
      </c>
      <c r="C73" s="31" t="str">
        <f>Critères!C72</f>
        <v>Dans chaque page web, les contenus additionnels apparaissant via les styles CSS uniquement peuvent-ils être rendus visibles au clavier et par tout dispositif de pointage ?</v>
      </c>
      <c r="D73" s="67" t="s">
        <v>305</v>
      </c>
      <c r="E73" s="68" t="s">
        <v>316</v>
      </c>
      <c r="F73" s="31"/>
      <c r="G73" s="31"/>
    </row>
    <row r="74" spans="1:7" ht="15.6" x14ac:dyDescent="0.25">
      <c r="A74" s="5" t="str">
        <f>Critères!$A$73</f>
        <v>FORMULAIRES</v>
      </c>
      <c r="B74" s="59" t="str">
        <f>Critères!B73</f>
        <v>11.1</v>
      </c>
      <c r="C74" s="31" t="str">
        <f>Critères!C73</f>
        <v>Chaque champ de formulaire a-t-il une étiquette ?</v>
      </c>
      <c r="D74" s="67" t="s">
        <v>305</v>
      </c>
      <c r="E74" s="68" t="s">
        <v>316</v>
      </c>
      <c r="F74" s="31"/>
      <c r="G74" s="31"/>
    </row>
    <row r="75" spans="1:7" ht="20.399999999999999" x14ac:dyDescent="0.25">
      <c r="A75" s="5"/>
      <c r="B75" s="59" t="str">
        <f>Critères!B74</f>
        <v>11.2</v>
      </c>
      <c r="C75" s="31" t="str">
        <f>Critères!C74</f>
        <v>Chaque étiquette associée à un champ de formulaire est-elle pertinente (hors cas particuliers) ?</v>
      </c>
      <c r="D75" s="67" t="s">
        <v>305</v>
      </c>
      <c r="E75" s="68" t="s">
        <v>316</v>
      </c>
      <c r="F75" s="31"/>
      <c r="G75" s="31"/>
    </row>
    <row r="76" spans="1:7" ht="40.799999999999997" x14ac:dyDescent="0.25">
      <c r="A76" s="5"/>
      <c r="B76" s="59" t="str">
        <f>Critères!B75</f>
        <v>11.3</v>
      </c>
      <c r="C76" s="31" t="str">
        <f>Critères!C75</f>
        <v>Dans chaque formulaire, chaque étiquette associée à un champ de formulaire ayant la même fonction et répété plusieurs fois dans une même page ou dans un ensemble de pages est-elle cohérente ?</v>
      </c>
      <c r="D76" s="67" t="s">
        <v>305</v>
      </c>
      <c r="E76" s="68" t="s">
        <v>316</v>
      </c>
      <c r="F76" s="31"/>
      <c r="G76" s="31"/>
    </row>
    <row r="77" spans="1:7" ht="20.399999999999999" x14ac:dyDescent="0.25">
      <c r="A77" s="5"/>
      <c r="B77" s="59" t="str">
        <f>Critères!B76</f>
        <v>11.4</v>
      </c>
      <c r="C77" s="31" t="str">
        <f>Critères!C76</f>
        <v>Dans chaque formulaire, chaque étiquette de champ et son champ associé sont-ils accolés (hors cas particuliers) ?</v>
      </c>
      <c r="D77" s="67" t="s">
        <v>305</v>
      </c>
      <c r="E77" s="68" t="s">
        <v>316</v>
      </c>
      <c r="F77" s="31"/>
      <c r="G77" s="31"/>
    </row>
    <row r="78" spans="1:7" ht="20.399999999999999" x14ac:dyDescent="0.25">
      <c r="A78" s="5"/>
      <c r="B78" s="59" t="str">
        <f>Critères!B77</f>
        <v>11.5</v>
      </c>
      <c r="C78" s="31" t="str">
        <f>Critères!C77</f>
        <v>Dans chaque formulaire, les champs de même nature sont-ils regroupés, si nécessaire ?</v>
      </c>
      <c r="D78" s="67" t="s">
        <v>305</v>
      </c>
      <c r="E78" s="68" t="s">
        <v>316</v>
      </c>
      <c r="F78" s="31"/>
      <c r="G78" s="31"/>
    </row>
    <row r="79" spans="1:7" ht="20.399999999999999" x14ac:dyDescent="0.25">
      <c r="A79" s="5"/>
      <c r="B79" s="59" t="str">
        <f>Critères!B78</f>
        <v>11.6</v>
      </c>
      <c r="C79" s="31" t="str">
        <f>Critères!C78</f>
        <v>Dans chaque formulaire, chaque regroupement de champs de même nature a-t-il une légende ?</v>
      </c>
      <c r="D79" s="67" t="s">
        <v>305</v>
      </c>
      <c r="E79" s="68" t="s">
        <v>316</v>
      </c>
      <c r="F79" s="31"/>
      <c r="G79" s="31"/>
    </row>
    <row r="80" spans="1:7" ht="30.6" x14ac:dyDescent="0.25">
      <c r="A80" s="5"/>
      <c r="B80" s="59" t="str">
        <f>Critères!B79</f>
        <v>11.7</v>
      </c>
      <c r="C80" s="31"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9" t="str">
        <f>Critères!B80</f>
        <v>11.8</v>
      </c>
      <c r="C81" s="31"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9" t="str">
        <f>Critères!B81</f>
        <v>11.9</v>
      </c>
      <c r="C82" s="31" t="str">
        <f>Critères!C81</f>
        <v>Dans chaque formulaire, l’intitulé de chaque bouton est-il pertinent (hors cas particuliers) ?</v>
      </c>
      <c r="D82" s="67" t="s">
        <v>305</v>
      </c>
      <c r="E82" s="68" t="s">
        <v>316</v>
      </c>
      <c r="F82" s="31"/>
      <c r="G82" s="31"/>
    </row>
    <row r="83" spans="1:7" ht="20.399999999999999" x14ac:dyDescent="0.25">
      <c r="A83" s="5"/>
      <c r="B83" s="59" t="str">
        <f>Critères!B82</f>
        <v>11.10</v>
      </c>
      <c r="C83" s="31" t="str">
        <f>Critères!C82</f>
        <v>Dans chaque formulaire, le contrôle de saisie est-il utilisé de manière pertinente (hors cas particuliers) ?</v>
      </c>
      <c r="D83" s="67" t="s">
        <v>305</v>
      </c>
      <c r="E83" s="68" t="s">
        <v>316</v>
      </c>
      <c r="F83" s="31"/>
      <c r="G83" s="31"/>
    </row>
    <row r="84" spans="1:7" ht="30.6" x14ac:dyDescent="0.25">
      <c r="A84" s="5"/>
      <c r="B84" s="59" t="str">
        <f>Critères!B83</f>
        <v>11.11</v>
      </c>
      <c r="C84" s="31"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9" t="str">
        <f>Critères!B84</f>
        <v>11.12</v>
      </c>
      <c r="C85" s="31"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9" t="str">
        <f>Critères!B85</f>
        <v>11.13</v>
      </c>
      <c r="C86" s="31"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9" t="str">
        <f>Critères!B86</f>
        <v>12.1</v>
      </c>
      <c r="C87" s="31" t="str">
        <f>Critères!C86</f>
        <v>Chaque ensemble de pages dispose-t-il de deux systèmes de navigation différents, au moins (hors cas particuliers) ?</v>
      </c>
      <c r="D87" s="67" t="s">
        <v>305</v>
      </c>
      <c r="E87" s="68" t="s">
        <v>316</v>
      </c>
      <c r="F87" s="31"/>
      <c r="G87" s="31"/>
    </row>
    <row r="88" spans="1:7" ht="30.6" x14ac:dyDescent="0.25">
      <c r="A88" s="5"/>
      <c r="B88" s="59" t="str">
        <f>Critères!B87</f>
        <v>12.2</v>
      </c>
      <c r="C88" s="31" t="str">
        <f>Critères!C87</f>
        <v>Dans chaque ensemble de pages, le menu et les barres de navigation sont-ils toujours à la même place (hors cas particuliers) ?</v>
      </c>
      <c r="D88" s="67" t="s">
        <v>305</v>
      </c>
      <c r="E88" s="68" t="s">
        <v>316</v>
      </c>
      <c r="F88" s="31"/>
      <c r="G88" s="31"/>
    </row>
    <row r="89" spans="1:7" ht="15.6" x14ac:dyDescent="0.25">
      <c r="A89" s="5"/>
      <c r="B89" s="59" t="str">
        <f>Critères!B88</f>
        <v>12.3</v>
      </c>
      <c r="C89" s="31" t="str">
        <f>Critères!C88</f>
        <v>La page « plan du site » est-elle pertinente ?</v>
      </c>
      <c r="D89" s="67" t="s">
        <v>305</v>
      </c>
      <c r="E89" s="68" t="s">
        <v>316</v>
      </c>
      <c r="F89" s="31"/>
      <c r="G89" s="31"/>
    </row>
    <row r="90" spans="1:7" ht="20.399999999999999" x14ac:dyDescent="0.25">
      <c r="A90" s="5"/>
      <c r="B90" s="59" t="str">
        <f>Critères!B89</f>
        <v>12.4</v>
      </c>
      <c r="C90" s="31" t="str">
        <f>Critères!C89</f>
        <v>Dans chaque ensemble de pages, la page « plan du site » est-elle atteignable de manière identique ?</v>
      </c>
      <c r="D90" s="67" t="s">
        <v>305</v>
      </c>
      <c r="E90" s="68" t="s">
        <v>316</v>
      </c>
      <c r="F90" s="31"/>
      <c r="G90" s="31"/>
    </row>
    <row r="91" spans="1:7" ht="20.399999999999999" x14ac:dyDescent="0.25">
      <c r="A91" s="5"/>
      <c r="B91" s="59" t="str">
        <f>Critères!B90</f>
        <v>12.5</v>
      </c>
      <c r="C91" s="31" t="str">
        <f>Critères!C90</f>
        <v>Dans chaque ensemble de pages, le moteur de recherche est-il atteignable de manière identique ?</v>
      </c>
      <c r="D91" s="67" t="s">
        <v>305</v>
      </c>
      <c r="E91" s="68" t="s">
        <v>316</v>
      </c>
      <c r="F91" s="31"/>
      <c r="G91" s="31"/>
    </row>
    <row r="92" spans="1:7" ht="51" x14ac:dyDescent="0.25">
      <c r="A92" s="5"/>
      <c r="B92" s="59" t="str">
        <f>Critères!B91</f>
        <v>12.6</v>
      </c>
      <c r="C92" s="31"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31"/>
      <c r="G92" s="31"/>
    </row>
    <row r="93" spans="1:7" ht="30.6" x14ac:dyDescent="0.25">
      <c r="A93" s="5"/>
      <c r="B93" s="59" t="str">
        <f>Critères!B92</f>
        <v>12.7</v>
      </c>
      <c r="C93" s="31" t="str">
        <f>Critères!C92</f>
        <v>Dans chaque page web, un lien d’évitement ou d’accès rapide à la zone de contenu principal est-il présent (hors cas particuliers) ?</v>
      </c>
      <c r="D93" s="67" t="s">
        <v>305</v>
      </c>
      <c r="E93" s="68" t="s">
        <v>316</v>
      </c>
      <c r="F93" s="31"/>
      <c r="G93" s="31"/>
    </row>
    <row r="94" spans="1:7" ht="20.399999999999999" x14ac:dyDescent="0.25">
      <c r="A94" s="5"/>
      <c r="B94" s="59" t="str">
        <f>Critères!B93</f>
        <v>12.8</v>
      </c>
      <c r="C94" s="31" t="str">
        <f>Critères!C93</f>
        <v>Dans chaque page web, l’ordre de tabulation est-il cohérent ?</v>
      </c>
      <c r="D94" s="67" t="s">
        <v>305</v>
      </c>
      <c r="E94" s="68" t="s">
        <v>316</v>
      </c>
      <c r="F94" s="31"/>
      <c r="G94" s="31"/>
    </row>
    <row r="95" spans="1:7" ht="20.399999999999999" x14ac:dyDescent="0.25">
      <c r="A95" s="5"/>
      <c r="B95" s="59" t="str">
        <f>Critères!B94</f>
        <v>12.9</v>
      </c>
      <c r="C95" s="31" t="str">
        <f>Critères!C94</f>
        <v>Dans chaque page web, la navigation ne doit pas contenir de piège au clavier. Cette règle est-elle respectée ?</v>
      </c>
      <c r="D95" s="67" t="s">
        <v>305</v>
      </c>
      <c r="E95" s="68" t="s">
        <v>316</v>
      </c>
      <c r="F95" s="31"/>
      <c r="G95" s="31"/>
    </row>
    <row r="96" spans="1:7" ht="40.799999999999997" x14ac:dyDescent="0.25">
      <c r="A96" s="5"/>
      <c r="B96" s="59" t="str">
        <f>Critères!B95</f>
        <v>12.10</v>
      </c>
      <c r="C96" s="31" t="str">
        <f>Critères!C95</f>
        <v>Dans chaque page web, les raccourcis clavier n’utilisant qu’une seule touche (lettre minuscule ou majuscule, ponctuation, chiffre ou symbole) sont-ils contrôlables par l’utilisateur ?</v>
      </c>
      <c r="D96" s="67" t="s">
        <v>305</v>
      </c>
      <c r="E96" s="68" t="s">
        <v>316</v>
      </c>
      <c r="F96" s="31"/>
      <c r="G96" s="31"/>
    </row>
    <row r="97" spans="1:7" ht="40.799999999999997" x14ac:dyDescent="0.25">
      <c r="A97" s="5"/>
      <c r="B97" s="59" t="str">
        <f>Critères!B96</f>
        <v>12.11</v>
      </c>
      <c r="C97" s="31" t="str">
        <f>Critères!C96</f>
        <v>Dans chaque page web, les contenus additionnels apparaissant au survol, à la prise de focus ou à l’activation d’un composant d’interface sont-ils si nécessaire atteignables au clavier ?</v>
      </c>
      <c r="D97" s="67" t="s">
        <v>305</v>
      </c>
      <c r="E97" s="68" t="s">
        <v>316</v>
      </c>
      <c r="F97" s="31"/>
      <c r="G97" s="31"/>
    </row>
    <row r="98" spans="1:7" ht="30.6" x14ac:dyDescent="0.25">
      <c r="A98" s="5" t="str">
        <f>Critères!$A$97</f>
        <v>CONSULTATION</v>
      </c>
      <c r="B98" s="59" t="str">
        <f>Critères!B97</f>
        <v>13.1</v>
      </c>
      <c r="C98" s="31" t="str">
        <f>Critères!C97</f>
        <v>Pour chaque page web, l’utilisateur a-t-il le contrôle de chaque limite de temps modifiant le contenu (hors cas particuliers) ?</v>
      </c>
      <c r="D98" s="67" t="s">
        <v>305</v>
      </c>
      <c r="E98" s="68" t="s">
        <v>316</v>
      </c>
      <c r="F98" s="31"/>
      <c r="G98" s="31"/>
    </row>
    <row r="99" spans="1:7" ht="30.6" x14ac:dyDescent="0.25">
      <c r="A99" s="5"/>
      <c r="B99" s="59" t="str">
        <f>Critères!B98</f>
        <v>13.2</v>
      </c>
      <c r="C99" s="31" t="str">
        <f>Critères!C98</f>
        <v>Dans chaque page web, l’ouverture d’une nouvelle fenêtre ne doit pas être déclenchée sans action de l’utilisateur. Cette règle est-elle respectée ?</v>
      </c>
      <c r="D99" s="67" t="s">
        <v>305</v>
      </c>
      <c r="E99" s="68" t="s">
        <v>316</v>
      </c>
      <c r="F99" s="31"/>
      <c r="G99" s="31"/>
    </row>
    <row r="100" spans="1:7" ht="30.6" x14ac:dyDescent="0.25">
      <c r="A100" s="5"/>
      <c r="B100" s="59" t="str">
        <f>Critères!B99</f>
        <v>13.3</v>
      </c>
      <c r="C100" s="31" t="str">
        <f>Critères!C99</f>
        <v>Dans chaque page web, chaque document bureautique en téléchargement possède-t-il, si nécessaire, une version accessible (hors cas particuliers) ?</v>
      </c>
      <c r="D100" s="67" t="s">
        <v>305</v>
      </c>
      <c r="E100" s="68" t="s">
        <v>316</v>
      </c>
      <c r="F100" s="31"/>
      <c r="G100" s="31"/>
    </row>
    <row r="101" spans="1:7" ht="20.399999999999999" x14ac:dyDescent="0.25">
      <c r="A101" s="5"/>
      <c r="B101" s="59" t="str">
        <f>Critères!B100</f>
        <v>13.4</v>
      </c>
      <c r="C101" s="31" t="str">
        <f>Critères!C100</f>
        <v>Pour chaque document bureautique ayant une version accessible, cette version offre-t-elle la même information ?</v>
      </c>
      <c r="D101" s="67" t="s">
        <v>305</v>
      </c>
      <c r="E101" s="68" t="s">
        <v>316</v>
      </c>
      <c r="F101" s="31"/>
      <c r="G101" s="31"/>
    </row>
    <row r="102" spans="1:7" ht="20.399999999999999" x14ac:dyDescent="0.25">
      <c r="A102" s="5"/>
      <c r="B102" s="59" t="str">
        <f>Critères!B101</f>
        <v>13.5</v>
      </c>
      <c r="C102" s="31" t="str">
        <f>Critères!C101</f>
        <v>Dans chaque page web, chaque contenu cryptique (art ASCII, émoticon, syntaxe cryptique) a-t-il une alternative ?</v>
      </c>
      <c r="D102" s="67" t="s">
        <v>305</v>
      </c>
      <c r="E102" s="68" t="s">
        <v>316</v>
      </c>
      <c r="F102" s="31"/>
      <c r="G102" s="31"/>
    </row>
    <row r="103" spans="1:7" ht="30.6" x14ac:dyDescent="0.25">
      <c r="A103" s="5"/>
      <c r="B103" s="59" t="str">
        <f>Critères!B102</f>
        <v>13.6</v>
      </c>
      <c r="C103" s="31" t="str">
        <f>Critères!C102</f>
        <v>Dans chaque page web, pour chaque contenu cryptique (art ASCII, émoticon, syntaxe cryptique) ayant une alternative, cette alternative est-elle pertinente ?</v>
      </c>
      <c r="D103" s="67" t="s">
        <v>305</v>
      </c>
      <c r="E103" s="68" t="s">
        <v>316</v>
      </c>
      <c r="F103" s="31"/>
      <c r="G103" s="31"/>
    </row>
    <row r="104" spans="1:7" ht="30.6" x14ac:dyDescent="0.25">
      <c r="A104" s="5"/>
      <c r="B104" s="59" t="str">
        <f>Critères!B103</f>
        <v>13.7</v>
      </c>
      <c r="C104" s="31" t="str">
        <f>Critères!C103</f>
        <v>Dans chaque page web, les changements brusques de luminosité ou les effets de flash sont-ils correctement utilisés ?</v>
      </c>
      <c r="D104" s="67" t="s">
        <v>305</v>
      </c>
      <c r="E104" s="68" t="s">
        <v>316</v>
      </c>
      <c r="F104" s="31"/>
      <c r="G104" s="31"/>
    </row>
    <row r="105" spans="1:7" ht="20.399999999999999" x14ac:dyDescent="0.25">
      <c r="A105" s="5"/>
      <c r="B105" s="59" t="str">
        <f>Critères!B104</f>
        <v>13.8</v>
      </c>
      <c r="C105" s="31" t="str">
        <f>Critères!C104</f>
        <v>Dans chaque page web, chaque contenu en mouvement ou clignotant est-il contrôlable par l’utilisateur ?</v>
      </c>
      <c r="D105" s="67" t="s">
        <v>305</v>
      </c>
      <c r="E105" s="68" t="s">
        <v>316</v>
      </c>
      <c r="F105" s="31"/>
      <c r="G105" s="31"/>
    </row>
    <row r="106" spans="1:7" ht="30.6" x14ac:dyDescent="0.25">
      <c r="A106" s="5"/>
      <c r="B106" s="59" t="str">
        <f>Critères!B105</f>
        <v>13.9</v>
      </c>
      <c r="C106" s="31" t="str">
        <f>Critères!C105</f>
        <v>Dans chaque page web, le contenu proposé est-il consultable quelle que soit l’orientation de l’écran (portait ou paysage) (hors cas particuliers) ?</v>
      </c>
      <c r="D106" s="67" t="s">
        <v>305</v>
      </c>
      <c r="E106" s="68" t="s">
        <v>316</v>
      </c>
      <c r="F106" s="31"/>
      <c r="G106" s="31"/>
    </row>
    <row r="107" spans="1:7" ht="40.799999999999997" x14ac:dyDescent="0.25">
      <c r="A107" s="5"/>
      <c r="B107" s="59" t="str">
        <f>Critères!B106</f>
        <v>13.10</v>
      </c>
      <c r="C107" s="31" t="str">
        <f>Critères!C106</f>
        <v>Dans chaque page web, les fonctionnalités utilisables ou disponibles au moyen d’un geste complexe peuvent-elles être également disponibles au moyen d’un geste simple (hors cas particuliers) ?</v>
      </c>
      <c r="D107" s="67" t="s">
        <v>305</v>
      </c>
      <c r="E107" s="68" t="s">
        <v>316</v>
      </c>
      <c r="F107" s="31"/>
      <c r="G107" s="31"/>
    </row>
    <row r="108" spans="1:7" ht="40.799999999999997" x14ac:dyDescent="0.25">
      <c r="A108" s="5"/>
      <c r="B108" s="59" t="str">
        <f>Critères!B107</f>
        <v>13.11</v>
      </c>
      <c r="C108" s="31" t="str">
        <f>Critères!C107</f>
        <v>Dans chaque page web, les actions déclenchées au moyen d’un dispositif de pointage sur un point unique de l’écran peuvent-elles faire l’objet d’une annulation (hors cas particuliers) ?</v>
      </c>
      <c r="D108" s="67" t="s">
        <v>305</v>
      </c>
      <c r="E108" s="68" t="s">
        <v>316</v>
      </c>
      <c r="F108" s="31"/>
      <c r="G108" s="31"/>
    </row>
    <row r="109" spans="1:7" ht="30.6" x14ac:dyDescent="0.25">
      <c r="A109" s="5"/>
      <c r="B109" s="59" t="str">
        <f>Critères!B108</f>
        <v>13.12</v>
      </c>
      <c r="C109" s="31" t="str">
        <f>Critères!C108</f>
        <v>Dans chaque page web, les fonctionnalités qui impliquent un mouvement de l’appareil ou vers l’appareil peuvent-elles être satisfaites de manière alternative (hors cas particuliers) ?</v>
      </c>
      <c r="D109" s="67" t="s">
        <v>305</v>
      </c>
      <c r="E109" s="68" t="s">
        <v>316</v>
      </c>
      <c r="F109" s="31"/>
      <c r="G109" s="31"/>
    </row>
  </sheetData>
  <mergeCells count="15">
    <mergeCell ref="A74:A86"/>
    <mergeCell ref="A87:A97"/>
    <mergeCell ref="A98:A109"/>
    <mergeCell ref="A31:A38"/>
    <mergeCell ref="A39:A40"/>
    <mergeCell ref="A41:A45"/>
    <mergeCell ref="A46:A55"/>
    <mergeCell ref="A56:A59"/>
    <mergeCell ref="A60:A73"/>
    <mergeCell ref="A1:G1"/>
    <mergeCell ref="A2:G2"/>
    <mergeCell ref="A4:A12"/>
    <mergeCell ref="A13:A14"/>
    <mergeCell ref="A15:A17"/>
    <mergeCell ref="A18:A30"/>
  </mergeCells>
  <conditionalFormatting sqref="D5:D109">
    <cfRule type="cellIs" dxfId="233" priority="1" operator="equal">
      <formula>"C"</formula>
    </cfRule>
    <cfRule type="cellIs" dxfId="232" priority="2" operator="equal">
      <formula>"NC"</formula>
    </cfRule>
    <cfRule type="cellIs" dxfId="231" priority="3" operator="equal">
      <formula>"NA"</formula>
    </cfRule>
    <cfRule type="cellIs" dxfId="230" priority="4" operator="equal">
      <formula>"NT"</formula>
    </cfRule>
  </conditionalFormatting>
  <conditionalFormatting sqref="E5:E109">
    <cfRule type="cellIs" dxfId="229" priority="5" operator="equal">
      <formula>"D"</formula>
    </cfRule>
    <cfRule type="cellIs" dxfId="228" priority="6" operator="equal">
      <formula>"N"</formula>
    </cfRule>
  </conditionalFormatting>
  <conditionalFormatting sqref="D4">
    <cfRule type="cellIs" dxfId="227" priority="7" operator="equal">
      <formula>"C"</formula>
    </cfRule>
    <cfRule type="cellIs" dxfId="226" priority="8" operator="equal">
      <formula>"NC"</formula>
    </cfRule>
    <cfRule type="cellIs" dxfId="225" priority="9" operator="equal">
      <formula>"NA"</formula>
    </cfRule>
    <cfRule type="cellIs" dxfId="224" priority="10" operator="equal">
      <formula>"NT"</formula>
    </cfRule>
  </conditionalFormatting>
  <conditionalFormatting sqref="E4">
    <cfRule type="cellIs" dxfId="223" priority="11" operator="equal">
      <formula>"D"</formula>
    </cfRule>
    <cfRule type="cellIs" dxfId="222" priority="12"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09"/>
  <sheetViews>
    <sheetView zoomScale="75" zoomScaleNormal="75" workbookViewId="0">
      <selection activeCell="D4" sqref="D4"/>
    </sheetView>
  </sheetViews>
  <sheetFormatPr baseColWidth="10" defaultColWidth="9.6328125" defaultRowHeight="15" x14ac:dyDescent="0.25"/>
  <cols>
    <col min="1" max="1" width="3.7265625" style="14"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64" width="9.6328125" style="23"/>
    <col min="65" max="16384" width="9.6328125" style="14"/>
  </cols>
  <sheetData>
    <row r="1" spans="1:8" ht="15.6" x14ac:dyDescent="0.25">
      <c r="A1" s="11" t="str">
        <f>Échantillon!A1</f>
        <v>RGAA 4.1 – GRILLE D'ÉVALUATION</v>
      </c>
      <c r="B1" s="11"/>
      <c r="C1" s="11"/>
      <c r="D1" s="11"/>
      <c r="E1" s="11"/>
      <c r="F1" s="11"/>
      <c r="G1" s="11"/>
    </row>
    <row r="2" spans="1:8" x14ac:dyDescent="0.25">
      <c r="A2" s="1" t="str">
        <f>CONCATENATE(Échantillon!B37," : ",Échantillon!C37)</f>
        <v>Actualités : http://www.site.fr/actualites.html</v>
      </c>
      <c r="B2" s="1"/>
      <c r="C2" s="1"/>
      <c r="D2" s="1"/>
      <c r="E2" s="1"/>
      <c r="F2" s="1"/>
      <c r="G2" s="1"/>
    </row>
    <row r="3" spans="1:8" ht="46.2" x14ac:dyDescent="0.25">
      <c r="A3" s="24" t="s">
        <v>71</v>
      </c>
      <c r="B3" s="24" t="s">
        <v>72</v>
      </c>
      <c r="C3" s="25" t="s">
        <v>73</v>
      </c>
      <c r="D3" s="24" t="s">
        <v>300</v>
      </c>
      <c r="E3" s="24" t="s">
        <v>313</v>
      </c>
      <c r="F3" s="25" t="s">
        <v>314</v>
      </c>
      <c r="G3" s="25" t="s">
        <v>315</v>
      </c>
    </row>
    <row r="4" spans="1:8" ht="20.399999999999999" x14ac:dyDescent="0.25">
      <c r="A4" s="5" t="str">
        <f>Critères!$A$3</f>
        <v>IMAGES</v>
      </c>
      <c r="B4" s="59" t="str">
        <f>Critères!B3</f>
        <v>1.1</v>
      </c>
      <c r="C4" s="31" t="str">
        <f>Critères!C3</f>
        <v>Chaque image porteuse d’information a-t-elle une alternative textuelle ?</v>
      </c>
      <c r="D4" s="67" t="s">
        <v>305</v>
      </c>
      <c r="E4" s="68" t="s">
        <v>316</v>
      </c>
      <c r="F4" s="31"/>
      <c r="G4" s="31"/>
      <c r="H4" s="14"/>
    </row>
    <row r="5" spans="1:8" ht="20.399999999999999" x14ac:dyDescent="0.25">
      <c r="A5" s="5"/>
      <c r="B5" s="59" t="str">
        <f>Critères!B4</f>
        <v>1.2</v>
      </c>
      <c r="C5" s="31" t="str">
        <f>Critères!C4</f>
        <v>Chaque image de décoration est-elle correctement ignorée par les technologies d’assistance ?</v>
      </c>
      <c r="D5" s="67" t="s">
        <v>305</v>
      </c>
      <c r="E5" s="68" t="s">
        <v>316</v>
      </c>
      <c r="F5" s="31"/>
      <c r="G5" s="31"/>
    </row>
    <row r="6" spans="1:8" ht="30.6" x14ac:dyDescent="0.25">
      <c r="A6" s="5"/>
      <c r="B6" s="59" t="str">
        <f>Critères!B5</f>
        <v>1.3</v>
      </c>
      <c r="C6" s="31" t="str">
        <f>Critères!C5</f>
        <v>Pour chaque image porteuse d'information ayant une alternative textuelle, cette alternative est-elle pertinente (hors cas particuliers) ?</v>
      </c>
      <c r="D6" s="67" t="s">
        <v>305</v>
      </c>
      <c r="E6" s="68" t="s">
        <v>316</v>
      </c>
      <c r="F6" s="31"/>
      <c r="G6" s="31"/>
    </row>
    <row r="7" spans="1:8" ht="30.6" x14ac:dyDescent="0.25">
      <c r="A7" s="5"/>
      <c r="B7" s="59" t="str">
        <f>Critères!B6</f>
        <v>1.4</v>
      </c>
      <c r="C7" s="31" t="str">
        <f>Critères!C6</f>
        <v>Pour chaque image utilisée comme CAPTCHA ou comme image-test, ayant une alternative textuelle, cette alternative permet-elle d’identifier la nature et la fonction de l’image ?</v>
      </c>
      <c r="D7" s="67" t="s">
        <v>305</v>
      </c>
      <c r="E7" s="68" t="s">
        <v>316</v>
      </c>
      <c r="F7" s="31"/>
      <c r="G7" s="31"/>
    </row>
    <row r="8" spans="1:8" ht="30.6" x14ac:dyDescent="0.25">
      <c r="A8" s="5"/>
      <c r="B8" s="59" t="str">
        <f>Critères!B7</f>
        <v>1.5</v>
      </c>
      <c r="C8" s="31" t="str">
        <f>Critères!C7</f>
        <v>Pour chaque image utilisée comme CAPTCHA, une solution d’accès alternatif au contenu ou à la fonction du CAPTCHA est-elle présente ?</v>
      </c>
      <c r="D8" s="67" t="s">
        <v>305</v>
      </c>
      <c r="E8" s="68" t="s">
        <v>316</v>
      </c>
      <c r="F8" s="29"/>
      <c r="G8" s="31"/>
    </row>
    <row r="9" spans="1:8" ht="20.399999999999999" x14ac:dyDescent="0.25">
      <c r="A9" s="5"/>
      <c r="B9" s="59" t="str">
        <f>Critères!B8</f>
        <v>1.6</v>
      </c>
      <c r="C9" s="31" t="str">
        <f>Critères!C8</f>
        <v>Chaque image porteuse d’information a-t-elle, si nécessaire, une description détaillée ?</v>
      </c>
      <c r="D9" s="67" t="s">
        <v>305</v>
      </c>
      <c r="E9" s="68" t="s">
        <v>316</v>
      </c>
      <c r="F9" s="31"/>
      <c r="G9" s="31"/>
    </row>
    <row r="10" spans="1:8" ht="20.399999999999999" x14ac:dyDescent="0.25">
      <c r="A10" s="5"/>
      <c r="B10" s="59" t="str">
        <f>Critères!B9</f>
        <v>1.7</v>
      </c>
      <c r="C10" s="31" t="str">
        <f>Critères!C9</f>
        <v>Pour chaque image porteuse d’information ayant une description détaillée, cette description est-elle pertinente ?</v>
      </c>
      <c r="D10" s="67" t="s">
        <v>305</v>
      </c>
      <c r="E10" s="68" t="s">
        <v>316</v>
      </c>
      <c r="F10" s="31"/>
      <c r="G10" s="31"/>
    </row>
    <row r="11" spans="1:8" ht="40.799999999999997" x14ac:dyDescent="0.25">
      <c r="A11" s="5"/>
      <c r="B11" s="59" t="str">
        <f>Critères!B10</f>
        <v>1.8</v>
      </c>
      <c r="C11" s="31" t="str">
        <f>Critères!C10</f>
        <v>Chaque image texte porteuse d’information, en l’absence d’un mécanisme de remplacement, doit si possible être remplacée par du texte stylé. Cette règle est-elle respectée (hors cas particuliers) ?</v>
      </c>
      <c r="D11" s="67" t="s">
        <v>305</v>
      </c>
      <c r="E11" s="68" t="s">
        <v>316</v>
      </c>
      <c r="F11" s="31"/>
      <c r="G11" s="31"/>
    </row>
    <row r="12" spans="1:8" ht="20.399999999999999" x14ac:dyDescent="0.25">
      <c r="A12" s="5"/>
      <c r="B12" s="59" t="str">
        <f>Critères!B11</f>
        <v>1.9</v>
      </c>
      <c r="C12" s="31" t="str">
        <f>Critères!C11</f>
        <v>Chaque légende d’image est-elle, si nécessaire, correctement reliée à l’image correspondante ?</v>
      </c>
      <c r="D12" s="67" t="s">
        <v>305</v>
      </c>
      <c r="E12" s="68" t="s">
        <v>316</v>
      </c>
      <c r="F12" s="31"/>
      <c r="G12" s="31"/>
    </row>
    <row r="13" spans="1:8" ht="15.6" x14ac:dyDescent="0.25">
      <c r="A13" s="5" t="str">
        <f>Critères!$A$12</f>
        <v>CADRES</v>
      </c>
      <c r="B13" s="59" t="str">
        <f>Critères!B12</f>
        <v>2.1</v>
      </c>
      <c r="C13" s="31" t="str">
        <f>Critères!C12</f>
        <v>Chaque cadre a-t-il un titre de cadre ?</v>
      </c>
      <c r="D13" s="67" t="s">
        <v>305</v>
      </c>
      <c r="E13" s="68" t="s">
        <v>316</v>
      </c>
      <c r="F13" s="60"/>
      <c r="G13" s="31"/>
    </row>
    <row r="14" spans="1:8"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8" ht="30.6" x14ac:dyDescent="0.25">
      <c r="A15" s="5" t="str">
        <f>Critères!$A$14</f>
        <v>COULEURS</v>
      </c>
      <c r="B15" s="59" t="str">
        <f>Critères!B14</f>
        <v>3.1</v>
      </c>
      <c r="C15" s="31" t="str">
        <f>Critères!C14</f>
        <v>Dans chaque page web, l’information ne doit pas être donnée uniquement par la couleur. Cette règle est-elle respectée ?</v>
      </c>
      <c r="D15" s="67" t="s">
        <v>305</v>
      </c>
      <c r="E15" s="68" t="s">
        <v>316</v>
      </c>
      <c r="F15" s="31"/>
      <c r="G15" s="31"/>
    </row>
    <row r="16" spans="1:8" ht="30.6" x14ac:dyDescent="0.25">
      <c r="A16" s="5"/>
      <c r="B16" s="59" t="str">
        <f>Critères!B15</f>
        <v>3.2</v>
      </c>
      <c r="C16" s="31"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9" t="str">
        <f>Critères!B16</f>
        <v>3.3</v>
      </c>
      <c r="C17" s="31"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9" t="str">
        <f>Critères!B17</f>
        <v>4.1</v>
      </c>
      <c r="C18" s="31"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9" t="str">
        <f>Critères!B18</f>
        <v>4.2</v>
      </c>
      <c r="C19" s="31"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9" t="str">
        <f>Critères!B19</f>
        <v>4.3</v>
      </c>
      <c r="C20" s="31" t="str">
        <f>Critères!C19</f>
        <v>Chaque média temporel synchronisé pré-enregistré a-t-il, si nécessaire, des sous-titres synchronisés (hors cas particuliers) ?</v>
      </c>
      <c r="D20" s="67" t="s">
        <v>305</v>
      </c>
      <c r="E20" s="68" t="s">
        <v>316</v>
      </c>
      <c r="F20" s="31"/>
      <c r="G20" s="31"/>
    </row>
    <row r="21" spans="1:7" ht="30.6" x14ac:dyDescent="0.25">
      <c r="A21" s="5"/>
      <c r="B21" s="59" t="str">
        <f>Critères!B20</f>
        <v>4.4</v>
      </c>
      <c r="C21" s="31"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9" t="str">
        <f>Critères!B21</f>
        <v>4.5</v>
      </c>
      <c r="C22" s="31"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9" t="str">
        <f>Critères!B22</f>
        <v>4.6</v>
      </c>
      <c r="C23" s="31"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9" t="str">
        <f>Critères!B23</f>
        <v>4.7</v>
      </c>
      <c r="C24" s="31" t="str">
        <f>Critères!C23</f>
        <v>Chaque média temporel est-il clairement identifiable (hors cas particuliers) ?</v>
      </c>
      <c r="D24" s="67" t="s">
        <v>305</v>
      </c>
      <c r="E24" s="68" t="s">
        <v>316</v>
      </c>
      <c r="F24" s="31"/>
      <c r="G24" s="31"/>
    </row>
    <row r="25" spans="1:7" ht="20.399999999999999" x14ac:dyDescent="0.25">
      <c r="A25" s="5"/>
      <c r="B25" s="59" t="str">
        <f>Critères!B24</f>
        <v>4.8</v>
      </c>
      <c r="C25" s="31" t="str">
        <f>Critères!C24</f>
        <v>Chaque média non temporel a-t-il, si nécessaire, une alternative (hors cas particuliers) ?</v>
      </c>
      <c r="D25" s="67" t="s">
        <v>305</v>
      </c>
      <c r="E25" s="68" t="s">
        <v>316</v>
      </c>
      <c r="F25" s="31"/>
      <c r="G25" s="31"/>
    </row>
    <row r="26" spans="1:7" ht="20.399999999999999" x14ac:dyDescent="0.25">
      <c r="A26" s="5"/>
      <c r="B26" s="59" t="str">
        <f>Critères!B25</f>
        <v>4.9</v>
      </c>
      <c r="C26" s="31" t="str">
        <f>Critères!C25</f>
        <v>Pour chaque média non temporel ayant une alternative, cette alternative est-elle pertinente ?</v>
      </c>
      <c r="D26" s="67" t="s">
        <v>305</v>
      </c>
      <c r="E26" s="68" t="s">
        <v>316</v>
      </c>
      <c r="F26" s="31"/>
      <c r="G26" s="31"/>
    </row>
    <row r="27" spans="1:7" ht="20.399999999999999" x14ac:dyDescent="0.25">
      <c r="A27" s="5"/>
      <c r="B27" s="59" t="str">
        <f>Critères!B26</f>
        <v>4.10</v>
      </c>
      <c r="C27" s="31" t="str">
        <f>Critères!C26</f>
        <v>Chaque son déclenché automatiquement est-il contrôlable par l’utilisateur ?</v>
      </c>
      <c r="D27" s="67" t="s">
        <v>305</v>
      </c>
      <c r="E27" s="68" t="s">
        <v>316</v>
      </c>
      <c r="F27" s="31"/>
      <c r="G27" s="31"/>
    </row>
    <row r="28" spans="1:7" ht="30.6" x14ac:dyDescent="0.25">
      <c r="A28" s="5"/>
      <c r="B28" s="59" t="str">
        <f>Critères!B27</f>
        <v>4.11</v>
      </c>
      <c r="C28" s="31"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9" t="str">
        <f>Critères!B28</f>
        <v>4.12</v>
      </c>
      <c r="C29" s="31"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9" t="str">
        <f>Critères!B29</f>
        <v>4.13</v>
      </c>
      <c r="C30" s="31"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9" t="str">
        <f>Critères!B30</f>
        <v>5.1</v>
      </c>
      <c r="C31" s="31" t="str">
        <f>Critères!C30</f>
        <v>Chaque tableau de données complexe a-t-il un résumé ?</v>
      </c>
      <c r="D31" s="67" t="s">
        <v>305</v>
      </c>
      <c r="E31" s="68" t="s">
        <v>316</v>
      </c>
      <c r="F31" s="31"/>
      <c r="G31" s="31"/>
    </row>
    <row r="32" spans="1:7" ht="20.399999999999999" x14ac:dyDescent="0.25">
      <c r="A32" s="5"/>
      <c r="B32" s="59" t="str">
        <f>Critères!B31</f>
        <v>5.2</v>
      </c>
      <c r="C32" s="31" t="str">
        <f>Critères!C31</f>
        <v>Pour chaque tableau de données complexe ayant un résumé, celui-ci est-il pertinent ?</v>
      </c>
      <c r="D32" s="67" t="s">
        <v>305</v>
      </c>
      <c r="E32" s="68" t="s">
        <v>316</v>
      </c>
      <c r="F32" s="31"/>
      <c r="G32" s="31"/>
    </row>
    <row r="33" spans="1:7" ht="20.399999999999999" x14ac:dyDescent="0.25">
      <c r="A33" s="5"/>
      <c r="B33" s="59" t="str">
        <f>Critères!B32</f>
        <v>5.3</v>
      </c>
      <c r="C33" s="31" t="str">
        <f>Critères!C32</f>
        <v>Pour chaque tableau de mise en forme, le contenu linéarisé reste-t-il compréhensible ?</v>
      </c>
      <c r="D33" s="67" t="s">
        <v>305</v>
      </c>
      <c r="E33" s="68" t="s">
        <v>316</v>
      </c>
      <c r="F33" s="31"/>
      <c r="G33" s="31"/>
    </row>
    <row r="34" spans="1:7" ht="20.399999999999999" x14ac:dyDescent="0.25">
      <c r="A34" s="5"/>
      <c r="B34" s="59" t="str">
        <f>Critères!B33</f>
        <v>5.4</v>
      </c>
      <c r="C34" s="31" t="str">
        <f>Critères!C33</f>
        <v>Pour chaque tableau de données ayant un titre, le titre est-il correctement associé au tableau de données ?</v>
      </c>
      <c r="D34" s="67" t="s">
        <v>305</v>
      </c>
      <c r="E34" s="68" t="s">
        <v>316</v>
      </c>
      <c r="F34" s="31"/>
      <c r="G34" s="31"/>
    </row>
    <row r="35" spans="1:7" ht="20.399999999999999" x14ac:dyDescent="0.25">
      <c r="A35" s="5"/>
      <c r="B35" s="59" t="str">
        <f>Critères!B34</f>
        <v>5.5</v>
      </c>
      <c r="C35" s="31" t="str">
        <f>Critères!C34</f>
        <v>Pour chaque tableau de données ayant un titre, celui-ci est-il pertinent ?</v>
      </c>
      <c r="D35" s="67" t="s">
        <v>305</v>
      </c>
      <c r="E35" s="68" t="s">
        <v>316</v>
      </c>
      <c r="F35" s="31"/>
      <c r="G35" s="31"/>
    </row>
    <row r="36" spans="1:7" ht="30.6" x14ac:dyDescent="0.25">
      <c r="A36" s="5"/>
      <c r="B36" s="59" t="str">
        <f>Critères!B35</f>
        <v>5.6</v>
      </c>
      <c r="C36" s="31" t="str">
        <f>Critères!C35</f>
        <v>Pour chaque tableau de données, chaque en-tête de colonnes et chaque en-tête de lignes sont-ils correctement déclarés ?</v>
      </c>
      <c r="D36" s="67" t="s">
        <v>305</v>
      </c>
      <c r="E36" s="68" t="s">
        <v>316</v>
      </c>
      <c r="F36" s="31"/>
      <c r="G36" s="31"/>
    </row>
    <row r="37" spans="1:7" ht="30.6" x14ac:dyDescent="0.25">
      <c r="A37" s="5"/>
      <c r="B37" s="59" t="str">
        <f>Critères!B36</f>
        <v>5.7</v>
      </c>
      <c r="C37" s="31"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9" t="str">
        <f>Critères!B37</f>
        <v>5.8</v>
      </c>
      <c r="C38" s="31"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9" t="str">
        <f>Critères!B38</f>
        <v>6.1</v>
      </c>
      <c r="C39" s="31" t="str">
        <f>Critères!C38</f>
        <v>Chaque lien est-il explicite (hors cas particuliers) ?</v>
      </c>
      <c r="D39" s="67" t="s">
        <v>305</v>
      </c>
      <c r="E39" s="68" t="s">
        <v>316</v>
      </c>
      <c r="F39" s="31"/>
      <c r="G39" s="31"/>
    </row>
    <row r="40" spans="1:7" ht="15.6" x14ac:dyDescent="0.25">
      <c r="A40" s="5"/>
      <c r="B40" s="59" t="str">
        <f>Critères!B39</f>
        <v>6.2</v>
      </c>
      <c r="C40" s="31" t="str">
        <f>Critères!C39</f>
        <v>Dans chaque page web, chaque lien a-t-il un intitulé ?</v>
      </c>
      <c r="D40" s="67" t="s">
        <v>305</v>
      </c>
      <c r="E40" s="68" t="s">
        <v>316</v>
      </c>
      <c r="F40" s="31"/>
      <c r="G40" s="31"/>
    </row>
    <row r="41" spans="1:7" ht="20.399999999999999" x14ac:dyDescent="0.25">
      <c r="A41" s="5" t="str">
        <f>Critères!$A$40</f>
        <v>SCRIPTS</v>
      </c>
      <c r="B41" s="59" t="str">
        <f>Critères!B40</f>
        <v>7.1</v>
      </c>
      <c r="C41" s="31" t="str">
        <f>Critères!C40</f>
        <v>Chaque script est-il, si nécessaire, compatible avec les technologies d’assistance ?</v>
      </c>
      <c r="D41" s="67" t="s">
        <v>305</v>
      </c>
      <c r="E41" s="68" t="s">
        <v>316</v>
      </c>
      <c r="F41" s="31"/>
      <c r="G41" s="31"/>
    </row>
    <row r="42" spans="1:7" ht="20.399999999999999" x14ac:dyDescent="0.25">
      <c r="A42" s="5"/>
      <c r="B42" s="59" t="str">
        <f>Critères!B41</f>
        <v>7.2</v>
      </c>
      <c r="C42" s="31" t="str">
        <f>Critères!C41</f>
        <v>Pour chaque script ayant une alternative, cette alternative est-elle pertinente ?</v>
      </c>
      <c r="D42" s="67" t="s">
        <v>305</v>
      </c>
      <c r="E42" s="68" t="s">
        <v>316</v>
      </c>
      <c r="F42" s="31"/>
      <c r="G42" s="31"/>
    </row>
    <row r="43" spans="1:7" ht="20.399999999999999" x14ac:dyDescent="0.25">
      <c r="A43" s="5"/>
      <c r="B43" s="59" t="str">
        <f>Critères!B42</f>
        <v>7.3</v>
      </c>
      <c r="C43" s="31" t="str">
        <f>Critères!C42</f>
        <v>Chaque script est-il contrôlable par le clavier et par tout dispositif de pointage (hors cas particuliers) ?</v>
      </c>
      <c r="D43" s="67" t="s">
        <v>305</v>
      </c>
      <c r="E43" s="68" t="s">
        <v>316</v>
      </c>
      <c r="F43" s="31"/>
      <c r="G43" s="31"/>
    </row>
    <row r="44" spans="1:7" ht="20.399999999999999" x14ac:dyDescent="0.25">
      <c r="A44" s="5"/>
      <c r="B44" s="59" t="str">
        <f>Critères!B43</f>
        <v>7.4</v>
      </c>
      <c r="C44" s="31" t="str">
        <f>Critères!C43</f>
        <v>Pour chaque script qui initie un changement de contexte, l’utilisateur est-il averti ou en a-t-il le contrôle ?</v>
      </c>
      <c r="D44" s="67" t="s">
        <v>305</v>
      </c>
      <c r="E44" s="68" t="s">
        <v>316</v>
      </c>
      <c r="F44" s="31"/>
      <c r="G44" s="31"/>
    </row>
    <row r="45" spans="1:7" ht="20.399999999999999" x14ac:dyDescent="0.25">
      <c r="A45" s="5"/>
      <c r="B45" s="59" t="str">
        <f>Critères!B44</f>
        <v>7.5</v>
      </c>
      <c r="C45" s="31"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9" t="str">
        <f>Critères!B45</f>
        <v>8.1</v>
      </c>
      <c r="C46" s="31" t="str">
        <f>Critères!C45</f>
        <v>Chaque page web est-elle définie par un type de document ?</v>
      </c>
      <c r="D46" s="67" t="s">
        <v>305</v>
      </c>
      <c r="E46" s="68" t="s">
        <v>316</v>
      </c>
      <c r="F46" s="31"/>
      <c r="G46" s="31"/>
    </row>
    <row r="47" spans="1:7" ht="20.399999999999999" x14ac:dyDescent="0.25">
      <c r="A47" s="5"/>
      <c r="B47" s="59" t="str">
        <f>Critères!B46</f>
        <v>8.2</v>
      </c>
      <c r="C47" s="31"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9" t="str">
        <f>Critères!B47</f>
        <v>8.3</v>
      </c>
      <c r="C48" s="31" t="str">
        <f>Critères!C47</f>
        <v>Dans chaque page web, la langue par défaut est-elle présente ?</v>
      </c>
      <c r="D48" s="67" t="s">
        <v>305</v>
      </c>
      <c r="E48" s="68" t="s">
        <v>316</v>
      </c>
      <c r="F48" s="31"/>
      <c r="G48" s="31"/>
    </row>
    <row r="49" spans="1:7" ht="20.399999999999999" x14ac:dyDescent="0.25">
      <c r="A49" s="5"/>
      <c r="B49" s="59" t="str">
        <f>Critères!B48</f>
        <v>8.4</v>
      </c>
      <c r="C49" s="31" t="str">
        <f>Critères!C48</f>
        <v>Pour chaque page web ayant une langue par défaut, le code de langue est-il pertinent ?</v>
      </c>
      <c r="D49" s="67" t="s">
        <v>305</v>
      </c>
      <c r="E49" s="68" t="s">
        <v>316</v>
      </c>
      <c r="F49" s="31"/>
      <c r="G49" s="31"/>
    </row>
    <row r="50" spans="1:7" ht="15.6" x14ac:dyDescent="0.25">
      <c r="A50" s="5"/>
      <c r="B50" s="59" t="str">
        <f>Critères!B49</f>
        <v>8.5</v>
      </c>
      <c r="C50" s="31" t="str">
        <f>Critères!C49</f>
        <v>Chaque page web a-t-elle un titre de page ?</v>
      </c>
      <c r="D50" s="67" t="s">
        <v>305</v>
      </c>
      <c r="E50" s="68" t="s">
        <v>316</v>
      </c>
      <c r="F50" s="31"/>
      <c r="G50" s="31"/>
    </row>
    <row r="51" spans="1:7" ht="20.399999999999999" x14ac:dyDescent="0.25">
      <c r="A51" s="5"/>
      <c r="B51" s="59" t="str">
        <f>Critères!B50</f>
        <v>8.6</v>
      </c>
      <c r="C51" s="31" t="str">
        <f>Critères!C50</f>
        <v>Pour chaque page web ayant un titre de page, ce titre est-il pertinent ?</v>
      </c>
      <c r="D51" s="67" t="s">
        <v>305</v>
      </c>
      <c r="E51" s="68" t="s">
        <v>316</v>
      </c>
      <c r="F51" s="31"/>
      <c r="G51" s="31"/>
    </row>
    <row r="52" spans="1:7" ht="20.399999999999999" x14ac:dyDescent="0.25">
      <c r="A52" s="5"/>
      <c r="B52" s="59" t="str">
        <f>Critères!B51</f>
        <v>8.7</v>
      </c>
      <c r="C52" s="31" t="str">
        <f>Critères!C51</f>
        <v>Dans chaque page web, chaque changement de langue est-il indiqué dans le code source (hors cas particuliers) ?</v>
      </c>
      <c r="D52" s="67" t="s">
        <v>305</v>
      </c>
      <c r="E52" s="68" t="s">
        <v>316</v>
      </c>
      <c r="F52" s="31"/>
      <c r="G52" s="31"/>
    </row>
    <row r="53" spans="1:7" ht="20.399999999999999" x14ac:dyDescent="0.25">
      <c r="A53" s="5"/>
      <c r="B53" s="59" t="str">
        <f>Critères!B52</f>
        <v>8.8</v>
      </c>
      <c r="C53" s="31" t="str">
        <f>Critères!C52</f>
        <v>Dans chaque page web, le code de langue de chaque changement de langue est-il valide et pertinent ?</v>
      </c>
      <c r="D53" s="67" t="s">
        <v>305</v>
      </c>
      <c r="E53" s="68" t="s">
        <v>316</v>
      </c>
      <c r="F53" s="31"/>
      <c r="G53" s="31"/>
    </row>
    <row r="54" spans="1:7" ht="30.6" x14ac:dyDescent="0.25">
      <c r="A54" s="5"/>
      <c r="B54" s="59" t="str">
        <f>Critères!B53</f>
        <v>8.9</v>
      </c>
      <c r="C54" s="31"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9" t="str">
        <f>Critères!B54</f>
        <v>8.10</v>
      </c>
      <c r="C55" s="31"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9" t="str">
        <f>Critères!B55</f>
        <v>9.1</v>
      </c>
      <c r="C56" s="31" t="str">
        <f>Critères!C55</f>
        <v>Dans chaque page web, l’information est-elle structurée par l’utilisation appropriée de titres ?</v>
      </c>
      <c r="D56" s="67" t="s">
        <v>305</v>
      </c>
      <c r="E56" s="68" t="s">
        <v>316</v>
      </c>
      <c r="F56" s="31"/>
      <c r="G56" s="31"/>
    </row>
    <row r="57" spans="1:7" ht="20.399999999999999" x14ac:dyDescent="0.25">
      <c r="A57" s="5"/>
      <c r="B57" s="59" t="str">
        <f>Critères!B56</f>
        <v>9.2</v>
      </c>
      <c r="C57" s="31" t="str">
        <f>Critères!C56</f>
        <v>Dans chaque page web, la structure du document est-elle cohérente (hors cas particuliers) ?</v>
      </c>
      <c r="D57" s="67" t="s">
        <v>305</v>
      </c>
      <c r="E57" s="68" t="s">
        <v>316</v>
      </c>
      <c r="F57" s="31"/>
      <c r="G57" s="31"/>
    </row>
    <row r="58" spans="1:7" ht="20.399999999999999" x14ac:dyDescent="0.25">
      <c r="A58" s="5"/>
      <c r="B58" s="59" t="str">
        <f>Critères!B57</f>
        <v>9.3</v>
      </c>
      <c r="C58" s="31" t="str">
        <f>Critères!C57</f>
        <v>Dans chaque page web, chaque liste est-elle correctement structurée ?</v>
      </c>
      <c r="D58" s="67" t="s">
        <v>305</v>
      </c>
      <c r="E58" s="68" t="s">
        <v>316</v>
      </c>
      <c r="F58" s="31"/>
      <c r="G58" s="31"/>
    </row>
    <row r="59" spans="1:7" ht="20.399999999999999" x14ac:dyDescent="0.25">
      <c r="A59" s="5"/>
      <c r="B59" s="59" t="str">
        <f>Critères!B58</f>
        <v>9.4</v>
      </c>
      <c r="C59" s="31" t="str">
        <f>Critères!C58</f>
        <v>Dans chaque page web, chaque citation est-elle correctement indiquée ?</v>
      </c>
      <c r="D59" s="67" t="s">
        <v>305</v>
      </c>
      <c r="E59" s="68" t="s">
        <v>316</v>
      </c>
      <c r="F59" s="31"/>
      <c r="G59" s="31"/>
    </row>
    <row r="60" spans="1:7" ht="20.399999999999999" x14ac:dyDescent="0.25">
      <c r="A60" s="5" t="str">
        <f>Critères!$A$59</f>
        <v>PRÉSENTATION</v>
      </c>
      <c r="B60" s="59" t="str">
        <f>Critères!B59</f>
        <v>10.1</v>
      </c>
      <c r="C60" s="31" t="str">
        <f>Critères!C59</f>
        <v>Dans le site web, des feuilles de styles sont-elles utilisées pour contrôler la présentation de l’information ?</v>
      </c>
      <c r="D60" s="67" t="s">
        <v>305</v>
      </c>
      <c r="E60" s="68" t="s">
        <v>316</v>
      </c>
      <c r="F60" s="31"/>
      <c r="G60" s="31"/>
    </row>
    <row r="61" spans="1:7" ht="30.6" x14ac:dyDescent="0.25">
      <c r="A61" s="5"/>
      <c r="B61" s="59" t="str">
        <f>Critères!B60</f>
        <v>10.2</v>
      </c>
      <c r="C61" s="31"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9" t="str">
        <f>Critères!B61</f>
        <v>10.3</v>
      </c>
      <c r="C62" s="31" t="str">
        <f>Critères!C61</f>
        <v>Dans chaque page web, l’information reste-t-elle compréhensible lorsque les feuilles de styles sont désactivées ?</v>
      </c>
      <c r="D62" s="67" t="s">
        <v>305</v>
      </c>
      <c r="E62" s="68" t="s">
        <v>316</v>
      </c>
      <c r="F62" s="31"/>
      <c r="G62" s="31"/>
    </row>
    <row r="63" spans="1:7" ht="30.6" x14ac:dyDescent="0.25">
      <c r="A63" s="5"/>
      <c r="B63" s="59" t="str">
        <f>Critères!B62</f>
        <v>10.4</v>
      </c>
      <c r="C63" s="31"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9" t="str">
        <f>Critères!B63</f>
        <v>10.5</v>
      </c>
      <c r="C64" s="31"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9" t="str">
        <f>Critères!B64</f>
        <v>10.6</v>
      </c>
      <c r="C65" s="31"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9" t="str">
        <f>Critères!B65</f>
        <v>10.7</v>
      </c>
      <c r="C66" s="31" t="str">
        <f>Critères!C65</f>
        <v>Dans chaque page web, pour chaque élément recevant le focus, la prise de focus est-elle visible ?</v>
      </c>
      <c r="D66" s="67" t="s">
        <v>305</v>
      </c>
      <c r="E66" s="68" t="s">
        <v>316</v>
      </c>
      <c r="F66" s="31"/>
      <c r="G66" s="31"/>
    </row>
    <row r="67" spans="1:7" ht="20.399999999999999" x14ac:dyDescent="0.25">
      <c r="A67" s="5"/>
      <c r="B67" s="59" t="str">
        <f>Critères!B66</f>
        <v>10.8</v>
      </c>
      <c r="C67" s="31" t="str">
        <f>Critères!C66</f>
        <v>Pour chaque page web, les contenus cachés ont-ils vocation à être ignorés par les technologies d’assistance ?</v>
      </c>
      <c r="D67" s="67" t="s">
        <v>305</v>
      </c>
      <c r="E67" s="68" t="s">
        <v>316</v>
      </c>
      <c r="F67" s="31"/>
      <c r="G67" s="31"/>
    </row>
    <row r="68" spans="1:7" ht="30.6" x14ac:dyDescent="0.25">
      <c r="A68" s="5"/>
      <c r="B68" s="59" t="str">
        <f>Critères!B67</f>
        <v>10.9</v>
      </c>
      <c r="C68" s="31" t="str">
        <f>Critères!C67</f>
        <v>Dans chaque page web, l’information ne doit pas être donnée uniquement par la forme, taille ou position. Cette règle est-elle respectée ?</v>
      </c>
      <c r="D68" s="67" t="s">
        <v>305</v>
      </c>
      <c r="E68" s="68" t="s">
        <v>316</v>
      </c>
      <c r="F68" s="31"/>
      <c r="G68" s="31"/>
    </row>
    <row r="69" spans="1:7" ht="30.6" x14ac:dyDescent="0.25">
      <c r="A69" s="5"/>
      <c r="B69" s="59" t="str">
        <f>Critères!B68</f>
        <v>10.10</v>
      </c>
      <c r="C69" s="31" t="str">
        <f>Critères!C68</f>
        <v>Dans chaque page web, l’information ne doit pas être donnée par la forme, taille ou position uniquement. Cette règle est-elle implémentée de façon pertinente ?</v>
      </c>
      <c r="D69" s="67" t="s">
        <v>305</v>
      </c>
      <c r="E69" s="68" t="s">
        <v>316</v>
      </c>
      <c r="F69" s="31"/>
      <c r="G69" s="31"/>
    </row>
    <row r="70" spans="1:7" ht="51" x14ac:dyDescent="0.25">
      <c r="A70" s="5"/>
      <c r="B70" s="59" t="str">
        <f>Critères!B69</f>
        <v>10.11</v>
      </c>
      <c r="C70" s="31"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31"/>
      <c r="G70" s="31"/>
    </row>
    <row r="71" spans="1:7" ht="30.6" x14ac:dyDescent="0.25">
      <c r="A71" s="5"/>
      <c r="B71" s="59" t="str">
        <f>Critères!B70</f>
        <v>10.12</v>
      </c>
      <c r="C71" s="31" t="str">
        <f>Critères!C70</f>
        <v>Dans chaque page web, les propriétés d’espacement du texte peuvent-elles être redéfinies par l’utilisateur sans perte de contenu ou de fonctionnalité (hors cas particuliers) ?</v>
      </c>
      <c r="D71" s="67" t="s">
        <v>305</v>
      </c>
      <c r="E71" s="68" t="s">
        <v>316</v>
      </c>
      <c r="F71" s="31"/>
      <c r="G71" s="31"/>
    </row>
    <row r="72" spans="1:7" ht="40.799999999999997" x14ac:dyDescent="0.25">
      <c r="A72" s="5"/>
      <c r="B72" s="59" t="str">
        <f>Critères!B71</f>
        <v>10.13</v>
      </c>
      <c r="C72" s="31" t="str">
        <f>Critères!C71</f>
        <v>Dans chaque page web, les contenus additionnels apparaissant à la prise de focus ou au survol d’un composant d’interface sont-ils contrôlables par l’utilisateur (hors cas particuliers) ?</v>
      </c>
      <c r="D72" s="67" t="s">
        <v>305</v>
      </c>
      <c r="E72" s="68" t="s">
        <v>316</v>
      </c>
      <c r="F72" s="31"/>
      <c r="G72" s="31"/>
    </row>
    <row r="73" spans="1:7" ht="30.6" x14ac:dyDescent="0.25">
      <c r="A73" s="5"/>
      <c r="B73" s="59" t="str">
        <f>Critères!B72</f>
        <v>10.14</v>
      </c>
      <c r="C73" s="31" t="str">
        <f>Critères!C72</f>
        <v>Dans chaque page web, les contenus additionnels apparaissant via les styles CSS uniquement peuvent-ils être rendus visibles au clavier et par tout dispositif de pointage ?</v>
      </c>
      <c r="D73" s="67" t="s">
        <v>305</v>
      </c>
      <c r="E73" s="68" t="s">
        <v>316</v>
      </c>
      <c r="F73" s="31"/>
      <c r="G73" s="31"/>
    </row>
    <row r="74" spans="1:7" ht="15.6" x14ac:dyDescent="0.25">
      <c r="A74" s="5" t="str">
        <f>Critères!$A$73</f>
        <v>FORMULAIRES</v>
      </c>
      <c r="B74" s="59" t="str">
        <f>Critères!B73</f>
        <v>11.1</v>
      </c>
      <c r="C74" s="31" t="str">
        <f>Critères!C73</f>
        <v>Chaque champ de formulaire a-t-il une étiquette ?</v>
      </c>
      <c r="D74" s="67" t="s">
        <v>305</v>
      </c>
      <c r="E74" s="68" t="s">
        <v>316</v>
      </c>
      <c r="F74" s="31"/>
      <c r="G74" s="31"/>
    </row>
    <row r="75" spans="1:7" ht="20.399999999999999" x14ac:dyDescent="0.25">
      <c r="A75" s="5"/>
      <c r="B75" s="59" t="str">
        <f>Critères!B74</f>
        <v>11.2</v>
      </c>
      <c r="C75" s="31" t="str">
        <f>Critères!C74</f>
        <v>Chaque étiquette associée à un champ de formulaire est-elle pertinente (hors cas particuliers) ?</v>
      </c>
      <c r="D75" s="67" t="s">
        <v>305</v>
      </c>
      <c r="E75" s="68" t="s">
        <v>316</v>
      </c>
      <c r="F75" s="31"/>
      <c r="G75" s="31"/>
    </row>
    <row r="76" spans="1:7" ht="40.799999999999997" x14ac:dyDescent="0.25">
      <c r="A76" s="5"/>
      <c r="B76" s="59" t="str">
        <f>Critères!B75</f>
        <v>11.3</v>
      </c>
      <c r="C76" s="31" t="str">
        <f>Critères!C75</f>
        <v>Dans chaque formulaire, chaque étiquette associée à un champ de formulaire ayant la même fonction et répété plusieurs fois dans une même page ou dans un ensemble de pages est-elle cohérente ?</v>
      </c>
      <c r="D76" s="67" t="s">
        <v>305</v>
      </c>
      <c r="E76" s="68" t="s">
        <v>316</v>
      </c>
      <c r="F76" s="31"/>
      <c r="G76" s="31"/>
    </row>
    <row r="77" spans="1:7" ht="20.399999999999999" x14ac:dyDescent="0.25">
      <c r="A77" s="5"/>
      <c r="B77" s="59" t="str">
        <f>Critères!B76</f>
        <v>11.4</v>
      </c>
      <c r="C77" s="31" t="str">
        <f>Critères!C76</f>
        <v>Dans chaque formulaire, chaque étiquette de champ et son champ associé sont-ils accolés (hors cas particuliers) ?</v>
      </c>
      <c r="D77" s="67" t="s">
        <v>305</v>
      </c>
      <c r="E77" s="68" t="s">
        <v>316</v>
      </c>
      <c r="F77" s="31"/>
      <c r="G77" s="31"/>
    </row>
    <row r="78" spans="1:7" ht="20.399999999999999" x14ac:dyDescent="0.25">
      <c r="A78" s="5"/>
      <c r="B78" s="59" t="str">
        <f>Critères!B77</f>
        <v>11.5</v>
      </c>
      <c r="C78" s="31" t="str">
        <f>Critères!C77</f>
        <v>Dans chaque formulaire, les champs de même nature sont-ils regroupés, si nécessaire ?</v>
      </c>
      <c r="D78" s="67" t="s">
        <v>305</v>
      </c>
      <c r="E78" s="68" t="s">
        <v>316</v>
      </c>
      <c r="F78" s="31"/>
      <c r="G78" s="31"/>
    </row>
    <row r="79" spans="1:7" ht="20.399999999999999" x14ac:dyDescent="0.25">
      <c r="A79" s="5"/>
      <c r="B79" s="59" t="str">
        <f>Critères!B78</f>
        <v>11.6</v>
      </c>
      <c r="C79" s="31" t="str">
        <f>Critères!C78</f>
        <v>Dans chaque formulaire, chaque regroupement de champs de même nature a-t-il une légende ?</v>
      </c>
      <c r="D79" s="67" t="s">
        <v>305</v>
      </c>
      <c r="E79" s="68" t="s">
        <v>316</v>
      </c>
      <c r="F79" s="31"/>
      <c r="G79" s="31"/>
    </row>
    <row r="80" spans="1:7" ht="30.6" x14ac:dyDescent="0.25">
      <c r="A80" s="5"/>
      <c r="B80" s="59" t="str">
        <f>Critères!B79</f>
        <v>11.7</v>
      </c>
      <c r="C80" s="31"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9" t="str">
        <f>Critères!B80</f>
        <v>11.8</v>
      </c>
      <c r="C81" s="31"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9" t="str">
        <f>Critères!B81</f>
        <v>11.9</v>
      </c>
      <c r="C82" s="31" t="str">
        <f>Critères!C81</f>
        <v>Dans chaque formulaire, l’intitulé de chaque bouton est-il pertinent (hors cas particuliers) ?</v>
      </c>
      <c r="D82" s="67" t="s">
        <v>305</v>
      </c>
      <c r="E82" s="68" t="s">
        <v>316</v>
      </c>
      <c r="F82" s="31"/>
      <c r="G82" s="31"/>
    </row>
    <row r="83" spans="1:7" ht="20.399999999999999" x14ac:dyDescent="0.25">
      <c r="A83" s="5"/>
      <c r="B83" s="59" t="str">
        <f>Critères!B82</f>
        <v>11.10</v>
      </c>
      <c r="C83" s="31" t="str">
        <f>Critères!C82</f>
        <v>Dans chaque formulaire, le contrôle de saisie est-il utilisé de manière pertinente (hors cas particuliers) ?</v>
      </c>
      <c r="D83" s="67" t="s">
        <v>305</v>
      </c>
      <c r="E83" s="68" t="s">
        <v>316</v>
      </c>
      <c r="F83" s="31"/>
      <c r="G83" s="31"/>
    </row>
    <row r="84" spans="1:7" ht="30.6" x14ac:dyDescent="0.25">
      <c r="A84" s="5"/>
      <c r="B84" s="59" t="str">
        <f>Critères!B83</f>
        <v>11.11</v>
      </c>
      <c r="C84" s="31"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9" t="str">
        <f>Critères!B84</f>
        <v>11.12</v>
      </c>
      <c r="C85" s="31"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9" t="str">
        <f>Critères!B85</f>
        <v>11.13</v>
      </c>
      <c r="C86" s="31"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9" t="str">
        <f>Critères!B86</f>
        <v>12.1</v>
      </c>
      <c r="C87" s="31" t="str">
        <f>Critères!C86</f>
        <v>Chaque ensemble de pages dispose-t-il de deux systèmes de navigation différents, au moins (hors cas particuliers) ?</v>
      </c>
      <c r="D87" s="67" t="s">
        <v>305</v>
      </c>
      <c r="E87" s="68" t="s">
        <v>316</v>
      </c>
      <c r="F87" s="31"/>
      <c r="G87" s="31"/>
    </row>
    <row r="88" spans="1:7" ht="30.6" x14ac:dyDescent="0.25">
      <c r="A88" s="5"/>
      <c r="B88" s="59" t="str">
        <f>Critères!B87</f>
        <v>12.2</v>
      </c>
      <c r="C88" s="31" t="str">
        <f>Critères!C87</f>
        <v>Dans chaque ensemble de pages, le menu et les barres de navigation sont-ils toujours à la même place (hors cas particuliers) ?</v>
      </c>
      <c r="D88" s="67" t="s">
        <v>305</v>
      </c>
      <c r="E88" s="68" t="s">
        <v>316</v>
      </c>
      <c r="F88" s="31"/>
      <c r="G88" s="31"/>
    </row>
    <row r="89" spans="1:7" ht="15.6" x14ac:dyDescent="0.25">
      <c r="A89" s="5"/>
      <c r="B89" s="59" t="str">
        <f>Critères!B88</f>
        <v>12.3</v>
      </c>
      <c r="C89" s="31" t="str">
        <f>Critères!C88</f>
        <v>La page « plan du site » est-elle pertinente ?</v>
      </c>
      <c r="D89" s="67" t="s">
        <v>305</v>
      </c>
      <c r="E89" s="68" t="s">
        <v>316</v>
      </c>
      <c r="F89" s="31"/>
      <c r="G89" s="31"/>
    </row>
    <row r="90" spans="1:7" ht="20.399999999999999" x14ac:dyDescent="0.25">
      <c r="A90" s="5"/>
      <c r="B90" s="59" t="str">
        <f>Critères!B89</f>
        <v>12.4</v>
      </c>
      <c r="C90" s="31" t="str">
        <f>Critères!C89</f>
        <v>Dans chaque ensemble de pages, la page « plan du site » est-elle atteignable de manière identique ?</v>
      </c>
      <c r="D90" s="67" t="s">
        <v>305</v>
      </c>
      <c r="E90" s="68" t="s">
        <v>316</v>
      </c>
      <c r="F90" s="31"/>
      <c r="G90" s="31"/>
    </row>
    <row r="91" spans="1:7" ht="20.399999999999999" x14ac:dyDescent="0.25">
      <c r="A91" s="5"/>
      <c r="B91" s="59" t="str">
        <f>Critères!B90</f>
        <v>12.5</v>
      </c>
      <c r="C91" s="31" t="str">
        <f>Critères!C90</f>
        <v>Dans chaque ensemble de pages, le moteur de recherche est-il atteignable de manière identique ?</v>
      </c>
      <c r="D91" s="67" t="s">
        <v>305</v>
      </c>
      <c r="E91" s="68" t="s">
        <v>316</v>
      </c>
      <c r="F91" s="31"/>
      <c r="G91" s="31"/>
    </row>
    <row r="92" spans="1:7" ht="51" x14ac:dyDescent="0.25">
      <c r="A92" s="5"/>
      <c r="B92" s="59" t="str">
        <f>Critères!B91</f>
        <v>12.6</v>
      </c>
      <c r="C92" s="31"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31"/>
      <c r="G92" s="31"/>
    </row>
    <row r="93" spans="1:7" ht="30.6" x14ac:dyDescent="0.25">
      <c r="A93" s="5"/>
      <c r="B93" s="59" t="str">
        <f>Critères!B92</f>
        <v>12.7</v>
      </c>
      <c r="C93" s="31" t="str">
        <f>Critères!C92</f>
        <v>Dans chaque page web, un lien d’évitement ou d’accès rapide à la zone de contenu principal est-il présent (hors cas particuliers) ?</v>
      </c>
      <c r="D93" s="67" t="s">
        <v>305</v>
      </c>
      <c r="E93" s="68" t="s">
        <v>316</v>
      </c>
      <c r="F93" s="31"/>
      <c r="G93" s="31"/>
    </row>
    <row r="94" spans="1:7" ht="20.399999999999999" x14ac:dyDescent="0.25">
      <c r="A94" s="5"/>
      <c r="B94" s="59" t="str">
        <f>Critères!B93</f>
        <v>12.8</v>
      </c>
      <c r="C94" s="31" t="str">
        <f>Critères!C93</f>
        <v>Dans chaque page web, l’ordre de tabulation est-il cohérent ?</v>
      </c>
      <c r="D94" s="67" t="s">
        <v>305</v>
      </c>
      <c r="E94" s="68" t="s">
        <v>316</v>
      </c>
      <c r="F94" s="31"/>
      <c r="G94" s="31"/>
    </row>
    <row r="95" spans="1:7" ht="20.399999999999999" x14ac:dyDescent="0.25">
      <c r="A95" s="5"/>
      <c r="B95" s="59" t="str">
        <f>Critères!B94</f>
        <v>12.9</v>
      </c>
      <c r="C95" s="31" t="str">
        <f>Critères!C94</f>
        <v>Dans chaque page web, la navigation ne doit pas contenir de piège au clavier. Cette règle est-elle respectée ?</v>
      </c>
      <c r="D95" s="67" t="s">
        <v>305</v>
      </c>
      <c r="E95" s="68" t="s">
        <v>316</v>
      </c>
      <c r="F95" s="31"/>
      <c r="G95" s="31"/>
    </row>
    <row r="96" spans="1:7" ht="40.799999999999997" x14ac:dyDescent="0.25">
      <c r="A96" s="5"/>
      <c r="B96" s="59" t="str">
        <f>Critères!B95</f>
        <v>12.10</v>
      </c>
      <c r="C96" s="31" t="str">
        <f>Critères!C95</f>
        <v>Dans chaque page web, les raccourcis clavier n’utilisant qu’une seule touche (lettre minuscule ou majuscule, ponctuation, chiffre ou symbole) sont-ils contrôlables par l’utilisateur ?</v>
      </c>
      <c r="D96" s="67" t="s">
        <v>305</v>
      </c>
      <c r="E96" s="68" t="s">
        <v>316</v>
      </c>
      <c r="F96" s="31"/>
      <c r="G96" s="31"/>
    </row>
    <row r="97" spans="1:7" ht="40.799999999999997" x14ac:dyDescent="0.25">
      <c r="A97" s="5"/>
      <c r="B97" s="59" t="str">
        <f>Critères!B96</f>
        <v>12.11</v>
      </c>
      <c r="C97" s="31" t="str">
        <f>Critères!C96</f>
        <v>Dans chaque page web, les contenus additionnels apparaissant au survol, à la prise de focus ou à l’activation d’un composant d’interface sont-ils si nécessaire atteignables au clavier ?</v>
      </c>
      <c r="D97" s="67" t="s">
        <v>305</v>
      </c>
      <c r="E97" s="68" t="s">
        <v>316</v>
      </c>
      <c r="F97" s="31"/>
      <c r="G97" s="31"/>
    </row>
    <row r="98" spans="1:7" ht="30.6" x14ac:dyDescent="0.25">
      <c r="A98" s="5" t="str">
        <f>Critères!$A$97</f>
        <v>CONSULTATION</v>
      </c>
      <c r="B98" s="59" t="str">
        <f>Critères!B97</f>
        <v>13.1</v>
      </c>
      <c r="C98" s="31" t="str">
        <f>Critères!C97</f>
        <v>Pour chaque page web, l’utilisateur a-t-il le contrôle de chaque limite de temps modifiant le contenu (hors cas particuliers) ?</v>
      </c>
      <c r="D98" s="67" t="s">
        <v>305</v>
      </c>
      <c r="E98" s="68" t="s">
        <v>316</v>
      </c>
      <c r="F98" s="31"/>
      <c r="G98" s="31"/>
    </row>
    <row r="99" spans="1:7" ht="30.6" x14ac:dyDescent="0.25">
      <c r="A99" s="5"/>
      <c r="B99" s="59" t="str">
        <f>Critères!B98</f>
        <v>13.2</v>
      </c>
      <c r="C99" s="31" t="str">
        <f>Critères!C98</f>
        <v>Dans chaque page web, l’ouverture d’une nouvelle fenêtre ne doit pas être déclenchée sans action de l’utilisateur. Cette règle est-elle respectée ?</v>
      </c>
      <c r="D99" s="67" t="s">
        <v>305</v>
      </c>
      <c r="E99" s="68" t="s">
        <v>316</v>
      </c>
      <c r="F99" s="31"/>
      <c r="G99" s="31"/>
    </row>
    <row r="100" spans="1:7" ht="30.6" x14ac:dyDescent="0.25">
      <c r="A100" s="5"/>
      <c r="B100" s="59" t="str">
        <f>Critères!B99</f>
        <v>13.3</v>
      </c>
      <c r="C100" s="31" t="str">
        <f>Critères!C99</f>
        <v>Dans chaque page web, chaque document bureautique en téléchargement possède-t-il, si nécessaire, une version accessible (hors cas particuliers) ?</v>
      </c>
      <c r="D100" s="67" t="s">
        <v>305</v>
      </c>
      <c r="E100" s="68" t="s">
        <v>316</v>
      </c>
      <c r="F100" s="31"/>
      <c r="G100" s="31"/>
    </row>
    <row r="101" spans="1:7" ht="20.399999999999999" x14ac:dyDescent="0.25">
      <c r="A101" s="5"/>
      <c r="B101" s="59" t="str">
        <f>Critères!B100</f>
        <v>13.4</v>
      </c>
      <c r="C101" s="31" t="str">
        <f>Critères!C100</f>
        <v>Pour chaque document bureautique ayant une version accessible, cette version offre-t-elle la même information ?</v>
      </c>
      <c r="D101" s="67" t="s">
        <v>305</v>
      </c>
      <c r="E101" s="68" t="s">
        <v>316</v>
      </c>
      <c r="F101" s="31"/>
      <c r="G101" s="31"/>
    </row>
    <row r="102" spans="1:7" ht="20.399999999999999" x14ac:dyDescent="0.25">
      <c r="A102" s="5"/>
      <c r="B102" s="59" t="str">
        <f>Critères!B101</f>
        <v>13.5</v>
      </c>
      <c r="C102" s="31" t="str">
        <f>Critères!C101</f>
        <v>Dans chaque page web, chaque contenu cryptique (art ASCII, émoticon, syntaxe cryptique) a-t-il une alternative ?</v>
      </c>
      <c r="D102" s="67" t="s">
        <v>305</v>
      </c>
      <c r="E102" s="68" t="s">
        <v>316</v>
      </c>
      <c r="F102" s="31"/>
      <c r="G102" s="31"/>
    </row>
    <row r="103" spans="1:7" ht="30.6" x14ac:dyDescent="0.25">
      <c r="A103" s="5"/>
      <c r="B103" s="59" t="str">
        <f>Critères!B102</f>
        <v>13.6</v>
      </c>
      <c r="C103" s="31" t="str">
        <f>Critères!C102</f>
        <v>Dans chaque page web, pour chaque contenu cryptique (art ASCII, émoticon, syntaxe cryptique) ayant une alternative, cette alternative est-elle pertinente ?</v>
      </c>
      <c r="D103" s="67" t="s">
        <v>305</v>
      </c>
      <c r="E103" s="68" t="s">
        <v>316</v>
      </c>
      <c r="F103" s="31"/>
      <c r="G103" s="31"/>
    </row>
    <row r="104" spans="1:7" ht="30.6" x14ac:dyDescent="0.25">
      <c r="A104" s="5"/>
      <c r="B104" s="59" t="str">
        <f>Critères!B103</f>
        <v>13.7</v>
      </c>
      <c r="C104" s="31" t="str">
        <f>Critères!C103</f>
        <v>Dans chaque page web, les changements brusques de luminosité ou les effets de flash sont-ils correctement utilisés ?</v>
      </c>
      <c r="D104" s="67" t="s">
        <v>305</v>
      </c>
      <c r="E104" s="68" t="s">
        <v>316</v>
      </c>
      <c r="F104" s="31"/>
      <c r="G104" s="31"/>
    </row>
    <row r="105" spans="1:7" ht="20.399999999999999" x14ac:dyDescent="0.25">
      <c r="A105" s="5"/>
      <c r="B105" s="59" t="str">
        <f>Critères!B104</f>
        <v>13.8</v>
      </c>
      <c r="C105" s="31" t="str">
        <f>Critères!C104</f>
        <v>Dans chaque page web, chaque contenu en mouvement ou clignotant est-il contrôlable par l’utilisateur ?</v>
      </c>
      <c r="D105" s="67" t="s">
        <v>305</v>
      </c>
      <c r="E105" s="68" t="s">
        <v>316</v>
      </c>
      <c r="F105" s="31"/>
      <c r="G105" s="31"/>
    </row>
    <row r="106" spans="1:7" ht="30.6" x14ac:dyDescent="0.25">
      <c r="A106" s="5"/>
      <c r="B106" s="59" t="str">
        <f>Critères!B105</f>
        <v>13.9</v>
      </c>
      <c r="C106" s="31" t="str">
        <f>Critères!C105</f>
        <v>Dans chaque page web, le contenu proposé est-il consultable quelle que soit l’orientation de l’écran (portait ou paysage) (hors cas particuliers) ?</v>
      </c>
      <c r="D106" s="67" t="s">
        <v>305</v>
      </c>
      <c r="E106" s="68" t="s">
        <v>316</v>
      </c>
      <c r="F106" s="31"/>
      <c r="G106" s="31"/>
    </row>
    <row r="107" spans="1:7" ht="40.799999999999997" x14ac:dyDescent="0.25">
      <c r="A107" s="5"/>
      <c r="B107" s="59" t="str">
        <f>Critères!B106</f>
        <v>13.10</v>
      </c>
      <c r="C107" s="31" t="str">
        <f>Critères!C106</f>
        <v>Dans chaque page web, les fonctionnalités utilisables ou disponibles au moyen d’un geste complexe peuvent-elles être également disponibles au moyen d’un geste simple (hors cas particuliers) ?</v>
      </c>
      <c r="D107" s="67" t="s">
        <v>305</v>
      </c>
      <c r="E107" s="68" t="s">
        <v>316</v>
      </c>
      <c r="F107" s="31"/>
      <c r="G107" s="31"/>
    </row>
    <row r="108" spans="1:7" ht="40.799999999999997" x14ac:dyDescent="0.25">
      <c r="A108" s="5"/>
      <c r="B108" s="59" t="str">
        <f>Critères!B107</f>
        <v>13.11</v>
      </c>
      <c r="C108" s="31" t="str">
        <f>Critères!C107</f>
        <v>Dans chaque page web, les actions déclenchées au moyen d’un dispositif de pointage sur un point unique de l’écran peuvent-elles faire l’objet d’une annulation (hors cas particuliers) ?</v>
      </c>
      <c r="D108" s="67" t="s">
        <v>305</v>
      </c>
      <c r="E108" s="68" t="s">
        <v>316</v>
      </c>
      <c r="F108" s="31"/>
      <c r="G108" s="31"/>
    </row>
    <row r="109" spans="1:7" ht="30.6" x14ac:dyDescent="0.25">
      <c r="A109" s="5"/>
      <c r="B109" s="59" t="str">
        <f>Critères!B108</f>
        <v>13.12</v>
      </c>
      <c r="C109" s="31" t="str">
        <f>Critères!C108</f>
        <v>Dans chaque page web, les fonctionnalités qui impliquent un mouvement de l’appareil ou vers l’appareil peuvent-elles être satisfaites de manière alternative (hors cas particuliers) ?</v>
      </c>
      <c r="D109" s="67" t="s">
        <v>305</v>
      </c>
      <c r="E109" s="68" t="s">
        <v>316</v>
      </c>
      <c r="F109" s="31"/>
      <c r="G109" s="31"/>
    </row>
  </sheetData>
  <mergeCells count="15">
    <mergeCell ref="A74:A86"/>
    <mergeCell ref="A87:A97"/>
    <mergeCell ref="A98:A109"/>
    <mergeCell ref="A31:A38"/>
    <mergeCell ref="A39:A40"/>
    <mergeCell ref="A41:A45"/>
    <mergeCell ref="A46:A55"/>
    <mergeCell ref="A56:A59"/>
    <mergeCell ref="A60:A73"/>
    <mergeCell ref="A1:G1"/>
    <mergeCell ref="A2:G2"/>
    <mergeCell ref="A4:A12"/>
    <mergeCell ref="A13:A14"/>
    <mergeCell ref="A15:A17"/>
    <mergeCell ref="A18:A30"/>
  </mergeCells>
  <conditionalFormatting sqref="D4">
    <cfRule type="cellIs" dxfId="209" priority="7" operator="equal">
      <formula>"C"</formula>
    </cfRule>
    <cfRule type="cellIs" dxfId="208" priority="8" operator="equal">
      <formula>"NC"</formula>
    </cfRule>
    <cfRule type="cellIs" dxfId="207" priority="9" operator="equal">
      <formula>"NA"</formula>
    </cfRule>
    <cfRule type="cellIs" dxfId="206" priority="10" operator="equal">
      <formula>"NT"</formula>
    </cfRule>
  </conditionalFormatting>
  <conditionalFormatting sqref="E4">
    <cfRule type="cellIs" dxfId="205" priority="11" operator="equal">
      <formula>"D"</formula>
    </cfRule>
    <cfRule type="cellIs" dxfId="204" priority="12" operator="equal">
      <formula>"N"</formula>
    </cfRule>
  </conditionalFormatting>
  <conditionalFormatting sqref="D5:D109">
    <cfRule type="cellIs" dxfId="203" priority="1" operator="equal">
      <formula>"C"</formula>
    </cfRule>
    <cfRule type="cellIs" dxfId="202" priority="2" operator="equal">
      <formula>"NC"</formula>
    </cfRule>
    <cfRule type="cellIs" dxfId="201" priority="3" operator="equal">
      <formula>"NA"</formula>
    </cfRule>
    <cfRule type="cellIs" dxfId="200" priority="4" operator="equal">
      <formula>"NT"</formula>
    </cfRule>
  </conditionalFormatting>
  <conditionalFormatting sqref="E5:E109">
    <cfRule type="cellIs" dxfId="199" priority="5" operator="equal">
      <formula>"D"</formula>
    </cfRule>
    <cfRule type="cellIs" dxfId="198" priority="6"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9"/>
  <sheetViews>
    <sheetView zoomScale="75" zoomScaleNormal="75" workbookViewId="0">
      <selection activeCell="D4" sqref="D4"/>
    </sheetView>
  </sheetViews>
  <sheetFormatPr baseColWidth="10" defaultColWidth="9.54296875" defaultRowHeight="15" x14ac:dyDescent="0.25"/>
  <cols>
    <col min="1" max="1" width="3.7265625" style="14"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1017" width="9.54296875" style="23"/>
    <col min="1018" max="16384" width="9.54296875" style="14"/>
  </cols>
  <sheetData>
    <row r="1" spans="1:1024" ht="15.6" x14ac:dyDescent="0.25">
      <c r="A1" s="11" t="str">
        <f>Échantillon!A1</f>
        <v>RGAA 4.1 – GRILLE D'ÉVALUATION</v>
      </c>
      <c r="B1" s="11"/>
      <c r="C1" s="11"/>
      <c r="D1" s="11"/>
      <c r="E1" s="11"/>
      <c r="F1" s="11"/>
      <c r="G1" s="11"/>
    </row>
    <row r="2" spans="1:1024" x14ac:dyDescent="0.25">
      <c r="A2" s="1" t="str">
        <f>CONCATENATE(Échantillon!B38," : ",Échantillon!C38)</f>
        <v>Actualités : http://www.site.fr/actualites.html</v>
      </c>
      <c r="B2" s="1"/>
      <c r="C2" s="1"/>
      <c r="D2" s="1"/>
      <c r="E2" s="1"/>
      <c r="F2" s="1"/>
      <c r="G2" s="1"/>
    </row>
    <row r="3" spans="1:1024" s="23" customFormat="1" ht="46.2" x14ac:dyDescent="0.25">
      <c r="A3" s="24" t="s">
        <v>71</v>
      </c>
      <c r="B3" s="24" t="s">
        <v>72</v>
      </c>
      <c r="C3" s="25" t="s">
        <v>73</v>
      </c>
      <c r="D3" s="24" t="s">
        <v>300</v>
      </c>
      <c r="E3" s="24" t="s">
        <v>313</v>
      </c>
      <c r="F3" s="25" t="s">
        <v>314</v>
      </c>
      <c r="G3" s="25" t="s">
        <v>315</v>
      </c>
      <c r="AMD3" s="14"/>
      <c r="AME3" s="14"/>
      <c r="AMF3" s="14"/>
      <c r="AMG3" s="14"/>
      <c r="AMH3" s="14"/>
      <c r="AMI3" s="14"/>
      <c r="AMJ3" s="14"/>
    </row>
    <row r="4" spans="1:1024" s="23" customFormat="1" ht="20.399999999999999" x14ac:dyDescent="0.25">
      <c r="A4" s="5" t="str">
        <f>Critères!$A$3</f>
        <v>IMAGES</v>
      </c>
      <c r="B4" s="59" t="str">
        <f>Critères!B3</f>
        <v>1.1</v>
      </c>
      <c r="C4" s="31" t="str">
        <f>Critères!C3</f>
        <v>Chaque image porteuse d’information a-t-elle une alternative textuelle ?</v>
      </c>
      <c r="D4" s="67" t="s">
        <v>305</v>
      </c>
      <c r="E4" s="68" t="s">
        <v>316</v>
      </c>
      <c r="F4" s="31"/>
      <c r="G4" s="31"/>
      <c r="H4" s="14"/>
      <c r="AMD4" s="14"/>
      <c r="AME4" s="14"/>
      <c r="AMF4" s="14"/>
      <c r="AMG4" s="14"/>
      <c r="AMH4" s="14"/>
      <c r="AMI4" s="14"/>
      <c r="AMJ4" s="14"/>
    </row>
    <row r="5" spans="1:1024" s="23" customFormat="1" ht="20.399999999999999" x14ac:dyDescent="0.25">
      <c r="A5" s="5"/>
      <c r="B5" s="59" t="str">
        <f>Critères!B4</f>
        <v>1.2</v>
      </c>
      <c r="C5" s="31" t="str">
        <f>Critères!C4</f>
        <v>Chaque image de décoration est-elle correctement ignorée par les technologies d’assistance ?</v>
      </c>
      <c r="D5" s="67" t="s">
        <v>305</v>
      </c>
      <c r="E5" s="68" t="s">
        <v>316</v>
      </c>
      <c r="F5" s="31"/>
      <c r="G5" s="31"/>
      <c r="AMD5" s="14"/>
      <c r="AME5" s="14"/>
      <c r="AMF5" s="14"/>
      <c r="AMG5" s="14"/>
      <c r="AMH5" s="14"/>
      <c r="AMI5" s="14"/>
      <c r="AMJ5" s="14"/>
    </row>
    <row r="6" spans="1:1024" s="23" customFormat="1" ht="30.6" x14ac:dyDescent="0.25">
      <c r="A6" s="5"/>
      <c r="B6" s="59" t="str">
        <f>Critères!B5</f>
        <v>1.3</v>
      </c>
      <c r="C6" s="31" t="str">
        <f>Critères!C5</f>
        <v>Pour chaque image porteuse d'information ayant une alternative textuelle, cette alternative est-elle pertinente (hors cas particuliers) ?</v>
      </c>
      <c r="D6" s="67" t="s">
        <v>305</v>
      </c>
      <c r="E6" s="68" t="s">
        <v>316</v>
      </c>
      <c r="F6" s="31"/>
      <c r="G6" s="31"/>
      <c r="AMD6" s="14"/>
      <c r="AME6" s="14"/>
      <c r="AMF6" s="14"/>
      <c r="AMG6" s="14"/>
      <c r="AMH6" s="14"/>
      <c r="AMI6" s="14"/>
      <c r="AMJ6" s="14"/>
    </row>
    <row r="7" spans="1:1024" ht="30.6" x14ac:dyDescent="0.25">
      <c r="A7" s="5"/>
      <c r="B7" s="59" t="str">
        <f>Critères!B6</f>
        <v>1.4</v>
      </c>
      <c r="C7" s="31" t="str">
        <f>Critères!C6</f>
        <v>Pour chaque image utilisée comme CAPTCHA ou comme image-test, ayant une alternative textuelle, cette alternative permet-elle d’identifier la nature et la fonction de l’image ?</v>
      </c>
      <c r="D7" s="67" t="s">
        <v>305</v>
      </c>
      <c r="E7" s="68" t="s">
        <v>316</v>
      </c>
      <c r="F7" s="31"/>
      <c r="G7" s="31"/>
    </row>
    <row r="8" spans="1:1024" ht="30.6" x14ac:dyDescent="0.25">
      <c r="A8" s="5"/>
      <c r="B8" s="59" t="str">
        <f>Critères!B7</f>
        <v>1.5</v>
      </c>
      <c r="C8" s="31" t="str">
        <f>Critères!C7</f>
        <v>Pour chaque image utilisée comme CAPTCHA, une solution d’accès alternatif au contenu ou à la fonction du CAPTCHA est-elle présente ?</v>
      </c>
      <c r="D8" s="67" t="s">
        <v>305</v>
      </c>
      <c r="E8" s="68" t="s">
        <v>316</v>
      </c>
      <c r="F8" s="29"/>
      <c r="G8" s="31"/>
    </row>
    <row r="9" spans="1:1024" ht="20.399999999999999" x14ac:dyDescent="0.25">
      <c r="A9" s="5"/>
      <c r="B9" s="59" t="str">
        <f>Critères!B8</f>
        <v>1.6</v>
      </c>
      <c r="C9" s="31" t="str">
        <f>Critères!C8</f>
        <v>Chaque image porteuse d’information a-t-elle, si nécessaire, une description détaillée ?</v>
      </c>
      <c r="D9" s="67" t="s">
        <v>305</v>
      </c>
      <c r="E9" s="68" t="s">
        <v>316</v>
      </c>
      <c r="F9" s="31"/>
      <c r="G9" s="31"/>
    </row>
    <row r="10" spans="1:1024" ht="20.399999999999999" x14ac:dyDescent="0.25">
      <c r="A10" s="5"/>
      <c r="B10" s="59" t="str">
        <f>Critères!B9</f>
        <v>1.7</v>
      </c>
      <c r="C10" s="31" t="str">
        <f>Critères!C9</f>
        <v>Pour chaque image porteuse d’information ayant une description détaillée, cette description est-elle pertinente ?</v>
      </c>
      <c r="D10" s="67" t="s">
        <v>305</v>
      </c>
      <c r="E10" s="68" t="s">
        <v>316</v>
      </c>
      <c r="F10" s="31"/>
      <c r="G10" s="31"/>
    </row>
    <row r="11" spans="1:1024" ht="40.799999999999997" x14ac:dyDescent="0.25">
      <c r="A11" s="5"/>
      <c r="B11" s="59" t="str">
        <f>Critères!B10</f>
        <v>1.8</v>
      </c>
      <c r="C11" s="31" t="str">
        <f>Critères!C10</f>
        <v>Chaque image texte porteuse d’information, en l’absence d’un mécanisme de remplacement, doit si possible être remplacée par du texte stylé. Cette règle est-elle respectée (hors cas particuliers) ?</v>
      </c>
      <c r="D11" s="67" t="s">
        <v>305</v>
      </c>
      <c r="E11" s="68" t="s">
        <v>316</v>
      </c>
      <c r="F11" s="31"/>
      <c r="G11" s="31"/>
    </row>
    <row r="12" spans="1:1024" s="23" customFormat="1" ht="20.399999999999999" x14ac:dyDescent="0.25">
      <c r="A12" s="5"/>
      <c r="B12" s="59" t="str">
        <f>Critères!B11</f>
        <v>1.9</v>
      </c>
      <c r="C12" s="31" t="str">
        <f>Critères!C11</f>
        <v>Chaque légende d’image est-elle, si nécessaire, correctement reliée à l’image correspondante ?</v>
      </c>
      <c r="D12" s="67" t="s">
        <v>305</v>
      </c>
      <c r="E12" s="68" t="s">
        <v>316</v>
      </c>
      <c r="F12" s="31"/>
      <c r="G12" s="31"/>
      <c r="AMD12" s="14"/>
      <c r="AME12" s="14"/>
      <c r="AMF12" s="14"/>
      <c r="AMG12" s="14"/>
      <c r="AMH12" s="14"/>
      <c r="AMI12" s="14"/>
      <c r="AMJ12" s="14"/>
    </row>
    <row r="13" spans="1:1024" ht="15.6" x14ac:dyDescent="0.25">
      <c r="A13" s="5" t="str">
        <f>Critères!$A$12</f>
        <v>CADRES</v>
      </c>
      <c r="B13" s="59" t="str">
        <f>Critères!B12</f>
        <v>2.1</v>
      </c>
      <c r="C13" s="31" t="str">
        <f>Critères!C12</f>
        <v>Chaque cadre a-t-il un titre de cadre ?</v>
      </c>
      <c r="D13" s="67" t="s">
        <v>305</v>
      </c>
      <c r="E13" s="68" t="s">
        <v>316</v>
      </c>
      <c r="F13" s="60"/>
      <c r="G13" s="31"/>
    </row>
    <row r="14" spans="1:1024"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1024" ht="30.6" x14ac:dyDescent="0.25">
      <c r="A15" s="5" t="str">
        <f>Critères!$A$14</f>
        <v>COULEURS</v>
      </c>
      <c r="B15" s="59" t="str">
        <f>Critères!B14</f>
        <v>3.1</v>
      </c>
      <c r="C15" s="31" t="str">
        <f>Critères!C14</f>
        <v>Dans chaque page web, l’information ne doit pas être donnée uniquement par la couleur. Cette règle est-elle respectée ?</v>
      </c>
      <c r="D15" s="67" t="s">
        <v>305</v>
      </c>
      <c r="E15" s="68" t="s">
        <v>316</v>
      </c>
      <c r="F15" s="31"/>
      <c r="G15" s="31"/>
    </row>
    <row r="16" spans="1:1024" ht="30.6" x14ac:dyDescent="0.25">
      <c r="A16" s="5"/>
      <c r="B16" s="59" t="str">
        <f>Critères!B15</f>
        <v>3.2</v>
      </c>
      <c r="C16" s="31"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9" t="str">
        <f>Critères!B16</f>
        <v>3.3</v>
      </c>
      <c r="C17" s="31"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9" t="str">
        <f>Critères!B17</f>
        <v>4.1</v>
      </c>
      <c r="C18" s="31"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9" t="str">
        <f>Critères!B18</f>
        <v>4.2</v>
      </c>
      <c r="C19" s="31"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9" t="str">
        <f>Critères!B19</f>
        <v>4.3</v>
      </c>
      <c r="C20" s="31" t="str">
        <f>Critères!C19</f>
        <v>Chaque média temporel synchronisé pré-enregistré a-t-il, si nécessaire, des sous-titres synchronisés (hors cas particuliers) ?</v>
      </c>
      <c r="D20" s="67" t="s">
        <v>305</v>
      </c>
      <c r="E20" s="68" t="s">
        <v>316</v>
      </c>
      <c r="F20" s="31"/>
      <c r="G20" s="31"/>
    </row>
    <row r="21" spans="1:7" ht="30.6" x14ac:dyDescent="0.25">
      <c r="A21" s="5"/>
      <c r="B21" s="59" t="str">
        <f>Critères!B20</f>
        <v>4.4</v>
      </c>
      <c r="C21" s="31"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9" t="str">
        <f>Critères!B21</f>
        <v>4.5</v>
      </c>
      <c r="C22" s="31"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9" t="str">
        <f>Critères!B22</f>
        <v>4.6</v>
      </c>
      <c r="C23" s="31"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9" t="str">
        <f>Critères!B23</f>
        <v>4.7</v>
      </c>
      <c r="C24" s="31" t="str">
        <f>Critères!C23</f>
        <v>Chaque média temporel est-il clairement identifiable (hors cas particuliers) ?</v>
      </c>
      <c r="D24" s="67" t="s">
        <v>305</v>
      </c>
      <c r="E24" s="68" t="s">
        <v>316</v>
      </c>
      <c r="F24" s="31"/>
      <c r="G24" s="31"/>
    </row>
    <row r="25" spans="1:7" ht="20.399999999999999" x14ac:dyDescent="0.25">
      <c r="A25" s="5"/>
      <c r="B25" s="59" t="str">
        <f>Critères!B24</f>
        <v>4.8</v>
      </c>
      <c r="C25" s="31" t="str">
        <f>Critères!C24</f>
        <v>Chaque média non temporel a-t-il, si nécessaire, une alternative (hors cas particuliers) ?</v>
      </c>
      <c r="D25" s="67" t="s">
        <v>305</v>
      </c>
      <c r="E25" s="68" t="s">
        <v>316</v>
      </c>
      <c r="F25" s="31"/>
      <c r="G25" s="31"/>
    </row>
    <row r="26" spans="1:7" ht="20.399999999999999" x14ac:dyDescent="0.25">
      <c r="A26" s="5"/>
      <c r="B26" s="59" t="str">
        <f>Critères!B25</f>
        <v>4.9</v>
      </c>
      <c r="C26" s="31" t="str">
        <f>Critères!C25</f>
        <v>Pour chaque média non temporel ayant une alternative, cette alternative est-elle pertinente ?</v>
      </c>
      <c r="D26" s="67" t="s">
        <v>305</v>
      </c>
      <c r="E26" s="68" t="s">
        <v>316</v>
      </c>
      <c r="F26" s="31"/>
      <c r="G26" s="31"/>
    </row>
    <row r="27" spans="1:7" ht="20.399999999999999" x14ac:dyDescent="0.25">
      <c r="A27" s="5"/>
      <c r="B27" s="59" t="str">
        <f>Critères!B26</f>
        <v>4.10</v>
      </c>
      <c r="C27" s="31" t="str">
        <f>Critères!C26</f>
        <v>Chaque son déclenché automatiquement est-il contrôlable par l’utilisateur ?</v>
      </c>
      <c r="D27" s="67" t="s">
        <v>305</v>
      </c>
      <c r="E27" s="68" t="s">
        <v>316</v>
      </c>
      <c r="F27" s="31"/>
      <c r="G27" s="31"/>
    </row>
    <row r="28" spans="1:7" ht="30.6" x14ac:dyDescent="0.25">
      <c r="A28" s="5"/>
      <c r="B28" s="59" t="str">
        <f>Critères!B27</f>
        <v>4.11</v>
      </c>
      <c r="C28" s="31"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9" t="str">
        <f>Critères!B28</f>
        <v>4.12</v>
      </c>
      <c r="C29" s="31"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9" t="str">
        <f>Critères!B29</f>
        <v>4.13</v>
      </c>
      <c r="C30" s="31"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9" t="str">
        <f>Critères!B30</f>
        <v>5.1</v>
      </c>
      <c r="C31" s="31" t="str">
        <f>Critères!C30</f>
        <v>Chaque tableau de données complexe a-t-il un résumé ?</v>
      </c>
      <c r="D31" s="67" t="s">
        <v>305</v>
      </c>
      <c r="E31" s="68" t="s">
        <v>316</v>
      </c>
      <c r="F31" s="31"/>
      <c r="G31" s="31"/>
    </row>
    <row r="32" spans="1:7" ht="20.399999999999999" x14ac:dyDescent="0.25">
      <c r="A32" s="5"/>
      <c r="B32" s="59" t="str">
        <f>Critères!B31</f>
        <v>5.2</v>
      </c>
      <c r="C32" s="31" t="str">
        <f>Critères!C31</f>
        <v>Pour chaque tableau de données complexe ayant un résumé, celui-ci est-il pertinent ?</v>
      </c>
      <c r="D32" s="67" t="s">
        <v>305</v>
      </c>
      <c r="E32" s="68" t="s">
        <v>316</v>
      </c>
      <c r="F32" s="31"/>
      <c r="G32" s="31"/>
    </row>
    <row r="33" spans="1:7" ht="20.399999999999999" x14ac:dyDescent="0.25">
      <c r="A33" s="5"/>
      <c r="B33" s="59" t="str">
        <f>Critères!B32</f>
        <v>5.3</v>
      </c>
      <c r="C33" s="31" t="str">
        <f>Critères!C32</f>
        <v>Pour chaque tableau de mise en forme, le contenu linéarisé reste-t-il compréhensible ?</v>
      </c>
      <c r="D33" s="67" t="s">
        <v>305</v>
      </c>
      <c r="E33" s="68" t="s">
        <v>316</v>
      </c>
      <c r="F33" s="31"/>
      <c r="G33" s="31"/>
    </row>
    <row r="34" spans="1:7" ht="20.399999999999999" x14ac:dyDescent="0.25">
      <c r="A34" s="5"/>
      <c r="B34" s="59" t="str">
        <f>Critères!B33</f>
        <v>5.4</v>
      </c>
      <c r="C34" s="31" t="str">
        <f>Critères!C33</f>
        <v>Pour chaque tableau de données ayant un titre, le titre est-il correctement associé au tableau de données ?</v>
      </c>
      <c r="D34" s="67" t="s">
        <v>305</v>
      </c>
      <c r="E34" s="68" t="s">
        <v>316</v>
      </c>
      <c r="F34" s="31"/>
      <c r="G34" s="31"/>
    </row>
    <row r="35" spans="1:7" ht="20.399999999999999" x14ac:dyDescent="0.25">
      <c r="A35" s="5"/>
      <c r="B35" s="59" t="str">
        <f>Critères!B34</f>
        <v>5.5</v>
      </c>
      <c r="C35" s="31" t="str">
        <f>Critères!C34</f>
        <v>Pour chaque tableau de données ayant un titre, celui-ci est-il pertinent ?</v>
      </c>
      <c r="D35" s="67" t="s">
        <v>305</v>
      </c>
      <c r="E35" s="68" t="s">
        <v>316</v>
      </c>
      <c r="F35" s="31"/>
      <c r="G35" s="31"/>
    </row>
    <row r="36" spans="1:7" ht="30.6" x14ac:dyDescent="0.25">
      <c r="A36" s="5"/>
      <c r="B36" s="59" t="str">
        <f>Critères!B35</f>
        <v>5.6</v>
      </c>
      <c r="C36" s="31" t="str">
        <f>Critères!C35</f>
        <v>Pour chaque tableau de données, chaque en-tête de colonnes et chaque en-tête de lignes sont-ils correctement déclarés ?</v>
      </c>
      <c r="D36" s="67" t="s">
        <v>305</v>
      </c>
      <c r="E36" s="68" t="s">
        <v>316</v>
      </c>
      <c r="F36" s="31"/>
      <c r="G36" s="31"/>
    </row>
    <row r="37" spans="1:7" ht="30.6" x14ac:dyDescent="0.25">
      <c r="A37" s="5"/>
      <c r="B37" s="59" t="str">
        <f>Critères!B36</f>
        <v>5.7</v>
      </c>
      <c r="C37" s="31"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9" t="str">
        <f>Critères!B37</f>
        <v>5.8</v>
      </c>
      <c r="C38" s="31"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9" t="str">
        <f>Critères!B38</f>
        <v>6.1</v>
      </c>
      <c r="C39" s="31" t="str">
        <f>Critères!C38</f>
        <v>Chaque lien est-il explicite (hors cas particuliers) ?</v>
      </c>
      <c r="D39" s="67" t="s">
        <v>305</v>
      </c>
      <c r="E39" s="68" t="s">
        <v>316</v>
      </c>
      <c r="F39" s="31"/>
      <c r="G39" s="31"/>
    </row>
    <row r="40" spans="1:7" ht="15.6" x14ac:dyDescent="0.25">
      <c r="A40" s="5"/>
      <c r="B40" s="59" t="str">
        <f>Critères!B39</f>
        <v>6.2</v>
      </c>
      <c r="C40" s="31" t="str">
        <f>Critères!C39</f>
        <v>Dans chaque page web, chaque lien a-t-il un intitulé ?</v>
      </c>
      <c r="D40" s="67" t="s">
        <v>305</v>
      </c>
      <c r="E40" s="68" t="s">
        <v>316</v>
      </c>
      <c r="F40" s="31"/>
      <c r="G40" s="31"/>
    </row>
    <row r="41" spans="1:7" ht="20.399999999999999" x14ac:dyDescent="0.25">
      <c r="A41" s="5" t="str">
        <f>Critères!$A$40</f>
        <v>SCRIPTS</v>
      </c>
      <c r="B41" s="59" t="str">
        <f>Critères!B40</f>
        <v>7.1</v>
      </c>
      <c r="C41" s="31" t="str">
        <f>Critères!C40</f>
        <v>Chaque script est-il, si nécessaire, compatible avec les technologies d’assistance ?</v>
      </c>
      <c r="D41" s="67" t="s">
        <v>305</v>
      </c>
      <c r="E41" s="68" t="s">
        <v>316</v>
      </c>
      <c r="F41" s="31"/>
      <c r="G41" s="31"/>
    </row>
    <row r="42" spans="1:7" ht="20.399999999999999" x14ac:dyDescent="0.25">
      <c r="A42" s="5"/>
      <c r="B42" s="59" t="str">
        <f>Critères!B41</f>
        <v>7.2</v>
      </c>
      <c r="C42" s="31" t="str">
        <f>Critères!C41</f>
        <v>Pour chaque script ayant une alternative, cette alternative est-elle pertinente ?</v>
      </c>
      <c r="D42" s="67" t="s">
        <v>305</v>
      </c>
      <c r="E42" s="68" t="s">
        <v>316</v>
      </c>
      <c r="F42" s="31"/>
      <c r="G42" s="31"/>
    </row>
    <row r="43" spans="1:7" ht="20.399999999999999" x14ac:dyDescent="0.25">
      <c r="A43" s="5"/>
      <c r="B43" s="59" t="str">
        <f>Critères!B42</f>
        <v>7.3</v>
      </c>
      <c r="C43" s="31" t="str">
        <f>Critères!C42</f>
        <v>Chaque script est-il contrôlable par le clavier et par tout dispositif de pointage (hors cas particuliers) ?</v>
      </c>
      <c r="D43" s="67" t="s">
        <v>305</v>
      </c>
      <c r="E43" s="68" t="s">
        <v>316</v>
      </c>
      <c r="F43" s="31"/>
      <c r="G43" s="31"/>
    </row>
    <row r="44" spans="1:7" ht="20.399999999999999" x14ac:dyDescent="0.25">
      <c r="A44" s="5"/>
      <c r="B44" s="59" t="str">
        <f>Critères!B43</f>
        <v>7.4</v>
      </c>
      <c r="C44" s="31" t="str">
        <f>Critères!C43</f>
        <v>Pour chaque script qui initie un changement de contexte, l’utilisateur est-il averti ou en a-t-il le contrôle ?</v>
      </c>
      <c r="D44" s="67" t="s">
        <v>305</v>
      </c>
      <c r="E44" s="68" t="s">
        <v>316</v>
      </c>
      <c r="F44" s="31"/>
      <c r="G44" s="31"/>
    </row>
    <row r="45" spans="1:7" ht="20.399999999999999" x14ac:dyDescent="0.25">
      <c r="A45" s="5"/>
      <c r="B45" s="59" t="str">
        <f>Critères!B44</f>
        <v>7.5</v>
      </c>
      <c r="C45" s="31"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9" t="str">
        <f>Critères!B45</f>
        <v>8.1</v>
      </c>
      <c r="C46" s="31" t="str">
        <f>Critères!C45</f>
        <v>Chaque page web est-elle définie par un type de document ?</v>
      </c>
      <c r="D46" s="67" t="s">
        <v>305</v>
      </c>
      <c r="E46" s="68" t="s">
        <v>316</v>
      </c>
      <c r="F46" s="31"/>
      <c r="G46" s="31"/>
    </row>
    <row r="47" spans="1:7" ht="20.399999999999999" x14ac:dyDescent="0.25">
      <c r="A47" s="5"/>
      <c r="B47" s="59" t="str">
        <f>Critères!B46</f>
        <v>8.2</v>
      </c>
      <c r="C47" s="31"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9" t="str">
        <f>Critères!B47</f>
        <v>8.3</v>
      </c>
      <c r="C48" s="31" t="str">
        <f>Critères!C47</f>
        <v>Dans chaque page web, la langue par défaut est-elle présente ?</v>
      </c>
      <c r="D48" s="67" t="s">
        <v>305</v>
      </c>
      <c r="E48" s="68" t="s">
        <v>316</v>
      </c>
      <c r="F48" s="31"/>
      <c r="G48" s="31"/>
    </row>
    <row r="49" spans="1:7" ht="20.399999999999999" x14ac:dyDescent="0.25">
      <c r="A49" s="5"/>
      <c r="B49" s="59" t="str">
        <f>Critères!B48</f>
        <v>8.4</v>
      </c>
      <c r="C49" s="31" t="str">
        <f>Critères!C48</f>
        <v>Pour chaque page web ayant une langue par défaut, le code de langue est-il pertinent ?</v>
      </c>
      <c r="D49" s="67" t="s">
        <v>305</v>
      </c>
      <c r="E49" s="68" t="s">
        <v>316</v>
      </c>
      <c r="F49" s="31"/>
      <c r="G49" s="31"/>
    </row>
    <row r="50" spans="1:7" ht="15.6" x14ac:dyDescent="0.25">
      <c r="A50" s="5"/>
      <c r="B50" s="59" t="str">
        <f>Critères!B49</f>
        <v>8.5</v>
      </c>
      <c r="C50" s="31" t="str">
        <f>Critères!C49</f>
        <v>Chaque page web a-t-elle un titre de page ?</v>
      </c>
      <c r="D50" s="67" t="s">
        <v>305</v>
      </c>
      <c r="E50" s="68" t="s">
        <v>316</v>
      </c>
      <c r="F50" s="31"/>
      <c r="G50" s="31"/>
    </row>
    <row r="51" spans="1:7" ht="20.399999999999999" x14ac:dyDescent="0.25">
      <c r="A51" s="5"/>
      <c r="B51" s="59" t="str">
        <f>Critères!B50</f>
        <v>8.6</v>
      </c>
      <c r="C51" s="31" t="str">
        <f>Critères!C50</f>
        <v>Pour chaque page web ayant un titre de page, ce titre est-il pertinent ?</v>
      </c>
      <c r="D51" s="67" t="s">
        <v>305</v>
      </c>
      <c r="E51" s="68" t="s">
        <v>316</v>
      </c>
      <c r="F51" s="31"/>
      <c r="G51" s="31"/>
    </row>
    <row r="52" spans="1:7" ht="20.399999999999999" x14ac:dyDescent="0.25">
      <c r="A52" s="5"/>
      <c r="B52" s="59" t="str">
        <f>Critères!B51</f>
        <v>8.7</v>
      </c>
      <c r="C52" s="31" t="str">
        <f>Critères!C51</f>
        <v>Dans chaque page web, chaque changement de langue est-il indiqué dans le code source (hors cas particuliers) ?</v>
      </c>
      <c r="D52" s="67" t="s">
        <v>305</v>
      </c>
      <c r="E52" s="68" t="s">
        <v>316</v>
      </c>
      <c r="F52" s="31"/>
      <c r="G52" s="31"/>
    </row>
    <row r="53" spans="1:7" ht="20.399999999999999" x14ac:dyDescent="0.25">
      <c r="A53" s="5"/>
      <c r="B53" s="59" t="str">
        <f>Critères!B52</f>
        <v>8.8</v>
      </c>
      <c r="C53" s="31" t="str">
        <f>Critères!C52</f>
        <v>Dans chaque page web, le code de langue de chaque changement de langue est-il valide et pertinent ?</v>
      </c>
      <c r="D53" s="67" t="s">
        <v>305</v>
      </c>
      <c r="E53" s="68" t="s">
        <v>316</v>
      </c>
      <c r="F53" s="31"/>
      <c r="G53" s="31"/>
    </row>
    <row r="54" spans="1:7" ht="30.6" x14ac:dyDescent="0.25">
      <c r="A54" s="5"/>
      <c r="B54" s="59" t="str">
        <f>Critères!B53</f>
        <v>8.9</v>
      </c>
      <c r="C54" s="31"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9" t="str">
        <f>Critères!B54</f>
        <v>8.10</v>
      </c>
      <c r="C55" s="31"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9" t="str">
        <f>Critères!B55</f>
        <v>9.1</v>
      </c>
      <c r="C56" s="31" t="str">
        <f>Critères!C55</f>
        <v>Dans chaque page web, l’information est-elle structurée par l’utilisation appropriée de titres ?</v>
      </c>
      <c r="D56" s="67" t="s">
        <v>305</v>
      </c>
      <c r="E56" s="68" t="s">
        <v>316</v>
      </c>
      <c r="F56" s="31"/>
      <c r="G56" s="31"/>
    </row>
    <row r="57" spans="1:7" ht="20.399999999999999" x14ac:dyDescent="0.25">
      <c r="A57" s="5"/>
      <c r="B57" s="59" t="str">
        <f>Critères!B56</f>
        <v>9.2</v>
      </c>
      <c r="C57" s="31" t="str">
        <f>Critères!C56</f>
        <v>Dans chaque page web, la structure du document est-elle cohérente (hors cas particuliers) ?</v>
      </c>
      <c r="D57" s="67" t="s">
        <v>305</v>
      </c>
      <c r="E57" s="68" t="s">
        <v>316</v>
      </c>
      <c r="F57" s="31"/>
      <c r="G57" s="31"/>
    </row>
    <row r="58" spans="1:7" ht="20.399999999999999" x14ac:dyDescent="0.25">
      <c r="A58" s="5"/>
      <c r="B58" s="59" t="str">
        <f>Critères!B57</f>
        <v>9.3</v>
      </c>
      <c r="C58" s="31" t="str">
        <f>Critères!C57</f>
        <v>Dans chaque page web, chaque liste est-elle correctement structurée ?</v>
      </c>
      <c r="D58" s="67" t="s">
        <v>305</v>
      </c>
      <c r="E58" s="68" t="s">
        <v>316</v>
      </c>
      <c r="F58" s="31"/>
      <c r="G58" s="31"/>
    </row>
    <row r="59" spans="1:7" ht="20.399999999999999" x14ac:dyDescent="0.25">
      <c r="A59" s="5"/>
      <c r="B59" s="59" t="str">
        <f>Critères!B58</f>
        <v>9.4</v>
      </c>
      <c r="C59" s="31" t="str">
        <f>Critères!C58</f>
        <v>Dans chaque page web, chaque citation est-elle correctement indiquée ?</v>
      </c>
      <c r="D59" s="67" t="s">
        <v>305</v>
      </c>
      <c r="E59" s="68" t="s">
        <v>316</v>
      </c>
      <c r="F59" s="31"/>
      <c r="G59" s="31"/>
    </row>
    <row r="60" spans="1:7" ht="20.399999999999999" x14ac:dyDescent="0.25">
      <c r="A60" s="5" t="str">
        <f>Critères!$A$59</f>
        <v>PRÉSENTATION</v>
      </c>
      <c r="B60" s="59" t="str">
        <f>Critères!B59</f>
        <v>10.1</v>
      </c>
      <c r="C60" s="31" t="str">
        <f>Critères!C59</f>
        <v>Dans le site web, des feuilles de styles sont-elles utilisées pour contrôler la présentation de l’information ?</v>
      </c>
      <c r="D60" s="67" t="s">
        <v>305</v>
      </c>
      <c r="E60" s="68" t="s">
        <v>316</v>
      </c>
      <c r="F60" s="31"/>
      <c r="G60" s="31"/>
    </row>
    <row r="61" spans="1:7" ht="30.6" x14ac:dyDescent="0.25">
      <c r="A61" s="5"/>
      <c r="B61" s="59" t="str">
        <f>Critères!B60</f>
        <v>10.2</v>
      </c>
      <c r="C61" s="31"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9" t="str">
        <f>Critères!B61</f>
        <v>10.3</v>
      </c>
      <c r="C62" s="31" t="str">
        <f>Critères!C61</f>
        <v>Dans chaque page web, l’information reste-t-elle compréhensible lorsque les feuilles de styles sont désactivées ?</v>
      </c>
      <c r="D62" s="67" t="s">
        <v>305</v>
      </c>
      <c r="E62" s="68" t="s">
        <v>316</v>
      </c>
      <c r="F62" s="31"/>
      <c r="G62" s="31"/>
    </row>
    <row r="63" spans="1:7" ht="30.6" x14ac:dyDescent="0.25">
      <c r="A63" s="5"/>
      <c r="B63" s="59" t="str">
        <f>Critères!B62</f>
        <v>10.4</v>
      </c>
      <c r="C63" s="31"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9" t="str">
        <f>Critères!B63</f>
        <v>10.5</v>
      </c>
      <c r="C64" s="31"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9" t="str">
        <f>Critères!B64</f>
        <v>10.6</v>
      </c>
      <c r="C65" s="31"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9" t="str">
        <f>Critères!B65</f>
        <v>10.7</v>
      </c>
      <c r="C66" s="31" t="str">
        <f>Critères!C65</f>
        <v>Dans chaque page web, pour chaque élément recevant le focus, la prise de focus est-elle visible ?</v>
      </c>
      <c r="D66" s="67" t="s">
        <v>305</v>
      </c>
      <c r="E66" s="68" t="s">
        <v>316</v>
      </c>
      <c r="F66" s="31"/>
      <c r="G66" s="31"/>
    </row>
    <row r="67" spans="1:7" ht="20.399999999999999" x14ac:dyDescent="0.25">
      <c r="A67" s="5"/>
      <c r="B67" s="59" t="str">
        <f>Critères!B66</f>
        <v>10.8</v>
      </c>
      <c r="C67" s="31" t="str">
        <f>Critères!C66</f>
        <v>Pour chaque page web, les contenus cachés ont-ils vocation à être ignorés par les technologies d’assistance ?</v>
      </c>
      <c r="D67" s="67" t="s">
        <v>305</v>
      </c>
      <c r="E67" s="68" t="s">
        <v>316</v>
      </c>
      <c r="F67" s="31"/>
      <c r="G67" s="31"/>
    </row>
    <row r="68" spans="1:7" ht="30.6" x14ac:dyDescent="0.25">
      <c r="A68" s="5"/>
      <c r="B68" s="59" t="str">
        <f>Critères!B67</f>
        <v>10.9</v>
      </c>
      <c r="C68" s="31" t="str">
        <f>Critères!C67</f>
        <v>Dans chaque page web, l’information ne doit pas être donnée uniquement par la forme, taille ou position. Cette règle est-elle respectée ?</v>
      </c>
      <c r="D68" s="67" t="s">
        <v>305</v>
      </c>
      <c r="E68" s="68" t="s">
        <v>316</v>
      </c>
      <c r="F68" s="31"/>
      <c r="G68" s="31"/>
    </row>
    <row r="69" spans="1:7" ht="30.6" x14ac:dyDescent="0.25">
      <c r="A69" s="5"/>
      <c r="B69" s="59" t="str">
        <f>Critères!B68</f>
        <v>10.10</v>
      </c>
      <c r="C69" s="31" t="str">
        <f>Critères!C68</f>
        <v>Dans chaque page web, l’information ne doit pas être donnée par la forme, taille ou position uniquement. Cette règle est-elle implémentée de façon pertinente ?</v>
      </c>
      <c r="D69" s="67" t="s">
        <v>305</v>
      </c>
      <c r="E69" s="68" t="s">
        <v>316</v>
      </c>
      <c r="F69" s="31"/>
      <c r="G69" s="31"/>
    </row>
    <row r="70" spans="1:7" ht="51" x14ac:dyDescent="0.25">
      <c r="A70" s="5"/>
      <c r="B70" s="59" t="str">
        <f>Critères!B69</f>
        <v>10.11</v>
      </c>
      <c r="C70" s="31"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31"/>
      <c r="G70" s="31"/>
    </row>
    <row r="71" spans="1:7" ht="30.6" x14ac:dyDescent="0.25">
      <c r="A71" s="5"/>
      <c r="B71" s="59" t="str">
        <f>Critères!B70</f>
        <v>10.12</v>
      </c>
      <c r="C71" s="31" t="str">
        <f>Critères!C70</f>
        <v>Dans chaque page web, les propriétés d’espacement du texte peuvent-elles être redéfinies par l’utilisateur sans perte de contenu ou de fonctionnalité (hors cas particuliers) ?</v>
      </c>
      <c r="D71" s="67" t="s">
        <v>305</v>
      </c>
      <c r="E71" s="68" t="s">
        <v>316</v>
      </c>
      <c r="F71" s="31"/>
      <c r="G71" s="31"/>
    </row>
    <row r="72" spans="1:7" ht="40.799999999999997" x14ac:dyDescent="0.25">
      <c r="A72" s="5"/>
      <c r="B72" s="59" t="str">
        <f>Critères!B71</f>
        <v>10.13</v>
      </c>
      <c r="C72" s="31" t="str">
        <f>Critères!C71</f>
        <v>Dans chaque page web, les contenus additionnels apparaissant à la prise de focus ou au survol d’un composant d’interface sont-ils contrôlables par l’utilisateur (hors cas particuliers) ?</v>
      </c>
      <c r="D72" s="67" t="s">
        <v>305</v>
      </c>
      <c r="E72" s="68" t="s">
        <v>316</v>
      </c>
      <c r="F72" s="31"/>
      <c r="G72" s="31"/>
    </row>
    <row r="73" spans="1:7" ht="30.6" x14ac:dyDescent="0.25">
      <c r="A73" s="5"/>
      <c r="B73" s="59" t="str">
        <f>Critères!B72</f>
        <v>10.14</v>
      </c>
      <c r="C73" s="31" t="str">
        <f>Critères!C72</f>
        <v>Dans chaque page web, les contenus additionnels apparaissant via les styles CSS uniquement peuvent-ils être rendus visibles au clavier et par tout dispositif de pointage ?</v>
      </c>
      <c r="D73" s="67" t="s">
        <v>305</v>
      </c>
      <c r="E73" s="68" t="s">
        <v>316</v>
      </c>
      <c r="F73" s="31"/>
      <c r="G73" s="31"/>
    </row>
    <row r="74" spans="1:7" ht="15.6" x14ac:dyDescent="0.25">
      <c r="A74" s="5" t="str">
        <f>Critères!$A$73</f>
        <v>FORMULAIRES</v>
      </c>
      <c r="B74" s="59" t="str">
        <f>Critères!B73</f>
        <v>11.1</v>
      </c>
      <c r="C74" s="31" t="str">
        <f>Critères!C73</f>
        <v>Chaque champ de formulaire a-t-il une étiquette ?</v>
      </c>
      <c r="D74" s="67" t="s">
        <v>305</v>
      </c>
      <c r="E74" s="68" t="s">
        <v>316</v>
      </c>
      <c r="F74" s="31"/>
      <c r="G74" s="31"/>
    </row>
    <row r="75" spans="1:7" ht="20.399999999999999" x14ac:dyDescent="0.25">
      <c r="A75" s="5"/>
      <c r="B75" s="59" t="str">
        <f>Critères!B74</f>
        <v>11.2</v>
      </c>
      <c r="C75" s="31" t="str">
        <f>Critères!C74</f>
        <v>Chaque étiquette associée à un champ de formulaire est-elle pertinente (hors cas particuliers) ?</v>
      </c>
      <c r="D75" s="67" t="s">
        <v>305</v>
      </c>
      <c r="E75" s="68" t="s">
        <v>316</v>
      </c>
      <c r="F75" s="31"/>
      <c r="G75" s="31"/>
    </row>
    <row r="76" spans="1:7" ht="40.799999999999997" x14ac:dyDescent="0.25">
      <c r="A76" s="5"/>
      <c r="B76" s="59" t="str">
        <f>Critères!B75</f>
        <v>11.3</v>
      </c>
      <c r="C76" s="31" t="str">
        <f>Critères!C75</f>
        <v>Dans chaque formulaire, chaque étiquette associée à un champ de formulaire ayant la même fonction et répété plusieurs fois dans une même page ou dans un ensemble de pages est-elle cohérente ?</v>
      </c>
      <c r="D76" s="67" t="s">
        <v>305</v>
      </c>
      <c r="E76" s="68" t="s">
        <v>316</v>
      </c>
      <c r="F76" s="31"/>
      <c r="G76" s="31"/>
    </row>
    <row r="77" spans="1:7" ht="20.399999999999999" x14ac:dyDescent="0.25">
      <c r="A77" s="5"/>
      <c r="B77" s="59" t="str">
        <f>Critères!B76</f>
        <v>11.4</v>
      </c>
      <c r="C77" s="31" t="str">
        <f>Critères!C76</f>
        <v>Dans chaque formulaire, chaque étiquette de champ et son champ associé sont-ils accolés (hors cas particuliers) ?</v>
      </c>
      <c r="D77" s="67" t="s">
        <v>305</v>
      </c>
      <c r="E77" s="68" t="s">
        <v>316</v>
      </c>
      <c r="F77" s="31"/>
      <c r="G77" s="31"/>
    </row>
    <row r="78" spans="1:7" ht="20.399999999999999" x14ac:dyDescent="0.25">
      <c r="A78" s="5"/>
      <c r="B78" s="59" t="str">
        <f>Critères!B77</f>
        <v>11.5</v>
      </c>
      <c r="C78" s="31" t="str">
        <f>Critères!C77</f>
        <v>Dans chaque formulaire, les champs de même nature sont-ils regroupés, si nécessaire ?</v>
      </c>
      <c r="D78" s="67" t="s">
        <v>305</v>
      </c>
      <c r="E78" s="68" t="s">
        <v>316</v>
      </c>
      <c r="F78" s="31"/>
      <c r="G78" s="31"/>
    </row>
    <row r="79" spans="1:7" ht="20.399999999999999" x14ac:dyDescent="0.25">
      <c r="A79" s="5"/>
      <c r="B79" s="59" t="str">
        <f>Critères!B78</f>
        <v>11.6</v>
      </c>
      <c r="C79" s="31" t="str">
        <f>Critères!C78</f>
        <v>Dans chaque formulaire, chaque regroupement de champs de même nature a-t-il une légende ?</v>
      </c>
      <c r="D79" s="67" t="s">
        <v>305</v>
      </c>
      <c r="E79" s="68" t="s">
        <v>316</v>
      </c>
      <c r="F79" s="31"/>
      <c r="G79" s="31"/>
    </row>
    <row r="80" spans="1:7" ht="30.6" x14ac:dyDescent="0.25">
      <c r="A80" s="5"/>
      <c r="B80" s="59" t="str">
        <f>Critères!B79</f>
        <v>11.7</v>
      </c>
      <c r="C80" s="31"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9" t="str">
        <f>Critères!B80</f>
        <v>11.8</v>
      </c>
      <c r="C81" s="31"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9" t="str">
        <f>Critères!B81</f>
        <v>11.9</v>
      </c>
      <c r="C82" s="31" t="str">
        <f>Critères!C81</f>
        <v>Dans chaque formulaire, l’intitulé de chaque bouton est-il pertinent (hors cas particuliers) ?</v>
      </c>
      <c r="D82" s="67" t="s">
        <v>305</v>
      </c>
      <c r="E82" s="68" t="s">
        <v>316</v>
      </c>
      <c r="F82" s="31"/>
      <c r="G82" s="31"/>
    </row>
    <row r="83" spans="1:7" ht="20.399999999999999" x14ac:dyDescent="0.25">
      <c r="A83" s="5"/>
      <c r="B83" s="59" t="str">
        <f>Critères!B82</f>
        <v>11.10</v>
      </c>
      <c r="C83" s="31" t="str">
        <f>Critères!C82</f>
        <v>Dans chaque formulaire, le contrôle de saisie est-il utilisé de manière pertinente (hors cas particuliers) ?</v>
      </c>
      <c r="D83" s="67" t="s">
        <v>305</v>
      </c>
      <c r="E83" s="68" t="s">
        <v>316</v>
      </c>
      <c r="F83" s="31"/>
      <c r="G83" s="31"/>
    </row>
    <row r="84" spans="1:7" ht="30.6" x14ac:dyDescent="0.25">
      <c r="A84" s="5"/>
      <c r="B84" s="59" t="str">
        <f>Critères!B83</f>
        <v>11.11</v>
      </c>
      <c r="C84" s="31"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9" t="str">
        <f>Critères!B84</f>
        <v>11.12</v>
      </c>
      <c r="C85" s="31"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9" t="str">
        <f>Critères!B85</f>
        <v>11.13</v>
      </c>
      <c r="C86" s="31"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9" t="str">
        <f>Critères!B86</f>
        <v>12.1</v>
      </c>
      <c r="C87" s="31" t="str">
        <f>Critères!C86</f>
        <v>Chaque ensemble de pages dispose-t-il de deux systèmes de navigation différents, au moins (hors cas particuliers) ?</v>
      </c>
      <c r="D87" s="67" t="s">
        <v>305</v>
      </c>
      <c r="E87" s="68" t="s">
        <v>316</v>
      </c>
      <c r="F87" s="31"/>
      <c r="G87" s="31"/>
    </row>
    <row r="88" spans="1:7" ht="30.6" x14ac:dyDescent="0.25">
      <c r="A88" s="5"/>
      <c r="B88" s="59" t="str">
        <f>Critères!B87</f>
        <v>12.2</v>
      </c>
      <c r="C88" s="31" t="str">
        <f>Critères!C87</f>
        <v>Dans chaque ensemble de pages, le menu et les barres de navigation sont-ils toujours à la même place (hors cas particuliers) ?</v>
      </c>
      <c r="D88" s="67" t="s">
        <v>305</v>
      </c>
      <c r="E88" s="68" t="s">
        <v>316</v>
      </c>
      <c r="F88" s="31"/>
      <c r="G88" s="31"/>
    </row>
    <row r="89" spans="1:7" ht="15.6" x14ac:dyDescent="0.25">
      <c r="A89" s="5"/>
      <c r="B89" s="59" t="str">
        <f>Critères!B88</f>
        <v>12.3</v>
      </c>
      <c r="C89" s="31" t="str">
        <f>Critères!C88</f>
        <v>La page « plan du site » est-elle pertinente ?</v>
      </c>
      <c r="D89" s="67" t="s">
        <v>305</v>
      </c>
      <c r="E89" s="68" t="s">
        <v>316</v>
      </c>
      <c r="F89" s="31"/>
      <c r="G89" s="31"/>
    </row>
    <row r="90" spans="1:7" ht="20.399999999999999" x14ac:dyDescent="0.25">
      <c r="A90" s="5"/>
      <c r="B90" s="59" t="str">
        <f>Critères!B89</f>
        <v>12.4</v>
      </c>
      <c r="C90" s="31" t="str">
        <f>Critères!C89</f>
        <v>Dans chaque ensemble de pages, la page « plan du site » est-elle atteignable de manière identique ?</v>
      </c>
      <c r="D90" s="67" t="s">
        <v>305</v>
      </c>
      <c r="E90" s="68" t="s">
        <v>316</v>
      </c>
      <c r="F90" s="31"/>
      <c r="G90" s="31"/>
    </row>
    <row r="91" spans="1:7" ht="20.399999999999999" x14ac:dyDescent="0.25">
      <c r="A91" s="5"/>
      <c r="B91" s="59" t="str">
        <f>Critères!B90</f>
        <v>12.5</v>
      </c>
      <c r="C91" s="31" t="str">
        <f>Critères!C90</f>
        <v>Dans chaque ensemble de pages, le moteur de recherche est-il atteignable de manière identique ?</v>
      </c>
      <c r="D91" s="67" t="s">
        <v>305</v>
      </c>
      <c r="E91" s="68" t="s">
        <v>316</v>
      </c>
      <c r="F91" s="31"/>
      <c r="G91" s="31"/>
    </row>
    <row r="92" spans="1:7" ht="51" x14ac:dyDescent="0.25">
      <c r="A92" s="5"/>
      <c r="B92" s="59" t="str">
        <f>Critères!B91</f>
        <v>12.6</v>
      </c>
      <c r="C92" s="31"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31"/>
      <c r="G92" s="31"/>
    </row>
    <row r="93" spans="1:7" ht="30.6" x14ac:dyDescent="0.25">
      <c r="A93" s="5"/>
      <c r="B93" s="59" t="str">
        <f>Critères!B92</f>
        <v>12.7</v>
      </c>
      <c r="C93" s="31" t="str">
        <f>Critères!C92</f>
        <v>Dans chaque page web, un lien d’évitement ou d’accès rapide à la zone de contenu principal est-il présent (hors cas particuliers) ?</v>
      </c>
      <c r="D93" s="67" t="s">
        <v>305</v>
      </c>
      <c r="E93" s="68" t="s">
        <v>316</v>
      </c>
      <c r="F93" s="31"/>
      <c r="G93" s="31"/>
    </row>
    <row r="94" spans="1:7" ht="20.399999999999999" x14ac:dyDescent="0.25">
      <c r="A94" s="5"/>
      <c r="B94" s="59" t="str">
        <f>Critères!B93</f>
        <v>12.8</v>
      </c>
      <c r="C94" s="31" t="str">
        <f>Critères!C93</f>
        <v>Dans chaque page web, l’ordre de tabulation est-il cohérent ?</v>
      </c>
      <c r="D94" s="67" t="s">
        <v>305</v>
      </c>
      <c r="E94" s="68" t="s">
        <v>316</v>
      </c>
      <c r="F94" s="31"/>
      <c r="G94" s="31"/>
    </row>
    <row r="95" spans="1:7" ht="20.399999999999999" x14ac:dyDescent="0.25">
      <c r="A95" s="5"/>
      <c r="B95" s="59" t="str">
        <f>Critères!B94</f>
        <v>12.9</v>
      </c>
      <c r="C95" s="31" t="str">
        <f>Critères!C94</f>
        <v>Dans chaque page web, la navigation ne doit pas contenir de piège au clavier. Cette règle est-elle respectée ?</v>
      </c>
      <c r="D95" s="67" t="s">
        <v>305</v>
      </c>
      <c r="E95" s="68" t="s">
        <v>316</v>
      </c>
      <c r="F95" s="31"/>
      <c r="G95" s="31"/>
    </row>
    <row r="96" spans="1:7" ht="40.799999999999997" x14ac:dyDescent="0.25">
      <c r="A96" s="5"/>
      <c r="B96" s="59" t="str">
        <f>Critères!B95</f>
        <v>12.10</v>
      </c>
      <c r="C96" s="31" t="str">
        <f>Critères!C95</f>
        <v>Dans chaque page web, les raccourcis clavier n’utilisant qu’une seule touche (lettre minuscule ou majuscule, ponctuation, chiffre ou symbole) sont-ils contrôlables par l’utilisateur ?</v>
      </c>
      <c r="D96" s="67" t="s">
        <v>305</v>
      </c>
      <c r="E96" s="68" t="s">
        <v>316</v>
      </c>
      <c r="F96" s="31"/>
      <c r="G96" s="31"/>
    </row>
    <row r="97" spans="1:7" ht="40.799999999999997" x14ac:dyDescent="0.25">
      <c r="A97" s="5"/>
      <c r="B97" s="59" t="str">
        <f>Critères!B96</f>
        <v>12.11</v>
      </c>
      <c r="C97" s="31" t="str">
        <f>Critères!C96</f>
        <v>Dans chaque page web, les contenus additionnels apparaissant au survol, à la prise de focus ou à l’activation d’un composant d’interface sont-ils si nécessaire atteignables au clavier ?</v>
      </c>
      <c r="D97" s="67" t="s">
        <v>305</v>
      </c>
      <c r="E97" s="68" t="s">
        <v>316</v>
      </c>
      <c r="F97" s="31"/>
      <c r="G97" s="31"/>
    </row>
    <row r="98" spans="1:7" ht="30.6" x14ac:dyDescent="0.25">
      <c r="A98" s="5" t="str">
        <f>Critères!$A$97</f>
        <v>CONSULTATION</v>
      </c>
      <c r="B98" s="59" t="str">
        <f>Critères!B97</f>
        <v>13.1</v>
      </c>
      <c r="C98" s="31" t="str">
        <f>Critères!C97</f>
        <v>Pour chaque page web, l’utilisateur a-t-il le contrôle de chaque limite de temps modifiant le contenu (hors cas particuliers) ?</v>
      </c>
      <c r="D98" s="67" t="s">
        <v>305</v>
      </c>
      <c r="E98" s="68" t="s">
        <v>316</v>
      </c>
      <c r="F98" s="31"/>
      <c r="G98" s="31"/>
    </row>
    <row r="99" spans="1:7" ht="30.6" x14ac:dyDescent="0.25">
      <c r="A99" s="5"/>
      <c r="B99" s="59" t="str">
        <f>Critères!B98</f>
        <v>13.2</v>
      </c>
      <c r="C99" s="31" t="str">
        <f>Critères!C98</f>
        <v>Dans chaque page web, l’ouverture d’une nouvelle fenêtre ne doit pas être déclenchée sans action de l’utilisateur. Cette règle est-elle respectée ?</v>
      </c>
      <c r="D99" s="67" t="s">
        <v>305</v>
      </c>
      <c r="E99" s="68" t="s">
        <v>316</v>
      </c>
      <c r="F99" s="31"/>
      <c r="G99" s="31"/>
    </row>
    <row r="100" spans="1:7" ht="30.6" x14ac:dyDescent="0.25">
      <c r="A100" s="5"/>
      <c r="B100" s="59" t="str">
        <f>Critères!B99</f>
        <v>13.3</v>
      </c>
      <c r="C100" s="31" t="str">
        <f>Critères!C99</f>
        <v>Dans chaque page web, chaque document bureautique en téléchargement possède-t-il, si nécessaire, une version accessible (hors cas particuliers) ?</v>
      </c>
      <c r="D100" s="67" t="s">
        <v>305</v>
      </c>
      <c r="E100" s="68" t="s">
        <v>316</v>
      </c>
      <c r="F100" s="31"/>
      <c r="G100" s="31"/>
    </row>
    <row r="101" spans="1:7" ht="20.399999999999999" x14ac:dyDescent="0.25">
      <c r="A101" s="5"/>
      <c r="B101" s="59" t="str">
        <f>Critères!B100</f>
        <v>13.4</v>
      </c>
      <c r="C101" s="31" t="str">
        <f>Critères!C100</f>
        <v>Pour chaque document bureautique ayant une version accessible, cette version offre-t-elle la même information ?</v>
      </c>
      <c r="D101" s="67" t="s">
        <v>305</v>
      </c>
      <c r="E101" s="68" t="s">
        <v>316</v>
      </c>
      <c r="F101" s="31"/>
      <c r="G101" s="31"/>
    </row>
    <row r="102" spans="1:7" ht="20.399999999999999" x14ac:dyDescent="0.25">
      <c r="A102" s="5"/>
      <c r="B102" s="59" t="str">
        <f>Critères!B101</f>
        <v>13.5</v>
      </c>
      <c r="C102" s="31" t="str">
        <f>Critères!C101</f>
        <v>Dans chaque page web, chaque contenu cryptique (art ASCII, émoticon, syntaxe cryptique) a-t-il une alternative ?</v>
      </c>
      <c r="D102" s="67" t="s">
        <v>305</v>
      </c>
      <c r="E102" s="68" t="s">
        <v>316</v>
      </c>
      <c r="F102" s="31"/>
      <c r="G102" s="31"/>
    </row>
    <row r="103" spans="1:7" ht="30.6" x14ac:dyDescent="0.25">
      <c r="A103" s="5"/>
      <c r="B103" s="59" t="str">
        <f>Critères!B102</f>
        <v>13.6</v>
      </c>
      <c r="C103" s="31" t="str">
        <f>Critères!C102</f>
        <v>Dans chaque page web, pour chaque contenu cryptique (art ASCII, émoticon, syntaxe cryptique) ayant une alternative, cette alternative est-elle pertinente ?</v>
      </c>
      <c r="D103" s="67" t="s">
        <v>305</v>
      </c>
      <c r="E103" s="68" t="s">
        <v>316</v>
      </c>
      <c r="F103" s="31"/>
      <c r="G103" s="31"/>
    </row>
    <row r="104" spans="1:7" ht="30.6" x14ac:dyDescent="0.25">
      <c r="A104" s="5"/>
      <c r="B104" s="59" t="str">
        <f>Critères!B103</f>
        <v>13.7</v>
      </c>
      <c r="C104" s="31" t="str">
        <f>Critères!C103</f>
        <v>Dans chaque page web, les changements brusques de luminosité ou les effets de flash sont-ils correctement utilisés ?</v>
      </c>
      <c r="D104" s="67" t="s">
        <v>305</v>
      </c>
      <c r="E104" s="68" t="s">
        <v>316</v>
      </c>
      <c r="F104" s="31"/>
      <c r="G104" s="31"/>
    </row>
    <row r="105" spans="1:7" ht="20.399999999999999" x14ac:dyDescent="0.25">
      <c r="A105" s="5"/>
      <c r="B105" s="59" t="str">
        <f>Critères!B104</f>
        <v>13.8</v>
      </c>
      <c r="C105" s="31" t="str">
        <f>Critères!C104</f>
        <v>Dans chaque page web, chaque contenu en mouvement ou clignotant est-il contrôlable par l’utilisateur ?</v>
      </c>
      <c r="D105" s="67" t="s">
        <v>305</v>
      </c>
      <c r="E105" s="68" t="s">
        <v>316</v>
      </c>
      <c r="F105" s="31"/>
      <c r="G105" s="31"/>
    </row>
    <row r="106" spans="1:7" ht="30.6" x14ac:dyDescent="0.25">
      <c r="A106" s="5"/>
      <c r="B106" s="59" t="str">
        <f>Critères!B105</f>
        <v>13.9</v>
      </c>
      <c r="C106" s="31" t="str">
        <f>Critères!C105</f>
        <v>Dans chaque page web, le contenu proposé est-il consultable quelle que soit l’orientation de l’écran (portait ou paysage) (hors cas particuliers) ?</v>
      </c>
      <c r="D106" s="67" t="s">
        <v>305</v>
      </c>
      <c r="E106" s="68" t="s">
        <v>316</v>
      </c>
      <c r="F106" s="31"/>
      <c r="G106" s="31"/>
    </row>
    <row r="107" spans="1:7" ht="40.799999999999997" x14ac:dyDescent="0.25">
      <c r="A107" s="5"/>
      <c r="B107" s="59" t="str">
        <f>Critères!B106</f>
        <v>13.10</v>
      </c>
      <c r="C107" s="31" t="str">
        <f>Critères!C106</f>
        <v>Dans chaque page web, les fonctionnalités utilisables ou disponibles au moyen d’un geste complexe peuvent-elles être également disponibles au moyen d’un geste simple (hors cas particuliers) ?</v>
      </c>
      <c r="D107" s="67" t="s">
        <v>305</v>
      </c>
      <c r="E107" s="68" t="s">
        <v>316</v>
      </c>
      <c r="F107" s="31"/>
      <c r="G107" s="31"/>
    </row>
    <row r="108" spans="1:7" ht="40.799999999999997" x14ac:dyDescent="0.25">
      <c r="A108" s="5"/>
      <c r="B108" s="59" t="str">
        <f>Critères!B107</f>
        <v>13.11</v>
      </c>
      <c r="C108" s="31" t="str">
        <f>Critères!C107</f>
        <v>Dans chaque page web, les actions déclenchées au moyen d’un dispositif de pointage sur un point unique de l’écran peuvent-elles faire l’objet d’une annulation (hors cas particuliers) ?</v>
      </c>
      <c r="D108" s="67" t="s">
        <v>305</v>
      </c>
      <c r="E108" s="68" t="s">
        <v>316</v>
      </c>
      <c r="F108" s="31"/>
      <c r="G108" s="31"/>
    </row>
    <row r="109" spans="1:7" ht="30.6" x14ac:dyDescent="0.25">
      <c r="A109" s="5"/>
      <c r="B109" s="59" t="str">
        <f>Critères!B108</f>
        <v>13.12</v>
      </c>
      <c r="C109" s="31" t="str">
        <f>Critères!C108</f>
        <v>Dans chaque page web, les fonctionnalités qui impliquent un mouvement de l’appareil ou vers l’appareil peuvent-elles être satisfaites de manière alternative (hors cas particuliers) ?</v>
      </c>
      <c r="D109" s="67" t="s">
        <v>305</v>
      </c>
      <c r="E109" s="68" t="s">
        <v>316</v>
      </c>
      <c r="F109" s="31"/>
      <c r="G109" s="31"/>
    </row>
  </sheetData>
  <mergeCells count="15">
    <mergeCell ref="A74:A86"/>
    <mergeCell ref="A87:A97"/>
    <mergeCell ref="A98:A109"/>
    <mergeCell ref="A31:A38"/>
    <mergeCell ref="A39:A40"/>
    <mergeCell ref="A41:A45"/>
    <mergeCell ref="A46:A55"/>
    <mergeCell ref="A56:A59"/>
    <mergeCell ref="A60:A73"/>
    <mergeCell ref="A1:G1"/>
    <mergeCell ref="A2:G2"/>
    <mergeCell ref="A4:A12"/>
    <mergeCell ref="A13:A14"/>
    <mergeCell ref="A15:A17"/>
    <mergeCell ref="A18:A30"/>
  </mergeCells>
  <conditionalFormatting sqref="D5:D109">
    <cfRule type="cellIs" dxfId="197" priority="1" operator="equal">
      <formula>"C"</formula>
    </cfRule>
    <cfRule type="cellIs" dxfId="196" priority="2" operator="equal">
      <formula>"NC"</formula>
    </cfRule>
    <cfRule type="cellIs" dxfId="195" priority="3" operator="equal">
      <formula>"NA"</formula>
    </cfRule>
    <cfRule type="cellIs" dxfId="194" priority="4" operator="equal">
      <formula>"NT"</formula>
    </cfRule>
  </conditionalFormatting>
  <conditionalFormatting sqref="E5:E109">
    <cfRule type="cellIs" dxfId="193" priority="5" operator="equal">
      <formula>"D"</formula>
    </cfRule>
    <cfRule type="cellIs" dxfId="192" priority="6" operator="equal">
      <formula>"N"</formula>
    </cfRule>
  </conditionalFormatting>
  <conditionalFormatting sqref="D4">
    <cfRule type="cellIs" dxfId="191" priority="7" operator="equal">
      <formula>"C"</formula>
    </cfRule>
    <cfRule type="cellIs" dxfId="190" priority="8" operator="equal">
      <formula>"NC"</formula>
    </cfRule>
    <cfRule type="cellIs" dxfId="189" priority="9" operator="equal">
      <formula>"NA"</formula>
    </cfRule>
    <cfRule type="cellIs" dxfId="188" priority="10" operator="equal">
      <formula>"NT"</formula>
    </cfRule>
  </conditionalFormatting>
  <conditionalFormatting sqref="E4">
    <cfRule type="cellIs" dxfId="187" priority="11" operator="equal">
      <formula>"D"</formula>
    </cfRule>
    <cfRule type="cellIs" dxfId="186" priority="12"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9"/>
  <sheetViews>
    <sheetView zoomScale="75" zoomScaleNormal="75" workbookViewId="0">
      <selection activeCell="D4" sqref="D4"/>
    </sheetView>
  </sheetViews>
  <sheetFormatPr baseColWidth="10" defaultColWidth="9.54296875" defaultRowHeight="15" x14ac:dyDescent="0.25"/>
  <cols>
    <col min="1" max="1" width="3.7265625" style="14"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1017" width="9.54296875" style="23"/>
    <col min="1018" max="16384" width="9.54296875" style="14"/>
  </cols>
  <sheetData>
    <row r="1" spans="1:1024" ht="15.6" x14ac:dyDescent="0.25">
      <c r="A1" s="11" t="str">
        <f>Échantillon!A1</f>
        <v>RGAA 4.1 – GRILLE D'ÉVALUATION</v>
      </c>
      <c r="B1" s="11"/>
      <c r="C1" s="11"/>
      <c r="D1" s="11"/>
      <c r="E1" s="11"/>
      <c r="F1" s="11"/>
      <c r="G1" s="11"/>
    </row>
    <row r="2" spans="1:1024" x14ac:dyDescent="0.25">
      <c r="A2" s="1" t="str">
        <f>CONCATENATE(Échantillon!B39," : ",Échantillon!C39)</f>
        <v>Actualités : http://www.site.fr/actualites.html</v>
      </c>
      <c r="B2" s="1"/>
      <c r="C2" s="1"/>
      <c r="D2" s="1"/>
      <c r="E2" s="1"/>
      <c r="F2" s="1"/>
      <c r="G2" s="1"/>
    </row>
    <row r="3" spans="1:1024" s="23" customFormat="1" ht="46.2" x14ac:dyDescent="0.25">
      <c r="A3" s="24" t="s">
        <v>71</v>
      </c>
      <c r="B3" s="24" t="s">
        <v>72</v>
      </c>
      <c r="C3" s="25" t="s">
        <v>73</v>
      </c>
      <c r="D3" s="24" t="s">
        <v>300</v>
      </c>
      <c r="E3" s="24" t="s">
        <v>313</v>
      </c>
      <c r="F3" s="25" t="s">
        <v>314</v>
      </c>
      <c r="G3" s="25" t="s">
        <v>315</v>
      </c>
      <c r="AMD3" s="14"/>
      <c r="AME3" s="14"/>
      <c r="AMF3" s="14"/>
      <c r="AMG3" s="14"/>
      <c r="AMH3" s="14"/>
      <c r="AMI3" s="14"/>
      <c r="AMJ3" s="14"/>
    </row>
    <row r="4" spans="1:1024" s="23" customFormat="1" ht="20.399999999999999" x14ac:dyDescent="0.25">
      <c r="A4" s="5" t="str">
        <f>Critères!$A$3</f>
        <v>IMAGES</v>
      </c>
      <c r="B4" s="59" t="str">
        <f>Critères!B3</f>
        <v>1.1</v>
      </c>
      <c r="C4" s="31" t="str">
        <f>Critères!C3</f>
        <v>Chaque image porteuse d’information a-t-elle une alternative textuelle ?</v>
      </c>
      <c r="D4" s="67" t="s">
        <v>305</v>
      </c>
      <c r="E4" s="68" t="s">
        <v>316</v>
      </c>
      <c r="F4" s="31"/>
      <c r="G4" s="31"/>
      <c r="H4" s="14"/>
      <c r="AMD4" s="14"/>
      <c r="AME4" s="14"/>
      <c r="AMF4" s="14"/>
      <c r="AMG4" s="14"/>
      <c r="AMH4" s="14"/>
      <c r="AMI4" s="14"/>
      <c r="AMJ4" s="14"/>
    </row>
    <row r="5" spans="1:1024" s="23" customFormat="1" ht="20.399999999999999" x14ac:dyDescent="0.25">
      <c r="A5" s="5"/>
      <c r="B5" s="59" t="str">
        <f>Critères!B4</f>
        <v>1.2</v>
      </c>
      <c r="C5" s="31" t="str">
        <f>Critères!C4</f>
        <v>Chaque image de décoration est-elle correctement ignorée par les technologies d’assistance ?</v>
      </c>
      <c r="D5" s="67" t="s">
        <v>305</v>
      </c>
      <c r="E5" s="68" t="s">
        <v>316</v>
      </c>
      <c r="F5" s="31"/>
      <c r="G5" s="31"/>
      <c r="AMD5" s="14"/>
      <c r="AME5" s="14"/>
      <c r="AMF5" s="14"/>
      <c r="AMG5" s="14"/>
      <c r="AMH5" s="14"/>
      <c r="AMI5" s="14"/>
      <c r="AMJ5" s="14"/>
    </row>
    <row r="6" spans="1:1024" s="23" customFormat="1" ht="30.6" x14ac:dyDescent="0.25">
      <c r="A6" s="5"/>
      <c r="B6" s="59" t="str">
        <f>Critères!B5</f>
        <v>1.3</v>
      </c>
      <c r="C6" s="31" t="str">
        <f>Critères!C5</f>
        <v>Pour chaque image porteuse d'information ayant une alternative textuelle, cette alternative est-elle pertinente (hors cas particuliers) ?</v>
      </c>
      <c r="D6" s="67" t="s">
        <v>305</v>
      </c>
      <c r="E6" s="68" t="s">
        <v>316</v>
      </c>
      <c r="F6" s="31"/>
      <c r="G6" s="31"/>
      <c r="AMD6" s="14"/>
      <c r="AME6" s="14"/>
      <c r="AMF6" s="14"/>
      <c r="AMG6" s="14"/>
      <c r="AMH6" s="14"/>
      <c r="AMI6" s="14"/>
      <c r="AMJ6" s="14"/>
    </row>
    <row r="7" spans="1:1024" ht="30.6" x14ac:dyDescent="0.25">
      <c r="A7" s="5"/>
      <c r="B7" s="59" t="str">
        <f>Critères!B6</f>
        <v>1.4</v>
      </c>
      <c r="C7" s="31" t="str">
        <f>Critères!C6</f>
        <v>Pour chaque image utilisée comme CAPTCHA ou comme image-test, ayant une alternative textuelle, cette alternative permet-elle d’identifier la nature et la fonction de l’image ?</v>
      </c>
      <c r="D7" s="67" t="s">
        <v>305</v>
      </c>
      <c r="E7" s="68" t="s">
        <v>316</v>
      </c>
      <c r="F7" s="31"/>
      <c r="G7" s="31"/>
    </row>
    <row r="8" spans="1:1024" ht="30.6" x14ac:dyDescent="0.25">
      <c r="A8" s="5"/>
      <c r="B8" s="59" t="str">
        <f>Critères!B7</f>
        <v>1.5</v>
      </c>
      <c r="C8" s="31" t="str">
        <f>Critères!C7</f>
        <v>Pour chaque image utilisée comme CAPTCHA, une solution d’accès alternatif au contenu ou à la fonction du CAPTCHA est-elle présente ?</v>
      </c>
      <c r="D8" s="67" t="s">
        <v>305</v>
      </c>
      <c r="E8" s="68" t="s">
        <v>316</v>
      </c>
      <c r="F8" s="29"/>
      <c r="G8" s="31"/>
    </row>
    <row r="9" spans="1:1024" ht="20.399999999999999" x14ac:dyDescent="0.25">
      <c r="A9" s="5"/>
      <c r="B9" s="59" t="str">
        <f>Critères!B8</f>
        <v>1.6</v>
      </c>
      <c r="C9" s="31" t="str">
        <f>Critères!C8</f>
        <v>Chaque image porteuse d’information a-t-elle, si nécessaire, une description détaillée ?</v>
      </c>
      <c r="D9" s="67" t="s">
        <v>305</v>
      </c>
      <c r="E9" s="68" t="s">
        <v>316</v>
      </c>
      <c r="F9" s="31"/>
      <c r="G9" s="31"/>
    </row>
    <row r="10" spans="1:1024" ht="20.399999999999999" x14ac:dyDescent="0.25">
      <c r="A10" s="5"/>
      <c r="B10" s="59" t="str">
        <f>Critères!B9</f>
        <v>1.7</v>
      </c>
      <c r="C10" s="31" t="str">
        <f>Critères!C9</f>
        <v>Pour chaque image porteuse d’information ayant une description détaillée, cette description est-elle pertinente ?</v>
      </c>
      <c r="D10" s="67" t="s">
        <v>305</v>
      </c>
      <c r="E10" s="68" t="s">
        <v>316</v>
      </c>
      <c r="F10" s="31"/>
      <c r="G10" s="31"/>
    </row>
    <row r="11" spans="1:1024" ht="40.799999999999997" x14ac:dyDescent="0.25">
      <c r="A11" s="5"/>
      <c r="B11" s="59" t="str">
        <f>Critères!B10</f>
        <v>1.8</v>
      </c>
      <c r="C11" s="31" t="str">
        <f>Critères!C10</f>
        <v>Chaque image texte porteuse d’information, en l’absence d’un mécanisme de remplacement, doit si possible être remplacée par du texte stylé. Cette règle est-elle respectée (hors cas particuliers) ?</v>
      </c>
      <c r="D11" s="67" t="s">
        <v>305</v>
      </c>
      <c r="E11" s="68" t="s">
        <v>316</v>
      </c>
      <c r="F11" s="31"/>
      <c r="G11" s="31"/>
    </row>
    <row r="12" spans="1:1024" s="23" customFormat="1" ht="20.399999999999999" x14ac:dyDescent="0.25">
      <c r="A12" s="5"/>
      <c r="B12" s="59" t="str">
        <f>Critères!B11</f>
        <v>1.9</v>
      </c>
      <c r="C12" s="31" t="str">
        <f>Critères!C11</f>
        <v>Chaque légende d’image est-elle, si nécessaire, correctement reliée à l’image correspondante ?</v>
      </c>
      <c r="D12" s="67" t="s">
        <v>305</v>
      </c>
      <c r="E12" s="68" t="s">
        <v>316</v>
      </c>
      <c r="F12" s="31"/>
      <c r="G12" s="31"/>
      <c r="AMD12" s="14"/>
      <c r="AME12" s="14"/>
      <c r="AMF12" s="14"/>
      <c r="AMG12" s="14"/>
      <c r="AMH12" s="14"/>
      <c r="AMI12" s="14"/>
      <c r="AMJ12" s="14"/>
    </row>
    <row r="13" spans="1:1024" ht="15.6" x14ac:dyDescent="0.25">
      <c r="A13" s="5" t="str">
        <f>Critères!$A$12</f>
        <v>CADRES</v>
      </c>
      <c r="B13" s="59" t="str">
        <f>Critères!B12</f>
        <v>2.1</v>
      </c>
      <c r="C13" s="31" t="str">
        <f>Critères!C12</f>
        <v>Chaque cadre a-t-il un titre de cadre ?</v>
      </c>
      <c r="D13" s="67" t="s">
        <v>305</v>
      </c>
      <c r="E13" s="68" t="s">
        <v>316</v>
      </c>
      <c r="F13" s="60"/>
      <c r="G13" s="31"/>
    </row>
    <row r="14" spans="1:1024"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1024" ht="30.6" x14ac:dyDescent="0.25">
      <c r="A15" s="5" t="str">
        <f>Critères!$A$14</f>
        <v>COULEURS</v>
      </c>
      <c r="B15" s="59" t="str">
        <f>Critères!B14</f>
        <v>3.1</v>
      </c>
      <c r="C15" s="31" t="str">
        <f>Critères!C14</f>
        <v>Dans chaque page web, l’information ne doit pas être donnée uniquement par la couleur. Cette règle est-elle respectée ?</v>
      </c>
      <c r="D15" s="67" t="s">
        <v>305</v>
      </c>
      <c r="E15" s="68" t="s">
        <v>316</v>
      </c>
      <c r="F15" s="31"/>
      <c r="G15" s="31"/>
    </row>
    <row r="16" spans="1:1024" ht="30.6" x14ac:dyDescent="0.25">
      <c r="A16" s="5"/>
      <c r="B16" s="59" t="str">
        <f>Critères!B15</f>
        <v>3.2</v>
      </c>
      <c r="C16" s="31"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9" t="str">
        <f>Critères!B16</f>
        <v>3.3</v>
      </c>
      <c r="C17" s="31"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9" t="str">
        <f>Critères!B17</f>
        <v>4.1</v>
      </c>
      <c r="C18" s="31"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9" t="str">
        <f>Critères!B18</f>
        <v>4.2</v>
      </c>
      <c r="C19" s="31"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9" t="str">
        <f>Critères!B19</f>
        <v>4.3</v>
      </c>
      <c r="C20" s="31" t="str">
        <f>Critères!C19</f>
        <v>Chaque média temporel synchronisé pré-enregistré a-t-il, si nécessaire, des sous-titres synchronisés (hors cas particuliers) ?</v>
      </c>
      <c r="D20" s="67" t="s">
        <v>305</v>
      </c>
      <c r="E20" s="68" t="s">
        <v>316</v>
      </c>
      <c r="F20" s="31"/>
      <c r="G20" s="31"/>
    </row>
    <row r="21" spans="1:7" ht="30.6" x14ac:dyDescent="0.25">
      <c r="A21" s="5"/>
      <c r="B21" s="59" t="str">
        <f>Critères!B20</f>
        <v>4.4</v>
      </c>
      <c r="C21" s="31"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9" t="str">
        <f>Critères!B21</f>
        <v>4.5</v>
      </c>
      <c r="C22" s="31"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9" t="str">
        <f>Critères!B22</f>
        <v>4.6</v>
      </c>
      <c r="C23" s="31"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9" t="str">
        <f>Critères!B23</f>
        <v>4.7</v>
      </c>
      <c r="C24" s="31" t="str">
        <f>Critères!C23</f>
        <v>Chaque média temporel est-il clairement identifiable (hors cas particuliers) ?</v>
      </c>
      <c r="D24" s="67" t="s">
        <v>305</v>
      </c>
      <c r="E24" s="68" t="s">
        <v>316</v>
      </c>
      <c r="F24" s="31"/>
      <c r="G24" s="31"/>
    </row>
    <row r="25" spans="1:7" ht="20.399999999999999" x14ac:dyDescent="0.25">
      <c r="A25" s="5"/>
      <c r="B25" s="59" t="str">
        <f>Critères!B24</f>
        <v>4.8</v>
      </c>
      <c r="C25" s="31" t="str">
        <f>Critères!C24</f>
        <v>Chaque média non temporel a-t-il, si nécessaire, une alternative (hors cas particuliers) ?</v>
      </c>
      <c r="D25" s="67" t="s">
        <v>305</v>
      </c>
      <c r="E25" s="68" t="s">
        <v>316</v>
      </c>
      <c r="F25" s="31"/>
      <c r="G25" s="31"/>
    </row>
    <row r="26" spans="1:7" ht="20.399999999999999" x14ac:dyDescent="0.25">
      <c r="A26" s="5"/>
      <c r="B26" s="59" t="str">
        <f>Critères!B25</f>
        <v>4.9</v>
      </c>
      <c r="C26" s="31" t="str">
        <f>Critères!C25</f>
        <v>Pour chaque média non temporel ayant une alternative, cette alternative est-elle pertinente ?</v>
      </c>
      <c r="D26" s="67" t="s">
        <v>305</v>
      </c>
      <c r="E26" s="68" t="s">
        <v>316</v>
      </c>
      <c r="F26" s="31"/>
      <c r="G26" s="31"/>
    </row>
    <row r="27" spans="1:7" ht="20.399999999999999" x14ac:dyDescent="0.25">
      <c r="A27" s="5"/>
      <c r="B27" s="59" t="str">
        <f>Critères!B26</f>
        <v>4.10</v>
      </c>
      <c r="C27" s="31" t="str">
        <f>Critères!C26</f>
        <v>Chaque son déclenché automatiquement est-il contrôlable par l’utilisateur ?</v>
      </c>
      <c r="D27" s="67" t="s">
        <v>305</v>
      </c>
      <c r="E27" s="68" t="s">
        <v>316</v>
      </c>
      <c r="F27" s="31"/>
      <c r="G27" s="31"/>
    </row>
    <row r="28" spans="1:7" ht="30.6" x14ac:dyDescent="0.25">
      <c r="A28" s="5"/>
      <c r="B28" s="59" t="str">
        <f>Critères!B27</f>
        <v>4.11</v>
      </c>
      <c r="C28" s="31"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9" t="str">
        <f>Critères!B28</f>
        <v>4.12</v>
      </c>
      <c r="C29" s="31"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9" t="str">
        <f>Critères!B29</f>
        <v>4.13</v>
      </c>
      <c r="C30" s="31"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9" t="str">
        <f>Critères!B30</f>
        <v>5.1</v>
      </c>
      <c r="C31" s="31" t="str">
        <f>Critères!C30</f>
        <v>Chaque tableau de données complexe a-t-il un résumé ?</v>
      </c>
      <c r="D31" s="67" t="s">
        <v>305</v>
      </c>
      <c r="E31" s="68" t="s">
        <v>316</v>
      </c>
      <c r="F31" s="31"/>
      <c r="G31" s="31"/>
    </row>
    <row r="32" spans="1:7" ht="20.399999999999999" x14ac:dyDescent="0.25">
      <c r="A32" s="5"/>
      <c r="B32" s="59" t="str">
        <f>Critères!B31</f>
        <v>5.2</v>
      </c>
      <c r="C32" s="31" t="str">
        <f>Critères!C31</f>
        <v>Pour chaque tableau de données complexe ayant un résumé, celui-ci est-il pertinent ?</v>
      </c>
      <c r="D32" s="67" t="s">
        <v>305</v>
      </c>
      <c r="E32" s="68" t="s">
        <v>316</v>
      </c>
      <c r="F32" s="31"/>
      <c r="G32" s="31"/>
    </row>
    <row r="33" spans="1:7" ht="20.399999999999999" x14ac:dyDescent="0.25">
      <c r="A33" s="5"/>
      <c r="B33" s="59" t="str">
        <f>Critères!B32</f>
        <v>5.3</v>
      </c>
      <c r="C33" s="31" t="str">
        <f>Critères!C32</f>
        <v>Pour chaque tableau de mise en forme, le contenu linéarisé reste-t-il compréhensible ?</v>
      </c>
      <c r="D33" s="67" t="s">
        <v>305</v>
      </c>
      <c r="E33" s="68" t="s">
        <v>316</v>
      </c>
      <c r="F33" s="31"/>
      <c r="G33" s="31"/>
    </row>
    <row r="34" spans="1:7" ht="20.399999999999999" x14ac:dyDescent="0.25">
      <c r="A34" s="5"/>
      <c r="B34" s="59" t="str">
        <f>Critères!B33</f>
        <v>5.4</v>
      </c>
      <c r="C34" s="31" t="str">
        <f>Critères!C33</f>
        <v>Pour chaque tableau de données ayant un titre, le titre est-il correctement associé au tableau de données ?</v>
      </c>
      <c r="D34" s="67" t="s">
        <v>305</v>
      </c>
      <c r="E34" s="68" t="s">
        <v>316</v>
      </c>
      <c r="F34" s="31"/>
      <c r="G34" s="31"/>
    </row>
    <row r="35" spans="1:7" ht="20.399999999999999" x14ac:dyDescent="0.25">
      <c r="A35" s="5"/>
      <c r="B35" s="59" t="str">
        <f>Critères!B34</f>
        <v>5.5</v>
      </c>
      <c r="C35" s="31" t="str">
        <f>Critères!C34</f>
        <v>Pour chaque tableau de données ayant un titre, celui-ci est-il pertinent ?</v>
      </c>
      <c r="D35" s="67" t="s">
        <v>305</v>
      </c>
      <c r="E35" s="68" t="s">
        <v>316</v>
      </c>
      <c r="F35" s="31"/>
      <c r="G35" s="31"/>
    </row>
    <row r="36" spans="1:7" ht="30.6" x14ac:dyDescent="0.25">
      <c r="A36" s="5"/>
      <c r="B36" s="59" t="str">
        <f>Critères!B35</f>
        <v>5.6</v>
      </c>
      <c r="C36" s="31" t="str">
        <f>Critères!C35</f>
        <v>Pour chaque tableau de données, chaque en-tête de colonnes et chaque en-tête de lignes sont-ils correctement déclarés ?</v>
      </c>
      <c r="D36" s="67" t="s">
        <v>305</v>
      </c>
      <c r="E36" s="68" t="s">
        <v>316</v>
      </c>
      <c r="F36" s="31"/>
      <c r="G36" s="31"/>
    </row>
    <row r="37" spans="1:7" ht="30.6" x14ac:dyDescent="0.25">
      <c r="A37" s="5"/>
      <c r="B37" s="59" t="str">
        <f>Critères!B36</f>
        <v>5.7</v>
      </c>
      <c r="C37" s="31"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9" t="str">
        <f>Critères!B37</f>
        <v>5.8</v>
      </c>
      <c r="C38" s="31"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9" t="str">
        <f>Critères!B38</f>
        <v>6.1</v>
      </c>
      <c r="C39" s="31" t="str">
        <f>Critères!C38</f>
        <v>Chaque lien est-il explicite (hors cas particuliers) ?</v>
      </c>
      <c r="D39" s="67" t="s">
        <v>305</v>
      </c>
      <c r="E39" s="68" t="s">
        <v>316</v>
      </c>
      <c r="F39" s="31"/>
      <c r="G39" s="31"/>
    </row>
    <row r="40" spans="1:7" ht="15.6" x14ac:dyDescent="0.25">
      <c r="A40" s="5"/>
      <c r="B40" s="59" t="str">
        <f>Critères!B39</f>
        <v>6.2</v>
      </c>
      <c r="C40" s="31" t="str">
        <f>Critères!C39</f>
        <v>Dans chaque page web, chaque lien a-t-il un intitulé ?</v>
      </c>
      <c r="D40" s="67" t="s">
        <v>305</v>
      </c>
      <c r="E40" s="68" t="s">
        <v>316</v>
      </c>
      <c r="F40" s="31"/>
      <c r="G40" s="31"/>
    </row>
    <row r="41" spans="1:7" ht="20.399999999999999" x14ac:dyDescent="0.25">
      <c r="A41" s="5" t="str">
        <f>Critères!$A$40</f>
        <v>SCRIPTS</v>
      </c>
      <c r="B41" s="59" t="str">
        <f>Critères!B40</f>
        <v>7.1</v>
      </c>
      <c r="C41" s="31" t="str">
        <f>Critères!C40</f>
        <v>Chaque script est-il, si nécessaire, compatible avec les technologies d’assistance ?</v>
      </c>
      <c r="D41" s="67" t="s">
        <v>305</v>
      </c>
      <c r="E41" s="68" t="s">
        <v>316</v>
      </c>
      <c r="F41" s="31"/>
      <c r="G41" s="31"/>
    </row>
    <row r="42" spans="1:7" ht="20.399999999999999" x14ac:dyDescent="0.25">
      <c r="A42" s="5"/>
      <c r="B42" s="59" t="str">
        <f>Critères!B41</f>
        <v>7.2</v>
      </c>
      <c r="C42" s="31" t="str">
        <f>Critères!C41</f>
        <v>Pour chaque script ayant une alternative, cette alternative est-elle pertinente ?</v>
      </c>
      <c r="D42" s="67" t="s">
        <v>305</v>
      </c>
      <c r="E42" s="68" t="s">
        <v>316</v>
      </c>
      <c r="F42" s="31"/>
      <c r="G42" s="31"/>
    </row>
    <row r="43" spans="1:7" ht="20.399999999999999" x14ac:dyDescent="0.25">
      <c r="A43" s="5"/>
      <c r="B43" s="59" t="str">
        <f>Critères!B42</f>
        <v>7.3</v>
      </c>
      <c r="C43" s="31" t="str">
        <f>Critères!C42</f>
        <v>Chaque script est-il contrôlable par le clavier et par tout dispositif de pointage (hors cas particuliers) ?</v>
      </c>
      <c r="D43" s="67" t="s">
        <v>305</v>
      </c>
      <c r="E43" s="68" t="s">
        <v>316</v>
      </c>
      <c r="F43" s="31"/>
      <c r="G43" s="31"/>
    </row>
    <row r="44" spans="1:7" ht="20.399999999999999" x14ac:dyDescent="0.25">
      <c r="A44" s="5"/>
      <c r="B44" s="59" t="str">
        <f>Critères!B43</f>
        <v>7.4</v>
      </c>
      <c r="C44" s="31" t="str">
        <f>Critères!C43</f>
        <v>Pour chaque script qui initie un changement de contexte, l’utilisateur est-il averti ou en a-t-il le contrôle ?</v>
      </c>
      <c r="D44" s="67" t="s">
        <v>305</v>
      </c>
      <c r="E44" s="68" t="s">
        <v>316</v>
      </c>
      <c r="F44" s="31"/>
      <c r="G44" s="31"/>
    </row>
    <row r="45" spans="1:7" ht="20.399999999999999" x14ac:dyDescent="0.25">
      <c r="A45" s="5"/>
      <c r="B45" s="59" t="str">
        <f>Critères!B44</f>
        <v>7.5</v>
      </c>
      <c r="C45" s="31"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9" t="str">
        <f>Critères!B45</f>
        <v>8.1</v>
      </c>
      <c r="C46" s="31" t="str">
        <f>Critères!C45</f>
        <v>Chaque page web est-elle définie par un type de document ?</v>
      </c>
      <c r="D46" s="67" t="s">
        <v>305</v>
      </c>
      <c r="E46" s="68" t="s">
        <v>316</v>
      </c>
      <c r="F46" s="31"/>
      <c r="G46" s="31"/>
    </row>
    <row r="47" spans="1:7" ht="20.399999999999999" x14ac:dyDescent="0.25">
      <c r="A47" s="5"/>
      <c r="B47" s="59" t="str">
        <f>Critères!B46</f>
        <v>8.2</v>
      </c>
      <c r="C47" s="31"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9" t="str">
        <f>Critères!B47</f>
        <v>8.3</v>
      </c>
      <c r="C48" s="31" t="str">
        <f>Critères!C47</f>
        <v>Dans chaque page web, la langue par défaut est-elle présente ?</v>
      </c>
      <c r="D48" s="67" t="s">
        <v>305</v>
      </c>
      <c r="E48" s="68" t="s">
        <v>316</v>
      </c>
      <c r="F48" s="31"/>
      <c r="G48" s="31"/>
    </row>
    <row r="49" spans="1:7" ht="20.399999999999999" x14ac:dyDescent="0.25">
      <c r="A49" s="5"/>
      <c r="B49" s="59" t="str">
        <f>Critères!B48</f>
        <v>8.4</v>
      </c>
      <c r="C49" s="31" t="str">
        <f>Critères!C48</f>
        <v>Pour chaque page web ayant une langue par défaut, le code de langue est-il pertinent ?</v>
      </c>
      <c r="D49" s="67" t="s">
        <v>305</v>
      </c>
      <c r="E49" s="68" t="s">
        <v>316</v>
      </c>
      <c r="F49" s="31"/>
      <c r="G49" s="31"/>
    </row>
    <row r="50" spans="1:7" ht="15.6" x14ac:dyDescent="0.25">
      <c r="A50" s="5"/>
      <c r="B50" s="59" t="str">
        <f>Critères!B49</f>
        <v>8.5</v>
      </c>
      <c r="C50" s="31" t="str">
        <f>Critères!C49</f>
        <v>Chaque page web a-t-elle un titre de page ?</v>
      </c>
      <c r="D50" s="67" t="s">
        <v>305</v>
      </c>
      <c r="E50" s="68" t="s">
        <v>316</v>
      </c>
      <c r="F50" s="31"/>
      <c r="G50" s="31"/>
    </row>
    <row r="51" spans="1:7" ht="20.399999999999999" x14ac:dyDescent="0.25">
      <c r="A51" s="5"/>
      <c r="B51" s="59" t="str">
        <f>Critères!B50</f>
        <v>8.6</v>
      </c>
      <c r="C51" s="31" t="str">
        <f>Critères!C50</f>
        <v>Pour chaque page web ayant un titre de page, ce titre est-il pertinent ?</v>
      </c>
      <c r="D51" s="67" t="s">
        <v>305</v>
      </c>
      <c r="E51" s="68" t="s">
        <v>316</v>
      </c>
      <c r="F51" s="31"/>
      <c r="G51" s="31"/>
    </row>
    <row r="52" spans="1:7" ht="20.399999999999999" x14ac:dyDescent="0.25">
      <c r="A52" s="5"/>
      <c r="B52" s="59" t="str">
        <f>Critères!B51</f>
        <v>8.7</v>
      </c>
      <c r="C52" s="31" t="str">
        <f>Critères!C51</f>
        <v>Dans chaque page web, chaque changement de langue est-il indiqué dans le code source (hors cas particuliers) ?</v>
      </c>
      <c r="D52" s="67" t="s">
        <v>305</v>
      </c>
      <c r="E52" s="68" t="s">
        <v>316</v>
      </c>
      <c r="F52" s="31"/>
      <c r="G52" s="31"/>
    </row>
    <row r="53" spans="1:7" ht="20.399999999999999" x14ac:dyDescent="0.25">
      <c r="A53" s="5"/>
      <c r="B53" s="59" t="str">
        <f>Critères!B52</f>
        <v>8.8</v>
      </c>
      <c r="C53" s="31" t="str">
        <f>Critères!C52</f>
        <v>Dans chaque page web, le code de langue de chaque changement de langue est-il valide et pertinent ?</v>
      </c>
      <c r="D53" s="67" t="s">
        <v>305</v>
      </c>
      <c r="E53" s="68" t="s">
        <v>316</v>
      </c>
      <c r="F53" s="31"/>
      <c r="G53" s="31"/>
    </row>
    <row r="54" spans="1:7" ht="30.6" x14ac:dyDescent="0.25">
      <c r="A54" s="5"/>
      <c r="B54" s="59" t="str">
        <f>Critères!B53</f>
        <v>8.9</v>
      </c>
      <c r="C54" s="31"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9" t="str">
        <f>Critères!B54</f>
        <v>8.10</v>
      </c>
      <c r="C55" s="31"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9" t="str">
        <f>Critères!B55</f>
        <v>9.1</v>
      </c>
      <c r="C56" s="31" t="str">
        <f>Critères!C55</f>
        <v>Dans chaque page web, l’information est-elle structurée par l’utilisation appropriée de titres ?</v>
      </c>
      <c r="D56" s="67" t="s">
        <v>305</v>
      </c>
      <c r="E56" s="68" t="s">
        <v>316</v>
      </c>
      <c r="F56" s="31"/>
      <c r="G56" s="31"/>
    </row>
    <row r="57" spans="1:7" ht="20.399999999999999" x14ac:dyDescent="0.25">
      <c r="A57" s="5"/>
      <c r="B57" s="59" t="str">
        <f>Critères!B56</f>
        <v>9.2</v>
      </c>
      <c r="C57" s="31" t="str">
        <f>Critères!C56</f>
        <v>Dans chaque page web, la structure du document est-elle cohérente (hors cas particuliers) ?</v>
      </c>
      <c r="D57" s="67" t="s">
        <v>305</v>
      </c>
      <c r="E57" s="68" t="s">
        <v>316</v>
      </c>
      <c r="F57" s="31"/>
      <c r="G57" s="31"/>
    </row>
    <row r="58" spans="1:7" ht="20.399999999999999" x14ac:dyDescent="0.25">
      <c r="A58" s="5"/>
      <c r="B58" s="59" t="str">
        <f>Critères!B57</f>
        <v>9.3</v>
      </c>
      <c r="C58" s="31" t="str">
        <f>Critères!C57</f>
        <v>Dans chaque page web, chaque liste est-elle correctement structurée ?</v>
      </c>
      <c r="D58" s="67" t="s">
        <v>305</v>
      </c>
      <c r="E58" s="68" t="s">
        <v>316</v>
      </c>
      <c r="F58" s="31"/>
      <c r="G58" s="31"/>
    </row>
    <row r="59" spans="1:7" ht="20.399999999999999" x14ac:dyDescent="0.25">
      <c r="A59" s="5"/>
      <c r="B59" s="59" t="str">
        <f>Critères!B58</f>
        <v>9.4</v>
      </c>
      <c r="C59" s="31" t="str">
        <f>Critères!C58</f>
        <v>Dans chaque page web, chaque citation est-elle correctement indiquée ?</v>
      </c>
      <c r="D59" s="67" t="s">
        <v>305</v>
      </c>
      <c r="E59" s="68" t="s">
        <v>316</v>
      </c>
      <c r="F59" s="31"/>
      <c r="G59" s="31"/>
    </row>
    <row r="60" spans="1:7" ht="20.399999999999999" x14ac:dyDescent="0.25">
      <c r="A60" s="5" t="str">
        <f>Critères!$A$59</f>
        <v>PRÉSENTATION</v>
      </c>
      <c r="B60" s="59" t="str">
        <f>Critères!B59</f>
        <v>10.1</v>
      </c>
      <c r="C60" s="31" t="str">
        <f>Critères!C59</f>
        <v>Dans le site web, des feuilles de styles sont-elles utilisées pour contrôler la présentation de l’information ?</v>
      </c>
      <c r="D60" s="67" t="s">
        <v>305</v>
      </c>
      <c r="E60" s="68" t="s">
        <v>316</v>
      </c>
      <c r="F60" s="31"/>
      <c r="G60" s="31"/>
    </row>
    <row r="61" spans="1:7" ht="30.6" x14ac:dyDescent="0.25">
      <c r="A61" s="5"/>
      <c r="B61" s="59" t="str">
        <f>Critères!B60</f>
        <v>10.2</v>
      </c>
      <c r="C61" s="31"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9" t="str">
        <f>Critères!B61</f>
        <v>10.3</v>
      </c>
      <c r="C62" s="31" t="str">
        <f>Critères!C61</f>
        <v>Dans chaque page web, l’information reste-t-elle compréhensible lorsque les feuilles de styles sont désactivées ?</v>
      </c>
      <c r="D62" s="67" t="s">
        <v>305</v>
      </c>
      <c r="E62" s="68" t="s">
        <v>316</v>
      </c>
      <c r="F62" s="31"/>
      <c r="G62" s="31"/>
    </row>
    <row r="63" spans="1:7" ht="30.6" x14ac:dyDescent="0.25">
      <c r="A63" s="5"/>
      <c r="B63" s="59" t="str">
        <f>Critères!B62</f>
        <v>10.4</v>
      </c>
      <c r="C63" s="31"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9" t="str">
        <f>Critères!B63</f>
        <v>10.5</v>
      </c>
      <c r="C64" s="31"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9" t="str">
        <f>Critères!B64</f>
        <v>10.6</v>
      </c>
      <c r="C65" s="31"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9" t="str">
        <f>Critères!B65</f>
        <v>10.7</v>
      </c>
      <c r="C66" s="31" t="str">
        <f>Critères!C65</f>
        <v>Dans chaque page web, pour chaque élément recevant le focus, la prise de focus est-elle visible ?</v>
      </c>
      <c r="D66" s="67" t="s">
        <v>305</v>
      </c>
      <c r="E66" s="68" t="s">
        <v>316</v>
      </c>
      <c r="F66" s="31"/>
      <c r="G66" s="31"/>
    </row>
    <row r="67" spans="1:7" ht="20.399999999999999" x14ac:dyDescent="0.25">
      <c r="A67" s="5"/>
      <c r="B67" s="59" t="str">
        <f>Critères!B66</f>
        <v>10.8</v>
      </c>
      <c r="C67" s="31" t="str">
        <f>Critères!C66</f>
        <v>Pour chaque page web, les contenus cachés ont-ils vocation à être ignorés par les technologies d’assistance ?</v>
      </c>
      <c r="D67" s="67" t="s">
        <v>305</v>
      </c>
      <c r="E67" s="68" t="s">
        <v>316</v>
      </c>
      <c r="F67" s="31"/>
      <c r="G67" s="31"/>
    </row>
    <row r="68" spans="1:7" ht="30.6" x14ac:dyDescent="0.25">
      <c r="A68" s="5"/>
      <c r="B68" s="59" t="str">
        <f>Critères!B67</f>
        <v>10.9</v>
      </c>
      <c r="C68" s="31" t="str">
        <f>Critères!C67</f>
        <v>Dans chaque page web, l’information ne doit pas être donnée uniquement par la forme, taille ou position. Cette règle est-elle respectée ?</v>
      </c>
      <c r="D68" s="67" t="s">
        <v>305</v>
      </c>
      <c r="E68" s="68" t="s">
        <v>316</v>
      </c>
      <c r="F68" s="31"/>
      <c r="G68" s="31"/>
    </row>
    <row r="69" spans="1:7" ht="30.6" x14ac:dyDescent="0.25">
      <c r="A69" s="5"/>
      <c r="B69" s="59" t="str">
        <f>Critères!B68</f>
        <v>10.10</v>
      </c>
      <c r="C69" s="31" t="str">
        <f>Critères!C68</f>
        <v>Dans chaque page web, l’information ne doit pas être donnée par la forme, taille ou position uniquement. Cette règle est-elle implémentée de façon pertinente ?</v>
      </c>
      <c r="D69" s="67" t="s">
        <v>305</v>
      </c>
      <c r="E69" s="68" t="s">
        <v>316</v>
      </c>
      <c r="F69" s="31"/>
      <c r="G69" s="31"/>
    </row>
    <row r="70" spans="1:7" ht="51" x14ac:dyDescent="0.25">
      <c r="A70" s="5"/>
      <c r="B70" s="59" t="str">
        <f>Critères!B69</f>
        <v>10.11</v>
      </c>
      <c r="C70" s="31"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31"/>
      <c r="G70" s="31"/>
    </row>
    <row r="71" spans="1:7" ht="30.6" x14ac:dyDescent="0.25">
      <c r="A71" s="5"/>
      <c r="B71" s="59" t="str">
        <f>Critères!B70</f>
        <v>10.12</v>
      </c>
      <c r="C71" s="31" t="str">
        <f>Critères!C70</f>
        <v>Dans chaque page web, les propriétés d’espacement du texte peuvent-elles être redéfinies par l’utilisateur sans perte de contenu ou de fonctionnalité (hors cas particuliers) ?</v>
      </c>
      <c r="D71" s="67" t="s">
        <v>305</v>
      </c>
      <c r="E71" s="68" t="s">
        <v>316</v>
      </c>
      <c r="F71" s="31"/>
      <c r="G71" s="31"/>
    </row>
    <row r="72" spans="1:7" ht="40.799999999999997" x14ac:dyDescent="0.25">
      <c r="A72" s="5"/>
      <c r="B72" s="59" t="str">
        <f>Critères!B71</f>
        <v>10.13</v>
      </c>
      <c r="C72" s="31" t="str">
        <f>Critères!C71</f>
        <v>Dans chaque page web, les contenus additionnels apparaissant à la prise de focus ou au survol d’un composant d’interface sont-ils contrôlables par l’utilisateur (hors cas particuliers) ?</v>
      </c>
      <c r="D72" s="67" t="s">
        <v>305</v>
      </c>
      <c r="E72" s="68" t="s">
        <v>316</v>
      </c>
      <c r="F72" s="31"/>
      <c r="G72" s="31"/>
    </row>
    <row r="73" spans="1:7" ht="30.6" x14ac:dyDescent="0.25">
      <c r="A73" s="5"/>
      <c r="B73" s="59" t="str">
        <f>Critères!B72</f>
        <v>10.14</v>
      </c>
      <c r="C73" s="31" t="str">
        <f>Critères!C72</f>
        <v>Dans chaque page web, les contenus additionnels apparaissant via les styles CSS uniquement peuvent-ils être rendus visibles au clavier et par tout dispositif de pointage ?</v>
      </c>
      <c r="D73" s="67" t="s">
        <v>305</v>
      </c>
      <c r="E73" s="68" t="s">
        <v>316</v>
      </c>
      <c r="F73" s="31"/>
      <c r="G73" s="31"/>
    </row>
    <row r="74" spans="1:7" ht="15.6" x14ac:dyDescent="0.25">
      <c r="A74" s="5" t="str">
        <f>Critères!$A$73</f>
        <v>FORMULAIRES</v>
      </c>
      <c r="B74" s="59" t="str">
        <f>Critères!B73</f>
        <v>11.1</v>
      </c>
      <c r="C74" s="31" t="str">
        <f>Critères!C73</f>
        <v>Chaque champ de formulaire a-t-il une étiquette ?</v>
      </c>
      <c r="D74" s="67" t="s">
        <v>305</v>
      </c>
      <c r="E74" s="68" t="s">
        <v>316</v>
      </c>
      <c r="F74" s="31"/>
      <c r="G74" s="31"/>
    </row>
    <row r="75" spans="1:7" ht="20.399999999999999" x14ac:dyDescent="0.25">
      <c r="A75" s="5"/>
      <c r="B75" s="59" t="str">
        <f>Critères!B74</f>
        <v>11.2</v>
      </c>
      <c r="C75" s="31" t="str">
        <f>Critères!C74</f>
        <v>Chaque étiquette associée à un champ de formulaire est-elle pertinente (hors cas particuliers) ?</v>
      </c>
      <c r="D75" s="67" t="s">
        <v>305</v>
      </c>
      <c r="E75" s="68" t="s">
        <v>316</v>
      </c>
      <c r="F75" s="31"/>
      <c r="G75" s="31"/>
    </row>
    <row r="76" spans="1:7" ht="40.799999999999997" x14ac:dyDescent="0.25">
      <c r="A76" s="5"/>
      <c r="B76" s="59" t="str">
        <f>Critères!B75</f>
        <v>11.3</v>
      </c>
      <c r="C76" s="31" t="str">
        <f>Critères!C75</f>
        <v>Dans chaque formulaire, chaque étiquette associée à un champ de formulaire ayant la même fonction et répété plusieurs fois dans une même page ou dans un ensemble de pages est-elle cohérente ?</v>
      </c>
      <c r="D76" s="67" t="s">
        <v>305</v>
      </c>
      <c r="E76" s="68" t="s">
        <v>316</v>
      </c>
      <c r="F76" s="31"/>
      <c r="G76" s="31"/>
    </row>
    <row r="77" spans="1:7" ht="20.399999999999999" x14ac:dyDescent="0.25">
      <c r="A77" s="5"/>
      <c r="B77" s="59" t="str">
        <f>Critères!B76</f>
        <v>11.4</v>
      </c>
      <c r="C77" s="31" t="str">
        <f>Critères!C76</f>
        <v>Dans chaque formulaire, chaque étiquette de champ et son champ associé sont-ils accolés (hors cas particuliers) ?</v>
      </c>
      <c r="D77" s="67" t="s">
        <v>305</v>
      </c>
      <c r="E77" s="68" t="s">
        <v>316</v>
      </c>
      <c r="F77" s="31"/>
      <c r="G77" s="31"/>
    </row>
    <row r="78" spans="1:7" ht="20.399999999999999" x14ac:dyDescent="0.25">
      <c r="A78" s="5"/>
      <c r="B78" s="59" t="str">
        <f>Critères!B77</f>
        <v>11.5</v>
      </c>
      <c r="C78" s="31" t="str">
        <f>Critères!C77</f>
        <v>Dans chaque formulaire, les champs de même nature sont-ils regroupés, si nécessaire ?</v>
      </c>
      <c r="D78" s="67" t="s">
        <v>305</v>
      </c>
      <c r="E78" s="68" t="s">
        <v>316</v>
      </c>
      <c r="F78" s="31"/>
      <c r="G78" s="31"/>
    </row>
    <row r="79" spans="1:7" ht="20.399999999999999" x14ac:dyDescent="0.25">
      <c r="A79" s="5"/>
      <c r="B79" s="59" t="str">
        <f>Critères!B78</f>
        <v>11.6</v>
      </c>
      <c r="C79" s="31" t="str">
        <f>Critères!C78</f>
        <v>Dans chaque formulaire, chaque regroupement de champs de même nature a-t-il une légende ?</v>
      </c>
      <c r="D79" s="67" t="s">
        <v>305</v>
      </c>
      <c r="E79" s="68" t="s">
        <v>316</v>
      </c>
      <c r="F79" s="31"/>
      <c r="G79" s="31"/>
    </row>
    <row r="80" spans="1:7" ht="30.6" x14ac:dyDescent="0.25">
      <c r="A80" s="5"/>
      <c r="B80" s="59" t="str">
        <f>Critères!B79</f>
        <v>11.7</v>
      </c>
      <c r="C80" s="31"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9" t="str">
        <f>Critères!B80</f>
        <v>11.8</v>
      </c>
      <c r="C81" s="31"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9" t="str">
        <f>Critères!B81</f>
        <v>11.9</v>
      </c>
      <c r="C82" s="31" t="str">
        <f>Critères!C81</f>
        <v>Dans chaque formulaire, l’intitulé de chaque bouton est-il pertinent (hors cas particuliers) ?</v>
      </c>
      <c r="D82" s="67" t="s">
        <v>305</v>
      </c>
      <c r="E82" s="68" t="s">
        <v>316</v>
      </c>
      <c r="F82" s="31"/>
      <c r="G82" s="31"/>
    </row>
    <row r="83" spans="1:7" ht="20.399999999999999" x14ac:dyDescent="0.25">
      <c r="A83" s="5"/>
      <c r="B83" s="59" t="str">
        <f>Critères!B82</f>
        <v>11.10</v>
      </c>
      <c r="C83" s="31" t="str">
        <f>Critères!C82</f>
        <v>Dans chaque formulaire, le contrôle de saisie est-il utilisé de manière pertinente (hors cas particuliers) ?</v>
      </c>
      <c r="D83" s="67" t="s">
        <v>305</v>
      </c>
      <c r="E83" s="68" t="s">
        <v>316</v>
      </c>
      <c r="F83" s="31"/>
      <c r="G83" s="31"/>
    </row>
    <row r="84" spans="1:7" ht="30.6" x14ac:dyDescent="0.25">
      <c r="A84" s="5"/>
      <c r="B84" s="59" t="str">
        <f>Critères!B83</f>
        <v>11.11</v>
      </c>
      <c r="C84" s="31"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9" t="str">
        <f>Critères!B84</f>
        <v>11.12</v>
      </c>
      <c r="C85" s="31"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9" t="str">
        <f>Critères!B85</f>
        <v>11.13</v>
      </c>
      <c r="C86" s="31"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9" t="str">
        <f>Critères!B86</f>
        <v>12.1</v>
      </c>
      <c r="C87" s="31" t="str">
        <f>Critères!C86</f>
        <v>Chaque ensemble de pages dispose-t-il de deux systèmes de navigation différents, au moins (hors cas particuliers) ?</v>
      </c>
      <c r="D87" s="67" t="s">
        <v>305</v>
      </c>
      <c r="E87" s="68" t="s">
        <v>316</v>
      </c>
      <c r="F87" s="31"/>
      <c r="G87" s="31"/>
    </row>
    <row r="88" spans="1:7" ht="30.6" x14ac:dyDescent="0.25">
      <c r="A88" s="5"/>
      <c r="B88" s="59" t="str">
        <f>Critères!B87</f>
        <v>12.2</v>
      </c>
      <c r="C88" s="31" t="str">
        <f>Critères!C87</f>
        <v>Dans chaque ensemble de pages, le menu et les barres de navigation sont-ils toujours à la même place (hors cas particuliers) ?</v>
      </c>
      <c r="D88" s="67" t="s">
        <v>305</v>
      </c>
      <c r="E88" s="68" t="s">
        <v>316</v>
      </c>
      <c r="F88" s="31"/>
      <c r="G88" s="31"/>
    </row>
    <row r="89" spans="1:7" ht="15.6" x14ac:dyDescent="0.25">
      <c r="A89" s="5"/>
      <c r="B89" s="59" t="str">
        <f>Critères!B88</f>
        <v>12.3</v>
      </c>
      <c r="C89" s="31" t="str">
        <f>Critères!C88</f>
        <v>La page « plan du site » est-elle pertinente ?</v>
      </c>
      <c r="D89" s="67" t="s">
        <v>305</v>
      </c>
      <c r="E89" s="68" t="s">
        <v>316</v>
      </c>
      <c r="F89" s="31"/>
      <c r="G89" s="31"/>
    </row>
    <row r="90" spans="1:7" ht="20.399999999999999" x14ac:dyDescent="0.25">
      <c r="A90" s="5"/>
      <c r="B90" s="59" t="str">
        <f>Critères!B89</f>
        <v>12.4</v>
      </c>
      <c r="C90" s="31" t="str">
        <f>Critères!C89</f>
        <v>Dans chaque ensemble de pages, la page « plan du site » est-elle atteignable de manière identique ?</v>
      </c>
      <c r="D90" s="67" t="s">
        <v>305</v>
      </c>
      <c r="E90" s="68" t="s">
        <v>316</v>
      </c>
      <c r="F90" s="31"/>
      <c r="G90" s="31"/>
    </row>
    <row r="91" spans="1:7" ht="20.399999999999999" x14ac:dyDescent="0.25">
      <c r="A91" s="5"/>
      <c r="B91" s="59" t="str">
        <f>Critères!B90</f>
        <v>12.5</v>
      </c>
      <c r="C91" s="31" t="str">
        <f>Critères!C90</f>
        <v>Dans chaque ensemble de pages, le moteur de recherche est-il atteignable de manière identique ?</v>
      </c>
      <c r="D91" s="67" t="s">
        <v>305</v>
      </c>
      <c r="E91" s="68" t="s">
        <v>316</v>
      </c>
      <c r="F91" s="31"/>
      <c r="G91" s="31"/>
    </row>
    <row r="92" spans="1:7" ht="51" x14ac:dyDescent="0.25">
      <c r="A92" s="5"/>
      <c r="B92" s="59" t="str">
        <f>Critères!B91</f>
        <v>12.6</v>
      </c>
      <c r="C92" s="31"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31"/>
      <c r="G92" s="31"/>
    </row>
    <row r="93" spans="1:7" ht="30.6" x14ac:dyDescent="0.25">
      <c r="A93" s="5"/>
      <c r="B93" s="59" t="str">
        <f>Critères!B92</f>
        <v>12.7</v>
      </c>
      <c r="C93" s="31" t="str">
        <f>Critères!C92</f>
        <v>Dans chaque page web, un lien d’évitement ou d’accès rapide à la zone de contenu principal est-il présent (hors cas particuliers) ?</v>
      </c>
      <c r="D93" s="67" t="s">
        <v>305</v>
      </c>
      <c r="E93" s="68" t="s">
        <v>316</v>
      </c>
      <c r="F93" s="31"/>
      <c r="G93" s="31"/>
    </row>
    <row r="94" spans="1:7" ht="20.399999999999999" x14ac:dyDescent="0.25">
      <c r="A94" s="5"/>
      <c r="B94" s="59" t="str">
        <f>Critères!B93</f>
        <v>12.8</v>
      </c>
      <c r="C94" s="31" t="str">
        <f>Critères!C93</f>
        <v>Dans chaque page web, l’ordre de tabulation est-il cohérent ?</v>
      </c>
      <c r="D94" s="67" t="s">
        <v>305</v>
      </c>
      <c r="E94" s="68" t="s">
        <v>316</v>
      </c>
      <c r="F94" s="31"/>
      <c r="G94" s="31"/>
    </row>
    <row r="95" spans="1:7" ht="20.399999999999999" x14ac:dyDescent="0.25">
      <c r="A95" s="5"/>
      <c r="B95" s="59" t="str">
        <f>Critères!B94</f>
        <v>12.9</v>
      </c>
      <c r="C95" s="31" t="str">
        <f>Critères!C94</f>
        <v>Dans chaque page web, la navigation ne doit pas contenir de piège au clavier. Cette règle est-elle respectée ?</v>
      </c>
      <c r="D95" s="67" t="s">
        <v>305</v>
      </c>
      <c r="E95" s="68" t="s">
        <v>316</v>
      </c>
      <c r="F95" s="31"/>
      <c r="G95" s="31"/>
    </row>
    <row r="96" spans="1:7" ht="40.799999999999997" x14ac:dyDescent="0.25">
      <c r="A96" s="5"/>
      <c r="B96" s="59" t="str">
        <f>Critères!B95</f>
        <v>12.10</v>
      </c>
      <c r="C96" s="31" t="str">
        <f>Critères!C95</f>
        <v>Dans chaque page web, les raccourcis clavier n’utilisant qu’une seule touche (lettre minuscule ou majuscule, ponctuation, chiffre ou symbole) sont-ils contrôlables par l’utilisateur ?</v>
      </c>
      <c r="D96" s="67" t="s">
        <v>305</v>
      </c>
      <c r="E96" s="68" t="s">
        <v>316</v>
      </c>
      <c r="F96" s="31"/>
      <c r="G96" s="31"/>
    </row>
    <row r="97" spans="1:7" ht="40.799999999999997" x14ac:dyDescent="0.25">
      <c r="A97" s="5"/>
      <c r="B97" s="59" t="str">
        <f>Critères!B96</f>
        <v>12.11</v>
      </c>
      <c r="C97" s="31" t="str">
        <f>Critères!C96</f>
        <v>Dans chaque page web, les contenus additionnels apparaissant au survol, à la prise de focus ou à l’activation d’un composant d’interface sont-ils si nécessaire atteignables au clavier ?</v>
      </c>
      <c r="D97" s="67" t="s">
        <v>305</v>
      </c>
      <c r="E97" s="68" t="s">
        <v>316</v>
      </c>
      <c r="F97" s="31"/>
      <c r="G97" s="31"/>
    </row>
    <row r="98" spans="1:7" ht="30.6" x14ac:dyDescent="0.25">
      <c r="A98" s="5" t="str">
        <f>Critères!$A$97</f>
        <v>CONSULTATION</v>
      </c>
      <c r="B98" s="59" t="str">
        <f>Critères!B97</f>
        <v>13.1</v>
      </c>
      <c r="C98" s="31" t="str">
        <f>Critères!C97</f>
        <v>Pour chaque page web, l’utilisateur a-t-il le contrôle de chaque limite de temps modifiant le contenu (hors cas particuliers) ?</v>
      </c>
      <c r="D98" s="67" t="s">
        <v>305</v>
      </c>
      <c r="E98" s="68" t="s">
        <v>316</v>
      </c>
      <c r="F98" s="31"/>
      <c r="G98" s="31"/>
    </row>
    <row r="99" spans="1:7" ht="30.6" x14ac:dyDescent="0.25">
      <c r="A99" s="5"/>
      <c r="B99" s="59" t="str">
        <f>Critères!B98</f>
        <v>13.2</v>
      </c>
      <c r="C99" s="31" t="str">
        <f>Critères!C98</f>
        <v>Dans chaque page web, l’ouverture d’une nouvelle fenêtre ne doit pas être déclenchée sans action de l’utilisateur. Cette règle est-elle respectée ?</v>
      </c>
      <c r="D99" s="67" t="s">
        <v>305</v>
      </c>
      <c r="E99" s="68" t="s">
        <v>316</v>
      </c>
      <c r="F99" s="31"/>
      <c r="G99" s="31"/>
    </row>
    <row r="100" spans="1:7" ht="30.6" x14ac:dyDescent="0.25">
      <c r="A100" s="5"/>
      <c r="B100" s="59" t="str">
        <f>Critères!B99</f>
        <v>13.3</v>
      </c>
      <c r="C100" s="31" t="str">
        <f>Critères!C99</f>
        <v>Dans chaque page web, chaque document bureautique en téléchargement possède-t-il, si nécessaire, une version accessible (hors cas particuliers) ?</v>
      </c>
      <c r="D100" s="67" t="s">
        <v>305</v>
      </c>
      <c r="E100" s="68" t="s">
        <v>316</v>
      </c>
      <c r="F100" s="31"/>
      <c r="G100" s="31"/>
    </row>
    <row r="101" spans="1:7" ht="20.399999999999999" x14ac:dyDescent="0.25">
      <c r="A101" s="5"/>
      <c r="B101" s="59" t="str">
        <f>Critères!B100</f>
        <v>13.4</v>
      </c>
      <c r="C101" s="31" t="str">
        <f>Critères!C100</f>
        <v>Pour chaque document bureautique ayant une version accessible, cette version offre-t-elle la même information ?</v>
      </c>
      <c r="D101" s="67" t="s">
        <v>305</v>
      </c>
      <c r="E101" s="68" t="s">
        <v>316</v>
      </c>
      <c r="F101" s="31"/>
      <c r="G101" s="31"/>
    </row>
    <row r="102" spans="1:7" ht="20.399999999999999" x14ac:dyDescent="0.25">
      <c r="A102" s="5"/>
      <c r="B102" s="59" t="str">
        <f>Critères!B101</f>
        <v>13.5</v>
      </c>
      <c r="C102" s="31" t="str">
        <f>Critères!C101</f>
        <v>Dans chaque page web, chaque contenu cryptique (art ASCII, émoticon, syntaxe cryptique) a-t-il une alternative ?</v>
      </c>
      <c r="D102" s="67" t="s">
        <v>305</v>
      </c>
      <c r="E102" s="68" t="s">
        <v>316</v>
      </c>
      <c r="F102" s="31"/>
      <c r="G102" s="31"/>
    </row>
    <row r="103" spans="1:7" ht="30.6" x14ac:dyDescent="0.25">
      <c r="A103" s="5"/>
      <c r="B103" s="59" t="str">
        <f>Critères!B102</f>
        <v>13.6</v>
      </c>
      <c r="C103" s="31" t="str">
        <f>Critères!C102</f>
        <v>Dans chaque page web, pour chaque contenu cryptique (art ASCII, émoticon, syntaxe cryptique) ayant une alternative, cette alternative est-elle pertinente ?</v>
      </c>
      <c r="D103" s="67" t="s">
        <v>305</v>
      </c>
      <c r="E103" s="68" t="s">
        <v>316</v>
      </c>
      <c r="F103" s="31"/>
      <c r="G103" s="31"/>
    </row>
    <row r="104" spans="1:7" ht="30.6" x14ac:dyDescent="0.25">
      <c r="A104" s="5"/>
      <c r="B104" s="59" t="str">
        <f>Critères!B103</f>
        <v>13.7</v>
      </c>
      <c r="C104" s="31" t="str">
        <f>Critères!C103</f>
        <v>Dans chaque page web, les changements brusques de luminosité ou les effets de flash sont-ils correctement utilisés ?</v>
      </c>
      <c r="D104" s="67" t="s">
        <v>305</v>
      </c>
      <c r="E104" s="68" t="s">
        <v>316</v>
      </c>
      <c r="F104" s="31"/>
      <c r="G104" s="31"/>
    </row>
    <row r="105" spans="1:7" ht="20.399999999999999" x14ac:dyDescent="0.25">
      <c r="A105" s="5"/>
      <c r="B105" s="59" t="str">
        <f>Critères!B104</f>
        <v>13.8</v>
      </c>
      <c r="C105" s="31" t="str">
        <f>Critères!C104</f>
        <v>Dans chaque page web, chaque contenu en mouvement ou clignotant est-il contrôlable par l’utilisateur ?</v>
      </c>
      <c r="D105" s="67" t="s">
        <v>305</v>
      </c>
      <c r="E105" s="68" t="s">
        <v>316</v>
      </c>
      <c r="F105" s="31"/>
      <c r="G105" s="31"/>
    </row>
    <row r="106" spans="1:7" ht="30.6" x14ac:dyDescent="0.25">
      <c r="A106" s="5"/>
      <c r="B106" s="59" t="str">
        <f>Critères!B105</f>
        <v>13.9</v>
      </c>
      <c r="C106" s="31" t="str">
        <f>Critères!C105</f>
        <v>Dans chaque page web, le contenu proposé est-il consultable quelle que soit l’orientation de l’écran (portait ou paysage) (hors cas particuliers) ?</v>
      </c>
      <c r="D106" s="67" t="s">
        <v>305</v>
      </c>
      <c r="E106" s="68" t="s">
        <v>316</v>
      </c>
      <c r="F106" s="31"/>
      <c r="G106" s="31"/>
    </row>
    <row r="107" spans="1:7" ht="40.799999999999997" x14ac:dyDescent="0.25">
      <c r="A107" s="5"/>
      <c r="B107" s="59" t="str">
        <f>Critères!B106</f>
        <v>13.10</v>
      </c>
      <c r="C107" s="31" t="str">
        <f>Critères!C106</f>
        <v>Dans chaque page web, les fonctionnalités utilisables ou disponibles au moyen d’un geste complexe peuvent-elles être également disponibles au moyen d’un geste simple (hors cas particuliers) ?</v>
      </c>
      <c r="D107" s="67" t="s">
        <v>305</v>
      </c>
      <c r="E107" s="68" t="s">
        <v>316</v>
      </c>
      <c r="F107" s="31"/>
      <c r="G107" s="31"/>
    </row>
    <row r="108" spans="1:7" ht="40.799999999999997" x14ac:dyDescent="0.25">
      <c r="A108" s="5"/>
      <c r="B108" s="59" t="str">
        <f>Critères!B107</f>
        <v>13.11</v>
      </c>
      <c r="C108" s="31" t="str">
        <f>Critères!C107</f>
        <v>Dans chaque page web, les actions déclenchées au moyen d’un dispositif de pointage sur un point unique de l’écran peuvent-elles faire l’objet d’une annulation (hors cas particuliers) ?</v>
      </c>
      <c r="D108" s="67" t="s">
        <v>305</v>
      </c>
      <c r="E108" s="68" t="s">
        <v>316</v>
      </c>
      <c r="F108" s="31"/>
      <c r="G108" s="31"/>
    </row>
    <row r="109" spans="1:7" ht="30.6" x14ac:dyDescent="0.25">
      <c r="A109" s="5"/>
      <c r="B109" s="59" t="str">
        <f>Critères!B108</f>
        <v>13.12</v>
      </c>
      <c r="C109" s="31" t="str">
        <f>Critères!C108</f>
        <v>Dans chaque page web, les fonctionnalités qui impliquent un mouvement de l’appareil ou vers l’appareil peuvent-elles être satisfaites de manière alternative (hors cas particuliers) ?</v>
      </c>
      <c r="D109" s="67" t="s">
        <v>305</v>
      </c>
      <c r="E109" s="68" t="s">
        <v>316</v>
      </c>
      <c r="F109" s="31"/>
      <c r="G109" s="31"/>
    </row>
  </sheetData>
  <mergeCells count="15">
    <mergeCell ref="A74:A86"/>
    <mergeCell ref="A87:A97"/>
    <mergeCell ref="A98:A109"/>
    <mergeCell ref="A31:A38"/>
    <mergeCell ref="A39:A40"/>
    <mergeCell ref="A41:A45"/>
    <mergeCell ref="A46:A55"/>
    <mergeCell ref="A56:A59"/>
    <mergeCell ref="A60:A73"/>
    <mergeCell ref="A1:G1"/>
    <mergeCell ref="A2:G2"/>
    <mergeCell ref="A4:A12"/>
    <mergeCell ref="A13:A14"/>
    <mergeCell ref="A15:A17"/>
    <mergeCell ref="A18:A30"/>
  </mergeCells>
  <conditionalFormatting sqref="D5:D109">
    <cfRule type="cellIs" dxfId="179" priority="1" operator="equal">
      <formula>"C"</formula>
    </cfRule>
    <cfRule type="cellIs" dxfId="178" priority="2" operator="equal">
      <formula>"NC"</formula>
    </cfRule>
    <cfRule type="cellIs" dxfId="177" priority="3" operator="equal">
      <formula>"NA"</formula>
    </cfRule>
    <cfRule type="cellIs" dxfId="176" priority="4" operator="equal">
      <formula>"NT"</formula>
    </cfRule>
  </conditionalFormatting>
  <conditionalFormatting sqref="E5:E109">
    <cfRule type="cellIs" dxfId="175" priority="5" operator="equal">
      <formula>"D"</formula>
    </cfRule>
    <cfRule type="cellIs" dxfId="174" priority="6" operator="equal">
      <formula>"N"</formula>
    </cfRule>
  </conditionalFormatting>
  <conditionalFormatting sqref="D4">
    <cfRule type="cellIs" dxfId="173" priority="7" operator="equal">
      <formula>"C"</formula>
    </cfRule>
    <cfRule type="cellIs" dxfId="172" priority="8" operator="equal">
      <formula>"NC"</formula>
    </cfRule>
    <cfRule type="cellIs" dxfId="171" priority="9" operator="equal">
      <formula>"NA"</formula>
    </cfRule>
    <cfRule type="cellIs" dxfId="170" priority="10" operator="equal">
      <formula>"NT"</formula>
    </cfRule>
  </conditionalFormatting>
  <conditionalFormatting sqref="E4">
    <cfRule type="cellIs" dxfId="169" priority="11" operator="equal">
      <formula>"D"</formula>
    </cfRule>
    <cfRule type="cellIs" dxfId="168" priority="12"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9"/>
  <sheetViews>
    <sheetView zoomScale="75" zoomScaleNormal="75" workbookViewId="0">
      <selection activeCell="D4" sqref="D4"/>
    </sheetView>
  </sheetViews>
  <sheetFormatPr baseColWidth="10" defaultColWidth="9.54296875" defaultRowHeight="15" x14ac:dyDescent="0.25"/>
  <cols>
    <col min="1" max="1" width="3.7265625" style="14"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1017" width="9.54296875" style="23"/>
    <col min="1018" max="16384" width="9.54296875" style="14"/>
  </cols>
  <sheetData>
    <row r="1" spans="1:1024" ht="15.6" x14ac:dyDescent="0.25">
      <c r="A1" s="11" t="str">
        <f>Échantillon!A1</f>
        <v>RGAA 4.1 – GRILLE D'ÉVALUATION</v>
      </c>
      <c r="B1" s="11"/>
      <c r="C1" s="11"/>
      <c r="D1" s="11"/>
      <c r="E1" s="11"/>
      <c r="F1" s="11"/>
      <c r="G1" s="11"/>
    </row>
    <row r="2" spans="1:1024" x14ac:dyDescent="0.25">
      <c r="A2" s="1" t="str">
        <f>CONCATENATE(Échantillon!B40," : ",Échantillon!C40)</f>
        <v>Actualités : http://www.site.fr/actualites.html</v>
      </c>
      <c r="B2" s="1"/>
      <c r="C2" s="1"/>
      <c r="D2" s="1"/>
      <c r="E2" s="1"/>
      <c r="F2" s="1"/>
      <c r="G2" s="1"/>
    </row>
    <row r="3" spans="1:1024" s="23" customFormat="1" ht="46.2" x14ac:dyDescent="0.25">
      <c r="A3" s="24" t="s">
        <v>71</v>
      </c>
      <c r="B3" s="24" t="s">
        <v>72</v>
      </c>
      <c r="C3" s="25" t="s">
        <v>73</v>
      </c>
      <c r="D3" s="24" t="s">
        <v>300</v>
      </c>
      <c r="E3" s="24" t="s">
        <v>313</v>
      </c>
      <c r="F3" s="25" t="s">
        <v>314</v>
      </c>
      <c r="G3" s="25" t="s">
        <v>315</v>
      </c>
      <c r="AMD3" s="14"/>
      <c r="AME3" s="14"/>
      <c r="AMF3" s="14"/>
      <c r="AMG3" s="14"/>
      <c r="AMH3" s="14"/>
      <c r="AMI3" s="14"/>
      <c r="AMJ3" s="14"/>
    </row>
    <row r="4" spans="1:1024" s="23" customFormat="1" ht="20.399999999999999" x14ac:dyDescent="0.25">
      <c r="A4" s="5" t="str">
        <f>Critères!$A$3</f>
        <v>IMAGES</v>
      </c>
      <c r="B4" s="59" t="str">
        <f>Critères!B3</f>
        <v>1.1</v>
      </c>
      <c r="C4" s="31" t="str">
        <f>Critères!C3</f>
        <v>Chaque image porteuse d’information a-t-elle une alternative textuelle ?</v>
      </c>
      <c r="D4" s="67" t="s">
        <v>305</v>
      </c>
      <c r="E4" s="68" t="s">
        <v>316</v>
      </c>
      <c r="F4" s="31"/>
      <c r="G4" s="31"/>
      <c r="H4" s="14"/>
      <c r="AMD4" s="14"/>
      <c r="AME4" s="14"/>
      <c r="AMF4" s="14"/>
      <c r="AMG4" s="14"/>
      <c r="AMH4" s="14"/>
      <c r="AMI4" s="14"/>
      <c r="AMJ4" s="14"/>
    </row>
    <row r="5" spans="1:1024" s="23" customFormat="1" ht="20.399999999999999" x14ac:dyDescent="0.25">
      <c r="A5" s="5"/>
      <c r="B5" s="59" t="str">
        <f>Critères!B4</f>
        <v>1.2</v>
      </c>
      <c r="C5" s="31" t="str">
        <f>Critères!C4</f>
        <v>Chaque image de décoration est-elle correctement ignorée par les technologies d’assistance ?</v>
      </c>
      <c r="D5" s="67" t="s">
        <v>305</v>
      </c>
      <c r="E5" s="68" t="s">
        <v>316</v>
      </c>
      <c r="F5" s="31"/>
      <c r="G5" s="31"/>
      <c r="AMD5" s="14"/>
      <c r="AME5" s="14"/>
      <c r="AMF5" s="14"/>
      <c r="AMG5" s="14"/>
      <c r="AMH5" s="14"/>
      <c r="AMI5" s="14"/>
      <c r="AMJ5" s="14"/>
    </row>
    <row r="6" spans="1:1024" s="23" customFormat="1" ht="30.6" x14ac:dyDescent="0.25">
      <c r="A6" s="5"/>
      <c r="B6" s="59" t="str">
        <f>Critères!B5</f>
        <v>1.3</v>
      </c>
      <c r="C6" s="31" t="str">
        <f>Critères!C5</f>
        <v>Pour chaque image porteuse d'information ayant une alternative textuelle, cette alternative est-elle pertinente (hors cas particuliers) ?</v>
      </c>
      <c r="D6" s="67" t="s">
        <v>305</v>
      </c>
      <c r="E6" s="68" t="s">
        <v>316</v>
      </c>
      <c r="F6" s="31"/>
      <c r="G6" s="31"/>
      <c r="AMD6" s="14"/>
      <c r="AME6" s="14"/>
      <c r="AMF6" s="14"/>
      <c r="AMG6" s="14"/>
      <c r="AMH6" s="14"/>
      <c r="AMI6" s="14"/>
      <c r="AMJ6" s="14"/>
    </row>
    <row r="7" spans="1:1024" ht="30.6" x14ac:dyDescent="0.25">
      <c r="A7" s="5"/>
      <c r="B7" s="59" t="str">
        <f>Critères!B6</f>
        <v>1.4</v>
      </c>
      <c r="C7" s="31" t="str">
        <f>Critères!C6</f>
        <v>Pour chaque image utilisée comme CAPTCHA ou comme image-test, ayant une alternative textuelle, cette alternative permet-elle d’identifier la nature et la fonction de l’image ?</v>
      </c>
      <c r="D7" s="67" t="s">
        <v>305</v>
      </c>
      <c r="E7" s="68" t="s">
        <v>316</v>
      </c>
      <c r="F7" s="31"/>
      <c r="G7" s="31"/>
    </row>
    <row r="8" spans="1:1024" ht="30.6" x14ac:dyDescent="0.25">
      <c r="A8" s="5"/>
      <c r="B8" s="59" t="str">
        <f>Critères!B7</f>
        <v>1.5</v>
      </c>
      <c r="C8" s="31" t="str">
        <f>Critères!C7</f>
        <v>Pour chaque image utilisée comme CAPTCHA, une solution d’accès alternatif au contenu ou à la fonction du CAPTCHA est-elle présente ?</v>
      </c>
      <c r="D8" s="67" t="s">
        <v>305</v>
      </c>
      <c r="E8" s="68" t="s">
        <v>316</v>
      </c>
      <c r="F8" s="29"/>
      <c r="G8" s="31"/>
    </row>
    <row r="9" spans="1:1024" ht="20.399999999999999" x14ac:dyDescent="0.25">
      <c r="A9" s="5"/>
      <c r="B9" s="59" t="str">
        <f>Critères!B8</f>
        <v>1.6</v>
      </c>
      <c r="C9" s="31" t="str">
        <f>Critères!C8</f>
        <v>Chaque image porteuse d’information a-t-elle, si nécessaire, une description détaillée ?</v>
      </c>
      <c r="D9" s="67" t="s">
        <v>305</v>
      </c>
      <c r="E9" s="68" t="s">
        <v>316</v>
      </c>
      <c r="F9" s="31"/>
      <c r="G9" s="31"/>
    </row>
    <row r="10" spans="1:1024" ht="20.399999999999999" x14ac:dyDescent="0.25">
      <c r="A10" s="5"/>
      <c r="B10" s="59" t="str">
        <f>Critères!B9</f>
        <v>1.7</v>
      </c>
      <c r="C10" s="31" t="str">
        <f>Critères!C9</f>
        <v>Pour chaque image porteuse d’information ayant une description détaillée, cette description est-elle pertinente ?</v>
      </c>
      <c r="D10" s="67" t="s">
        <v>305</v>
      </c>
      <c r="E10" s="68" t="s">
        <v>316</v>
      </c>
      <c r="F10" s="31"/>
      <c r="G10" s="31"/>
    </row>
    <row r="11" spans="1:1024" ht="40.799999999999997" x14ac:dyDescent="0.25">
      <c r="A11" s="5"/>
      <c r="B11" s="59" t="str">
        <f>Critères!B10</f>
        <v>1.8</v>
      </c>
      <c r="C11" s="31" t="str">
        <f>Critères!C10</f>
        <v>Chaque image texte porteuse d’information, en l’absence d’un mécanisme de remplacement, doit si possible être remplacée par du texte stylé. Cette règle est-elle respectée (hors cas particuliers) ?</v>
      </c>
      <c r="D11" s="67" t="s">
        <v>305</v>
      </c>
      <c r="E11" s="68" t="s">
        <v>316</v>
      </c>
      <c r="F11" s="31"/>
      <c r="G11" s="31"/>
    </row>
    <row r="12" spans="1:1024" s="23" customFormat="1" ht="20.399999999999999" x14ac:dyDescent="0.25">
      <c r="A12" s="5"/>
      <c r="B12" s="59" t="str">
        <f>Critères!B11</f>
        <v>1.9</v>
      </c>
      <c r="C12" s="31" t="str">
        <f>Critères!C11</f>
        <v>Chaque légende d’image est-elle, si nécessaire, correctement reliée à l’image correspondante ?</v>
      </c>
      <c r="D12" s="67" t="s">
        <v>305</v>
      </c>
      <c r="E12" s="68" t="s">
        <v>316</v>
      </c>
      <c r="F12" s="31"/>
      <c r="G12" s="31"/>
      <c r="AMD12" s="14"/>
      <c r="AME12" s="14"/>
      <c r="AMF12" s="14"/>
      <c r="AMG12" s="14"/>
      <c r="AMH12" s="14"/>
      <c r="AMI12" s="14"/>
      <c r="AMJ12" s="14"/>
    </row>
    <row r="13" spans="1:1024" ht="15.6" x14ac:dyDescent="0.25">
      <c r="A13" s="5" t="str">
        <f>Critères!$A$12</f>
        <v>CADRES</v>
      </c>
      <c r="B13" s="59" t="str">
        <f>Critères!B12</f>
        <v>2.1</v>
      </c>
      <c r="C13" s="31" t="str">
        <f>Critères!C12</f>
        <v>Chaque cadre a-t-il un titre de cadre ?</v>
      </c>
      <c r="D13" s="67" t="s">
        <v>305</v>
      </c>
      <c r="E13" s="68" t="s">
        <v>316</v>
      </c>
      <c r="F13" s="60"/>
      <c r="G13" s="31"/>
    </row>
    <row r="14" spans="1:1024"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1024" ht="30.6" x14ac:dyDescent="0.25">
      <c r="A15" s="5" t="str">
        <f>Critères!$A$14</f>
        <v>COULEURS</v>
      </c>
      <c r="B15" s="59" t="str">
        <f>Critères!B14</f>
        <v>3.1</v>
      </c>
      <c r="C15" s="31" t="str">
        <f>Critères!C14</f>
        <v>Dans chaque page web, l’information ne doit pas être donnée uniquement par la couleur. Cette règle est-elle respectée ?</v>
      </c>
      <c r="D15" s="67" t="s">
        <v>305</v>
      </c>
      <c r="E15" s="68" t="s">
        <v>316</v>
      </c>
      <c r="F15" s="31"/>
      <c r="G15" s="31"/>
    </row>
    <row r="16" spans="1:1024" ht="30.6" x14ac:dyDescent="0.25">
      <c r="A16" s="5"/>
      <c r="B16" s="59" t="str">
        <f>Critères!B15</f>
        <v>3.2</v>
      </c>
      <c r="C16" s="31"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9" t="str">
        <f>Critères!B16</f>
        <v>3.3</v>
      </c>
      <c r="C17" s="31"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9" t="str">
        <f>Critères!B17</f>
        <v>4.1</v>
      </c>
      <c r="C18" s="31"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9" t="str">
        <f>Critères!B18</f>
        <v>4.2</v>
      </c>
      <c r="C19" s="31"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9" t="str">
        <f>Critères!B19</f>
        <v>4.3</v>
      </c>
      <c r="C20" s="31" t="str">
        <f>Critères!C19</f>
        <v>Chaque média temporel synchronisé pré-enregistré a-t-il, si nécessaire, des sous-titres synchronisés (hors cas particuliers) ?</v>
      </c>
      <c r="D20" s="67" t="s">
        <v>305</v>
      </c>
      <c r="E20" s="68" t="s">
        <v>316</v>
      </c>
      <c r="F20" s="31"/>
      <c r="G20" s="31"/>
    </row>
    <row r="21" spans="1:7" ht="30.6" x14ac:dyDescent="0.25">
      <c r="A21" s="5"/>
      <c r="B21" s="59" t="str">
        <f>Critères!B20</f>
        <v>4.4</v>
      </c>
      <c r="C21" s="31"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9" t="str">
        <f>Critères!B21</f>
        <v>4.5</v>
      </c>
      <c r="C22" s="31"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9" t="str">
        <f>Critères!B22</f>
        <v>4.6</v>
      </c>
      <c r="C23" s="31"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9" t="str">
        <f>Critères!B23</f>
        <v>4.7</v>
      </c>
      <c r="C24" s="31" t="str">
        <f>Critères!C23</f>
        <v>Chaque média temporel est-il clairement identifiable (hors cas particuliers) ?</v>
      </c>
      <c r="D24" s="67" t="s">
        <v>305</v>
      </c>
      <c r="E24" s="68" t="s">
        <v>316</v>
      </c>
      <c r="F24" s="31"/>
      <c r="G24" s="31"/>
    </row>
    <row r="25" spans="1:7" ht="20.399999999999999" x14ac:dyDescent="0.25">
      <c r="A25" s="5"/>
      <c r="B25" s="59" t="str">
        <f>Critères!B24</f>
        <v>4.8</v>
      </c>
      <c r="C25" s="31" t="str">
        <f>Critères!C24</f>
        <v>Chaque média non temporel a-t-il, si nécessaire, une alternative (hors cas particuliers) ?</v>
      </c>
      <c r="D25" s="67" t="s">
        <v>305</v>
      </c>
      <c r="E25" s="68" t="s">
        <v>316</v>
      </c>
      <c r="F25" s="31"/>
      <c r="G25" s="31"/>
    </row>
    <row r="26" spans="1:7" ht="20.399999999999999" x14ac:dyDescent="0.25">
      <c r="A26" s="5"/>
      <c r="B26" s="59" t="str">
        <f>Critères!B25</f>
        <v>4.9</v>
      </c>
      <c r="C26" s="31" t="str">
        <f>Critères!C25</f>
        <v>Pour chaque média non temporel ayant une alternative, cette alternative est-elle pertinente ?</v>
      </c>
      <c r="D26" s="67" t="s">
        <v>305</v>
      </c>
      <c r="E26" s="68" t="s">
        <v>316</v>
      </c>
      <c r="F26" s="31"/>
      <c r="G26" s="31"/>
    </row>
    <row r="27" spans="1:7" ht="20.399999999999999" x14ac:dyDescent="0.25">
      <c r="A27" s="5"/>
      <c r="B27" s="59" t="str">
        <f>Critères!B26</f>
        <v>4.10</v>
      </c>
      <c r="C27" s="31" t="str">
        <f>Critères!C26</f>
        <v>Chaque son déclenché automatiquement est-il contrôlable par l’utilisateur ?</v>
      </c>
      <c r="D27" s="67" t="s">
        <v>305</v>
      </c>
      <c r="E27" s="68" t="s">
        <v>316</v>
      </c>
      <c r="F27" s="31"/>
      <c r="G27" s="31"/>
    </row>
    <row r="28" spans="1:7" ht="30.6" x14ac:dyDescent="0.25">
      <c r="A28" s="5"/>
      <c r="B28" s="59" t="str">
        <f>Critères!B27</f>
        <v>4.11</v>
      </c>
      <c r="C28" s="31"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9" t="str">
        <f>Critères!B28</f>
        <v>4.12</v>
      </c>
      <c r="C29" s="31"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9" t="str">
        <f>Critères!B29</f>
        <v>4.13</v>
      </c>
      <c r="C30" s="31"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9" t="str">
        <f>Critères!B30</f>
        <v>5.1</v>
      </c>
      <c r="C31" s="31" t="str">
        <f>Critères!C30</f>
        <v>Chaque tableau de données complexe a-t-il un résumé ?</v>
      </c>
      <c r="D31" s="67" t="s">
        <v>305</v>
      </c>
      <c r="E31" s="68" t="s">
        <v>316</v>
      </c>
      <c r="F31" s="31"/>
      <c r="G31" s="31"/>
    </row>
    <row r="32" spans="1:7" ht="20.399999999999999" x14ac:dyDescent="0.25">
      <c r="A32" s="5"/>
      <c r="B32" s="59" t="str">
        <f>Critères!B31</f>
        <v>5.2</v>
      </c>
      <c r="C32" s="31" t="str">
        <f>Critères!C31</f>
        <v>Pour chaque tableau de données complexe ayant un résumé, celui-ci est-il pertinent ?</v>
      </c>
      <c r="D32" s="67" t="s">
        <v>305</v>
      </c>
      <c r="E32" s="68" t="s">
        <v>316</v>
      </c>
      <c r="F32" s="31"/>
      <c r="G32" s="31"/>
    </row>
    <row r="33" spans="1:7" ht="20.399999999999999" x14ac:dyDescent="0.25">
      <c r="A33" s="5"/>
      <c r="B33" s="59" t="str">
        <f>Critères!B32</f>
        <v>5.3</v>
      </c>
      <c r="C33" s="31" t="str">
        <f>Critères!C32</f>
        <v>Pour chaque tableau de mise en forme, le contenu linéarisé reste-t-il compréhensible ?</v>
      </c>
      <c r="D33" s="67" t="s">
        <v>305</v>
      </c>
      <c r="E33" s="68" t="s">
        <v>316</v>
      </c>
      <c r="F33" s="31"/>
      <c r="G33" s="31"/>
    </row>
    <row r="34" spans="1:7" ht="20.399999999999999" x14ac:dyDescent="0.25">
      <c r="A34" s="5"/>
      <c r="B34" s="59" t="str">
        <f>Critères!B33</f>
        <v>5.4</v>
      </c>
      <c r="C34" s="31" t="str">
        <f>Critères!C33</f>
        <v>Pour chaque tableau de données ayant un titre, le titre est-il correctement associé au tableau de données ?</v>
      </c>
      <c r="D34" s="67" t="s">
        <v>305</v>
      </c>
      <c r="E34" s="68" t="s">
        <v>316</v>
      </c>
      <c r="F34" s="31"/>
      <c r="G34" s="31"/>
    </row>
    <row r="35" spans="1:7" ht="20.399999999999999" x14ac:dyDescent="0.25">
      <c r="A35" s="5"/>
      <c r="B35" s="59" t="str">
        <f>Critères!B34</f>
        <v>5.5</v>
      </c>
      <c r="C35" s="31" t="str">
        <f>Critères!C34</f>
        <v>Pour chaque tableau de données ayant un titre, celui-ci est-il pertinent ?</v>
      </c>
      <c r="D35" s="67" t="s">
        <v>305</v>
      </c>
      <c r="E35" s="68" t="s">
        <v>316</v>
      </c>
      <c r="F35" s="31"/>
      <c r="G35" s="31"/>
    </row>
    <row r="36" spans="1:7" ht="30.6" x14ac:dyDescent="0.25">
      <c r="A36" s="5"/>
      <c r="B36" s="59" t="str">
        <f>Critères!B35</f>
        <v>5.6</v>
      </c>
      <c r="C36" s="31" t="str">
        <f>Critères!C35</f>
        <v>Pour chaque tableau de données, chaque en-tête de colonnes et chaque en-tête de lignes sont-ils correctement déclarés ?</v>
      </c>
      <c r="D36" s="67" t="s">
        <v>305</v>
      </c>
      <c r="E36" s="68" t="s">
        <v>316</v>
      </c>
      <c r="F36" s="31"/>
      <c r="G36" s="31"/>
    </row>
    <row r="37" spans="1:7" ht="30.6" x14ac:dyDescent="0.25">
      <c r="A37" s="5"/>
      <c r="B37" s="59" t="str">
        <f>Critères!B36</f>
        <v>5.7</v>
      </c>
      <c r="C37" s="31"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9" t="str">
        <f>Critères!B37</f>
        <v>5.8</v>
      </c>
      <c r="C38" s="31"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9" t="str">
        <f>Critères!B38</f>
        <v>6.1</v>
      </c>
      <c r="C39" s="31" t="str">
        <f>Critères!C38</f>
        <v>Chaque lien est-il explicite (hors cas particuliers) ?</v>
      </c>
      <c r="D39" s="67" t="s">
        <v>305</v>
      </c>
      <c r="E39" s="68" t="s">
        <v>316</v>
      </c>
      <c r="F39" s="31"/>
      <c r="G39" s="31"/>
    </row>
    <row r="40" spans="1:7" ht="15.6" x14ac:dyDescent="0.25">
      <c r="A40" s="5"/>
      <c r="B40" s="59" t="str">
        <f>Critères!B39</f>
        <v>6.2</v>
      </c>
      <c r="C40" s="31" t="str">
        <f>Critères!C39</f>
        <v>Dans chaque page web, chaque lien a-t-il un intitulé ?</v>
      </c>
      <c r="D40" s="67" t="s">
        <v>305</v>
      </c>
      <c r="E40" s="68" t="s">
        <v>316</v>
      </c>
      <c r="F40" s="31"/>
      <c r="G40" s="31"/>
    </row>
    <row r="41" spans="1:7" ht="20.399999999999999" x14ac:dyDescent="0.25">
      <c r="A41" s="5" t="str">
        <f>Critères!$A$40</f>
        <v>SCRIPTS</v>
      </c>
      <c r="B41" s="59" t="str">
        <f>Critères!B40</f>
        <v>7.1</v>
      </c>
      <c r="C41" s="31" t="str">
        <f>Critères!C40</f>
        <v>Chaque script est-il, si nécessaire, compatible avec les technologies d’assistance ?</v>
      </c>
      <c r="D41" s="67" t="s">
        <v>305</v>
      </c>
      <c r="E41" s="68" t="s">
        <v>316</v>
      </c>
      <c r="F41" s="31"/>
      <c r="G41" s="31"/>
    </row>
    <row r="42" spans="1:7" ht="20.399999999999999" x14ac:dyDescent="0.25">
      <c r="A42" s="5"/>
      <c r="B42" s="59" t="str">
        <f>Critères!B41</f>
        <v>7.2</v>
      </c>
      <c r="C42" s="31" t="str">
        <f>Critères!C41</f>
        <v>Pour chaque script ayant une alternative, cette alternative est-elle pertinente ?</v>
      </c>
      <c r="D42" s="67" t="s">
        <v>305</v>
      </c>
      <c r="E42" s="68" t="s">
        <v>316</v>
      </c>
      <c r="F42" s="31"/>
      <c r="G42" s="31"/>
    </row>
    <row r="43" spans="1:7" ht="20.399999999999999" x14ac:dyDescent="0.25">
      <c r="A43" s="5"/>
      <c r="B43" s="59" t="str">
        <f>Critères!B42</f>
        <v>7.3</v>
      </c>
      <c r="C43" s="31" t="str">
        <f>Critères!C42</f>
        <v>Chaque script est-il contrôlable par le clavier et par tout dispositif de pointage (hors cas particuliers) ?</v>
      </c>
      <c r="D43" s="67" t="s">
        <v>305</v>
      </c>
      <c r="E43" s="68" t="s">
        <v>316</v>
      </c>
      <c r="F43" s="31"/>
      <c r="G43" s="31"/>
    </row>
    <row r="44" spans="1:7" ht="20.399999999999999" x14ac:dyDescent="0.25">
      <c r="A44" s="5"/>
      <c r="B44" s="59" t="str">
        <f>Critères!B43</f>
        <v>7.4</v>
      </c>
      <c r="C44" s="31" t="str">
        <f>Critères!C43</f>
        <v>Pour chaque script qui initie un changement de contexte, l’utilisateur est-il averti ou en a-t-il le contrôle ?</v>
      </c>
      <c r="D44" s="67" t="s">
        <v>305</v>
      </c>
      <c r="E44" s="68" t="s">
        <v>316</v>
      </c>
      <c r="F44" s="31"/>
      <c r="G44" s="31"/>
    </row>
    <row r="45" spans="1:7" ht="20.399999999999999" x14ac:dyDescent="0.25">
      <c r="A45" s="5"/>
      <c r="B45" s="59" t="str">
        <f>Critères!B44</f>
        <v>7.5</v>
      </c>
      <c r="C45" s="31"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9" t="str">
        <f>Critères!B45</f>
        <v>8.1</v>
      </c>
      <c r="C46" s="31" t="str">
        <f>Critères!C45</f>
        <v>Chaque page web est-elle définie par un type de document ?</v>
      </c>
      <c r="D46" s="67" t="s">
        <v>305</v>
      </c>
      <c r="E46" s="68" t="s">
        <v>316</v>
      </c>
      <c r="F46" s="31"/>
      <c r="G46" s="31"/>
    </row>
    <row r="47" spans="1:7" ht="20.399999999999999" x14ac:dyDescent="0.25">
      <c r="A47" s="5"/>
      <c r="B47" s="59" t="str">
        <f>Critères!B46</f>
        <v>8.2</v>
      </c>
      <c r="C47" s="31"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9" t="str">
        <f>Critères!B47</f>
        <v>8.3</v>
      </c>
      <c r="C48" s="31" t="str">
        <f>Critères!C47</f>
        <v>Dans chaque page web, la langue par défaut est-elle présente ?</v>
      </c>
      <c r="D48" s="67" t="s">
        <v>305</v>
      </c>
      <c r="E48" s="68" t="s">
        <v>316</v>
      </c>
      <c r="F48" s="31"/>
      <c r="G48" s="31"/>
    </row>
    <row r="49" spans="1:7" ht="20.399999999999999" x14ac:dyDescent="0.25">
      <c r="A49" s="5"/>
      <c r="B49" s="59" t="str">
        <f>Critères!B48</f>
        <v>8.4</v>
      </c>
      <c r="C49" s="31" t="str">
        <f>Critères!C48</f>
        <v>Pour chaque page web ayant une langue par défaut, le code de langue est-il pertinent ?</v>
      </c>
      <c r="D49" s="67" t="s">
        <v>305</v>
      </c>
      <c r="E49" s="68" t="s">
        <v>316</v>
      </c>
      <c r="F49" s="31"/>
      <c r="G49" s="31"/>
    </row>
    <row r="50" spans="1:7" ht="15.6" x14ac:dyDescent="0.25">
      <c r="A50" s="5"/>
      <c r="B50" s="59" t="str">
        <f>Critères!B49</f>
        <v>8.5</v>
      </c>
      <c r="C50" s="31" t="str">
        <f>Critères!C49</f>
        <v>Chaque page web a-t-elle un titre de page ?</v>
      </c>
      <c r="D50" s="67" t="s">
        <v>305</v>
      </c>
      <c r="E50" s="68" t="s">
        <v>316</v>
      </c>
      <c r="F50" s="31"/>
      <c r="G50" s="31"/>
    </row>
    <row r="51" spans="1:7" ht="20.399999999999999" x14ac:dyDescent="0.25">
      <c r="A51" s="5"/>
      <c r="B51" s="59" t="str">
        <f>Critères!B50</f>
        <v>8.6</v>
      </c>
      <c r="C51" s="31" t="str">
        <f>Critères!C50</f>
        <v>Pour chaque page web ayant un titre de page, ce titre est-il pertinent ?</v>
      </c>
      <c r="D51" s="67" t="s">
        <v>305</v>
      </c>
      <c r="E51" s="68" t="s">
        <v>316</v>
      </c>
      <c r="F51" s="31"/>
      <c r="G51" s="31"/>
    </row>
    <row r="52" spans="1:7" ht="20.399999999999999" x14ac:dyDescent="0.25">
      <c r="A52" s="5"/>
      <c r="B52" s="59" t="str">
        <f>Critères!B51</f>
        <v>8.7</v>
      </c>
      <c r="C52" s="31" t="str">
        <f>Critères!C51</f>
        <v>Dans chaque page web, chaque changement de langue est-il indiqué dans le code source (hors cas particuliers) ?</v>
      </c>
      <c r="D52" s="67" t="s">
        <v>305</v>
      </c>
      <c r="E52" s="68" t="s">
        <v>316</v>
      </c>
      <c r="F52" s="31"/>
      <c r="G52" s="31"/>
    </row>
    <row r="53" spans="1:7" ht="20.399999999999999" x14ac:dyDescent="0.25">
      <c r="A53" s="5"/>
      <c r="B53" s="59" t="str">
        <f>Critères!B52</f>
        <v>8.8</v>
      </c>
      <c r="C53" s="31" t="str">
        <f>Critères!C52</f>
        <v>Dans chaque page web, le code de langue de chaque changement de langue est-il valide et pertinent ?</v>
      </c>
      <c r="D53" s="67" t="s">
        <v>305</v>
      </c>
      <c r="E53" s="68" t="s">
        <v>316</v>
      </c>
      <c r="F53" s="31"/>
      <c r="G53" s="31"/>
    </row>
    <row r="54" spans="1:7" ht="30.6" x14ac:dyDescent="0.25">
      <c r="A54" s="5"/>
      <c r="B54" s="59" t="str">
        <f>Critères!B53</f>
        <v>8.9</v>
      </c>
      <c r="C54" s="31"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9" t="str">
        <f>Critères!B54</f>
        <v>8.10</v>
      </c>
      <c r="C55" s="31"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9" t="str">
        <f>Critères!B55</f>
        <v>9.1</v>
      </c>
      <c r="C56" s="31" t="str">
        <f>Critères!C55</f>
        <v>Dans chaque page web, l’information est-elle structurée par l’utilisation appropriée de titres ?</v>
      </c>
      <c r="D56" s="67" t="s">
        <v>305</v>
      </c>
      <c r="E56" s="68" t="s">
        <v>316</v>
      </c>
      <c r="F56" s="31"/>
      <c r="G56" s="31"/>
    </row>
    <row r="57" spans="1:7" ht="20.399999999999999" x14ac:dyDescent="0.25">
      <c r="A57" s="5"/>
      <c r="B57" s="59" t="str">
        <f>Critères!B56</f>
        <v>9.2</v>
      </c>
      <c r="C57" s="31" t="str">
        <f>Critères!C56</f>
        <v>Dans chaque page web, la structure du document est-elle cohérente (hors cas particuliers) ?</v>
      </c>
      <c r="D57" s="67" t="s">
        <v>305</v>
      </c>
      <c r="E57" s="68" t="s">
        <v>316</v>
      </c>
      <c r="F57" s="31"/>
      <c r="G57" s="31"/>
    </row>
    <row r="58" spans="1:7" ht="20.399999999999999" x14ac:dyDescent="0.25">
      <c r="A58" s="5"/>
      <c r="B58" s="59" t="str">
        <f>Critères!B57</f>
        <v>9.3</v>
      </c>
      <c r="C58" s="31" t="str">
        <f>Critères!C57</f>
        <v>Dans chaque page web, chaque liste est-elle correctement structurée ?</v>
      </c>
      <c r="D58" s="67" t="s">
        <v>305</v>
      </c>
      <c r="E58" s="68" t="s">
        <v>316</v>
      </c>
      <c r="F58" s="31"/>
      <c r="G58" s="31"/>
    </row>
    <row r="59" spans="1:7" ht="20.399999999999999" x14ac:dyDescent="0.25">
      <c r="A59" s="5"/>
      <c r="B59" s="59" t="str">
        <f>Critères!B58</f>
        <v>9.4</v>
      </c>
      <c r="C59" s="31" t="str">
        <f>Critères!C58</f>
        <v>Dans chaque page web, chaque citation est-elle correctement indiquée ?</v>
      </c>
      <c r="D59" s="67" t="s">
        <v>305</v>
      </c>
      <c r="E59" s="68" t="s">
        <v>316</v>
      </c>
      <c r="F59" s="31"/>
      <c r="G59" s="31"/>
    </row>
    <row r="60" spans="1:7" ht="20.399999999999999" x14ac:dyDescent="0.25">
      <c r="A60" s="5" t="str">
        <f>Critères!$A$59</f>
        <v>PRÉSENTATION</v>
      </c>
      <c r="B60" s="59" t="str">
        <f>Critères!B59</f>
        <v>10.1</v>
      </c>
      <c r="C60" s="31" t="str">
        <f>Critères!C59</f>
        <v>Dans le site web, des feuilles de styles sont-elles utilisées pour contrôler la présentation de l’information ?</v>
      </c>
      <c r="D60" s="67" t="s">
        <v>305</v>
      </c>
      <c r="E60" s="68" t="s">
        <v>316</v>
      </c>
      <c r="F60" s="31"/>
      <c r="G60" s="31"/>
    </row>
    <row r="61" spans="1:7" ht="30.6" x14ac:dyDescent="0.25">
      <c r="A61" s="5"/>
      <c r="B61" s="59" t="str">
        <f>Critères!B60</f>
        <v>10.2</v>
      </c>
      <c r="C61" s="31"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9" t="str">
        <f>Critères!B61</f>
        <v>10.3</v>
      </c>
      <c r="C62" s="31" t="str">
        <f>Critères!C61</f>
        <v>Dans chaque page web, l’information reste-t-elle compréhensible lorsque les feuilles de styles sont désactivées ?</v>
      </c>
      <c r="D62" s="67" t="s">
        <v>305</v>
      </c>
      <c r="E62" s="68" t="s">
        <v>316</v>
      </c>
      <c r="F62" s="31"/>
      <c r="G62" s="31"/>
    </row>
    <row r="63" spans="1:7" ht="30.6" x14ac:dyDescent="0.25">
      <c r="A63" s="5"/>
      <c r="B63" s="59" t="str">
        <f>Critères!B62</f>
        <v>10.4</v>
      </c>
      <c r="C63" s="31"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9" t="str">
        <f>Critères!B63</f>
        <v>10.5</v>
      </c>
      <c r="C64" s="31"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9" t="str">
        <f>Critères!B64</f>
        <v>10.6</v>
      </c>
      <c r="C65" s="31"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9" t="str">
        <f>Critères!B65</f>
        <v>10.7</v>
      </c>
      <c r="C66" s="31" t="str">
        <f>Critères!C65</f>
        <v>Dans chaque page web, pour chaque élément recevant le focus, la prise de focus est-elle visible ?</v>
      </c>
      <c r="D66" s="67" t="s">
        <v>305</v>
      </c>
      <c r="E66" s="68" t="s">
        <v>316</v>
      </c>
      <c r="F66" s="31"/>
      <c r="G66" s="31"/>
    </row>
    <row r="67" spans="1:7" ht="20.399999999999999" x14ac:dyDescent="0.25">
      <c r="A67" s="5"/>
      <c r="B67" s="59" t="str">
        <f>Critères!B66</f>
        <v>10.8</v>
      </c>
      <c r="C67" s="31" t="str">
        <f>Critères!C66</f>
        <v>Pour chaque page web, les contenus cachés ont-ils vocation à être ignorés par les technologies d’assistance ?</v>
      </c>
      <c r="D67" s="67" t="s">
        <v>305</v>
      </c>
      <c r="E67" s="68" t="s">
        <v>316</v>
      </c>
      <c r="F67" s="31"/>
      <c r="G67" s="31"/>
    </row>
    <row r="68" spans="1:7" ht="30.6" x14ac:dyDescent="0.25">
      <c r="A68" s="5"/>
      <c r="B68" s="59" t="str">
        <f>Critères!B67</f>
        <v>10.9</v>
      </c>
      <c r="C68" s="31" t="str">
        <f>Critères!C67</f>
        <v>Dans chaque page web, l’information ne doit pas être donnée uniquement par la forme, taille ou position. Cette règle est-elle respectée ?</v>
      </c>
      <c r="D68" s="67" t="s">
        <v>305</v>
      </c>
      <c r="E68" s="68" t="s">
        <v>316</v>
      </c>
      <c r="F68" s="31"/>
      <c r="G68" s="31"/>
    </row>
    <row r="69" spans="1:7" ht="30.6" x14ac:dyDescent="0.25">
      <c r="A69" s="5"/>
      <c r="B69" s="59" t="str">
        <f>Critères!B68</f>
        <v>10.10</v>
      </c>
      <c r="C69" s="31" t="str">
        <f>Critères!C68</f>
        <v>Dans chaque page web, l’information ne doit pas être donnée par la forme, taille ou position uniquement. Cette règle est-elle implémentée de façon pertinente ?</v>
      </c>
      <c r="D69" s="67" t="s">
        <v>305</v>
      </c>
      <c r="E69" s="68" t="s">
        <v>316</v>
      </c>
      <c r="F69" s="31"/>
      <c r="G69" s="31"/>
    </row>
    <row r="70" spans="1:7" ht="51" x14ac:dyDescent="0.25">
      <c r="A70" s="5"/>
      <c r="B70" s="59" t="str">
        <f>Critères!B69</f>
        <v>10.11</v>
      </c>
      <c r="C70" s="31"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31"/>
      <c r="G70" s="31"/>
    </row>
    <row r="71" spans="1:7" ht="30.6" x14ac:dyDescent="0.25">
      <c r="A71" s="5"/>
      <c r="B71" s="59" t="str">
        <f>Critères!B70</f>
        <v>10.12</v>
      </c>
      <c r="C71" s="31" t="str">
        <f>Critères!C70</f>
        <v>Dans chaque page web, les propriétés d’espacement du texte peuvent-elles être redéfinies par l’utilisateur sans perte de contenu ou de fonctionnalité (hors cas particuliers) ?</v>
      </c>
      <c r="D71" s="67" t="s">
        <v>305</v>
      </c>
      <c r="E71" s="68" t="s">
        <v>316</v>
      </c>
      <c r="F71" s="31"/>
      <c r="G71" s="31"/>
    </row>
    <row r="72" spans="1:7" ht="40.799999999999997" x14ac:dyDescent="0.25">
      <c r="A72" s="5"/>
      <c r="B72" s="59" t="str">
        <f>Critères!B71</f>
        <v>10.13</v>
      </c>
      <c r="C72" s="31" t="str">
        <f>Critères!C71</f>
        <v>Dans chaque page web, les contenus additionnels apparaissant à la prise de focus ou au survol d’un composant d’interface sont-ils contrôlables par l’utilisateur (hors cas particuliers) ?</v>
      </c>
      <c r="D72" s="67" t="s">
        <v>305</v>
      </c>
      <c r="E72" s="68" t="s">
        <v>316</v>
      </c>
      <c r="F72" s="31"/>
      <c r="G72" s="31"/>
    </row>
    <row r="73" spans="1:7" ht="30.6" x14ac:dyDescent="0.25">
      <c r="A73" s="5"/>
      <c r="B73" s="59" t="str">
        <f>Critères!B72</f>
        <v>10.14</v>
      </c>
      <c r="C73" s="31" t="str">
        <f>Critères!C72</f>
        <v>Dans chaque page web, les contenus additionnels apparaissant via les styles CSS uniquement peuvent-ils être rendus visibles au clavier et par tout dispositif de pointage ?</v>
      </c>
      <c r="D73" s="67" t="s">
        <v>305</v>
      </c>
      <c r="E73" s="68" t="s">
        <v>316</v>
      </c>
      <c r="F73" s="31"/>
      <c r="G73" s="31"/>
    </row>
    <row r="74" spans="1:7" ht="15.6" x14ac:dyDescent="0.25">
      <c r="A74" s="5" t="str">
        <f>Critères!$A$73</f>
        <v>FORMULAIRES</v>
      </c>
      <c r="B74" s="59" t="str">
        <f>Critères!B73</f>
        <v>11.1</v>
      </c>
      <c r="C74" s="31" t="str">
        <f>Critères!C73</f>
        <v>Chaque champ de formulaire a-t-il une étiquette ?</v>
      </c>
      <c r="D74" s="67" t="s">
        <v>305</v>
      </c>
      <c r="E74" s="68" t="s">
        <v>316</v>
      </c>
      <c r="F74" s="31"/>
      <c r="G74" s="31"/>
    </row>
    <row r="75" spans="1:7" ht="20.399999999999999" x14ac:dyDescent="0.25">
      <c r="A75" s="5"/>
      <c r="B75" s="59" t="str">
        <f>Critères!B74</f>
        <v>11.2</v>
      </c>
      <c r="C75" s="31" t="str">
        <f>Critères!C74</f>
        <v>Chaque étiquette associée à un champ de formulaire est-elle pertinente (hors cas particuliers) ?</v>
      </c>
      <c r="D75" s="67" t="s">
        <v>305</v>
      </c>
      <c r="E75" s="68" t="s">
        <v>316</v>
      </c>
      <c r="F75" s="31"/>
      <c r="G75" s="31"/>
    </row>
    <row r="76" spans="1:7" ht="40.799999999999997" x14ac:dyDescent="0.25">
      <c r="A76" s="5"/>
      <c r="B76" s="59" t="str">
        <f>Critères!B75</f>
        <v>11.3</v>
      </c>
      <c r="C76" s="31" t="str">
        <f>Critères!C75</f>
        <v>Dans chaque formulaire, chaque étiquette associée à un champ de formulaire ayant la même fonction et répété plusieurs fois dans une même page ou dans un ensemble de pages est-elle cohérente ?</v>
      </c>
      <c r="D76" s="67" t="s">
        <v>305</v>
      </c>
      <c r="E76" s="68" t="s">
        <v>316</v>
      </c>
      <c r="F76" s="31"/>
      <c r="G76" s="31"/>
    </row>
    <row r="77" spans="1:7" ht="20.399999999999999" x14ac:dyDescent="0.25">
      <c r="A77" s="5"/>
      <c r="B77" s="59" t="str">
        <f>Critères!B76</f>
        <v>11.4</v>
      </c>
      <c r="C77" s="31" t="str">
        <f>Critères!C76</f>
        <v>Dans chaque formulaire, chaque étiquette de champ et son champ associé sont-ils accolés (hors cas particuliers) ?</v>
      </c>
      <c r="D77" s="67" t="s">
        <v>305</v>
      </c>
      <c r="E77" s="68" t="s">
        <v>316</v>
      </c>
      <c r="F77" s="31"/>
      <c r="G77" s="31"/>
    </row>
    <row r="78" spans="1:7" ht="20.399999999999999" x14ac:dyDescent="0.25">
      <c r="A78" s="5"/>
      <c r="B78" s="59" t="str">
        <f>Critères!B77</f>
        <v>11.5</v>
      </c>
      <c r="C78" s="31" t="str">
        <f>Critères!C77</f>
        <v>Dans chaque formulaire, les champs de même nature sont-ils regroupés, si nécessaire ?</v>
      </c>
      <c r="D78" s="67" t="s">
        <v>305</v>
      </c>
      <c r="E78" s="68" t="s">
        <v>316</v>
      </c>
      <c r="F78" s="31"/>
      <c r="G78" s="31"/>
    </row>
    <row r="79" spans="1:7" ht="20.399999999999999" x14ac:dyDescent="0.25">
      <c r="A79" s="5"/>
      <c r="B79" s="59" t="str">
        <f>Critères!B78</f>
        <v>11.6</v>
      </c>
      <c r="C79" s="31" t="str">
        <f>Critères!C78</f>
        <v>Dans chaque formulaire, chaque regroupement de champs de même nature a-t-il une légende ?</v>
      </c>
      <c r="D79" s="67" t="s">
        <v>305</v>
      </c>
      <c r="E79" s="68" t="s">
        <v>316</v>
      </c>
      <c r="F79" s="31"/>
      <c r="G79" s="31"/>
    </row>
    <row r="80" spans="1:7" ht="30.6" x14ac:dyDescent="0.25">
      <c r="A80" s="5"/>
      <c r="B80" s="59" t="str">
        <f>Critères!B79</f>
        <v>11.7</v>
      </c>
      <c r="C80" s="31"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9" t="str">
        <f>Critères!B80</f>
        <v>11.8</v>
      </c>
      <c r="C81" s="31"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9" t="str">
        <f>Critères!B81</f>
        <v>11.9</v>
      </c>
      <c r="C82" s="31" t="str">
        <f>Critères!C81</f>
        <v>Dans chaque formulaire, l’intitulé de chaque bouton est-il pertinent (hors cas particuliers) ?</v>
      </c>
      <c r="D82" s="67" t="s">
        <v>305</v>
      </c>
      <c r="E82" s="68" t="s">
        <v>316</v>
      </c>
      <c r="F82" s="31"/>
      <c r="G82" s="31"/>
    </row>
    <row r="83" spans="1:7" ht="20.399999999999999" x14ac:dyDescent="0.25">
      <c r="A83" s="5"/>
      <c r="B83" s="59" t="str">
        <f>Critères!B82</f>
        <v>11.10</v>
      </c>
      <c r="C83" s="31" t="str">
        <f>Critères!C82</f>
        <v>Dans chaque formulaire, le contrôle de saisie est-il utilisé de manière pertinente (hors cas particuliers) ?</v>
      </c>
      <c r="D83" s="67" t="s">
        <v>305</v>
      </c>
      <c r="E83" s="68" t="s">
        <v>316</v>
      </c>
      <c r="F83" s="31"/>
      <c r="G83" s="31"/>
    </row>
    <row r="84" spans="1:7" ht="30.6" x14ac:dyDescent="0.25">
      <c r="A84" s="5"/>
      <c r="B84" s="59" t="str">
        <f>Critères!B83</f>
        <v>11.11</v>
      </c>
      <c r="C84" s="31"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9" t="str">
        <f>Critères!B84</f>
        <v>11.12</v>
      </c>
      <c r="C85" s="31"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9" t="str">
        <f>Critères!B85</f>
        <v>11.13</v>
      </c>
      <c r="C86" s="31"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9" t="str">
        <f>Critères!B86</f>
        <v>12.1</v>
      </c>
      <c r="C87" s="31" t="str">
        <f>Critères!C86</f>
        <v>Chaque ensemble de pages dispose-t-il de deux systèmes de navigation différents, au moins (hors cas particuliers) ?</v>
      </c>
      <c r="D87" s="67" t="s">
        <v>305</v>
      </c>
      <c r="E87" s="68" t="s">
        <v>316</v>
      </c>
      <c r="F87" s="31"/>
      <c r="G87" s="31"/>
    </row>
    <row r="88" spans="1:7" ht="30.6" x14ac:dyDescent="0.25">
      <c r="A88" s="5"/>
      <c r="B88" s="59" t="str">
        <f>Critères!B87</f>
        <v>12.2</v>
      </c>
      <c r="C88" s="31" t="str">
        <f>Critères!C87</f>
        <v>Dans chaque ensemble de pages, le menu et les barres de navigation sont-ils toujours à la même place (hors cas particuliers) ?</v>
      </c>
      <c r="D88" s="67" t="s">
        <v>305</v>
      </c>
      <c r="E88" s="68" t="s">
        <v>316</v>
      </c>
      <c r="F88" s="31"/>
      <c r="G88" s="31"/>
    </row>
    <row r="89" spans="1:7" ht="15.6" x14ac:dyDescent="0.25">
      <c r="A89" s="5"/>
      <c r="B89" s="59" t="str">
        <f>Critères!B88</f>
        <v>12.3</v>
      </c>
      <c r="C89" s="31" t="str">
        <f>Critères!C88</f>
        <v>La page « plan du site » est-elle pertinente ?</v>
      </c>
      <c r="D89" s="67" t="s">
        <v>305</v>
      </c>
      <c r="E89" s="68" t="s">
        <v>316</v>
      </c>
      <c r="F89" s="31"/>
      <c r="G89" s="31"/>
    </row>
    <row r="90" spans="1:7" ht="20.399999999999999" x14ac:dyDescent="0.25">
      <c r="A90" s="5"/>
      <c r="B90" s="59" t="str">
        <f>Critères!B89</f>
        <v>12.4</v>
      </c>
      <c r="C90" s="31" t="str">
        <f>Critères!C89</f>
        <v>Dans chaque ensemble de pages, la page « plan du site » est-elle atteignable de manière identique ?</v>
      </c>
      <c r="D90" s="67" t="s">
        <v>305</v>
      </c>
      <c r="E90" s="68" t="s">
        <v>316</v>
      </c>
      <c r="F90" s="31"/>
      <c r="G90" s="31"/>
    </row>
    <row r="91" spans="1:7" ht="20.399999999999999" x14ac:dyDescent="0.25">
      <c r="A91" s="5"/>
      <c r="B91" s="59" t="str">
        <f>Critères!B90</f>
        <v>12.5</v>
      </c>
      <c r="C91" s="31" t="str">
        <f>Critères!C90</f>
        <v>Dans chaque ensemble de pages, le moteur de recherche est-il atteignable de manière identique ?</v>
      </c>
      <c r="D91" s="67" t="s">
        <v>305</v>
      </c>
      <c r="E91" s="68" t="s">
        <v>316</v>
      </c>
      <c r="F91" s="31"/>
      <c r="G91" s="31"/>
    </row>
    <row r="92" spans="1:7" ht="51" x14ac:dyDescent="0.25">
      <c r="A92" s="5"/>
      <c r="B92" s="59" t="str">
        <f>Critères!B91</f>
        <v>12.6</v>
      </c>
      <c r="C92" s="31"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31"/>
      <c r="G92" s="31"/>
    </row>
    <row r="93" spans="1:7" ht="30.6" x14ac:dyDescent="0.25">
      <c r="A93" s="5"/>
      <c r="B93" s="59" t="str">
        <f>Critères!B92</f>
        <v>12.7</v>
      </c>
      <c r="C93" s="31" t="str">
        <f>Critères!C92</f>
        <v>Dans chaque page web, un lien d’évitement ou d’accès rapide à la zone de contenu principal est-il présent (hors cas particuliers) ?</v>
      </c>
      <c r="D93" s="67" t="s">
        <v>305</v>
      </c>
      <c r="E93" s="68" t="s">
        <v>316</v>
      </c>
      <c r="F93" s="31"/>
      <c r="G93" s="31"/>
    </row>
    <row r="94" spans="1:7" ht="20.399999999999999" x14ac:dyDescent="0.25">
      <c r="A94" s="5"/>
      <c r="B94" s="59" t="str">
        <f>Critères!B93</f>
        <v>12.8</v>
      </c>
      <c r="C94" s="31" t="str">
        <f>Critères!C93</f>
        <v>Dans chaque page web, l’ordre de tabulation est-il cohérent ?</v>
      </c>
      <c r="D94" s="67" t="s">
        <v>305</v>
      </c>
      <c r="E94" s="68" t="s">
        <v>316</v>
      </c>
      <c r="F94" s="31"/>
      <c r="G94" s="31"/>
    </row>
    <row r="95" spans="1:7" ht="20.399999999999999" x14ac:dyDescent="0.25">
      <c r="A95" s="5"/>
      <c r="B95" s="59" t="str">
        <f>Critères!B94</f>
        <v>12.9</v>
      </c>
      <c r="C95" s="31" t="str">
        <f>Critères!C94</f>
        <v>Dans chaque page web, la navigation ne doit pas contenir de piège au clavier. Cette règle est-elle respectée ?</v>
      </c>
      <c r="D95" s="67" t="s">
        <v>305</v>
      </c>
      <c r="E95" s="68" t="s">
        <v>316</v>
      </c>
      <c r="F95" s="31"/>
      <c r="G95" s="31"/>
    </row>
    <row r="96" spans="1:7" ht="40.799999999999997" x14ac:dyDescent="0.25">
      <c r="A96" s="5"/>
      <c r="B96" s="59" t="str">
        <f>Critères!B95</f>
        <v>12.10</v>
      </c>
      <c r="C96" s="31" t="str">
        <f>Critères!C95</f>
        <v>Dans chaque page web, les raccourcis clavier n’utilisant qu’une seule touche (lettre minuscule ou majuscule, ponctuation, chiffre ou symbole) sont-ils contrôlables par l’utilisateur ?</v>
      </c>
      <c r="D96" s="67" t="s">
        <v>305</v>
      </c>
      <c r="E96" s="68" t="s">
        <v>316</v>
      </c>
      <c r="F96" s="31"/>
      <c r="G96" s="31"/>
    </row>
    <row r="97" spans="1:7" ht="40.799999999999997" x14ac:dyDescent="0.25">
      <c r="A97" s="5"/>
      <c r="B97" s="59" t="str">
        <f>Critères!B96</f>
        <v>12.11</v>
      </c>
      <c r="C97" s="31" t="str">
        <f>Critères!C96</f>
        <v>Dans chaque page web, les contenus additionnels apparaissant au survol, à la prise de focus ou à l’activation d’un composant d’interface sont-ils si nécessaire atteignables au clavier ?</v>
      </c>
      <c r="D97" s="67" t="s">
        <v>305</v>
      </c>
      <c r="E97" s="68" t="s">
        <v>316</v>
      </c>
      <c r="F97" s="31"/>
      <c r="G97" s="31"/>
    </row>
    <row r="98" spans="1:7" ht="30.6" x14ac:dyDescent="0.25">
      <c r="A98" s="5" t="str">
        <f>Critères!$A$97</f>
        <v>CONSULTATION</v>
      </c>
      <c r="B98" s="59" t="str">
        <f>Critères!B97</f>
        <v>13.1</v>
      </c>
      <c r="C98" s="31" t="str">
        <f>Critères!C97</f>
        <v>Pour chaque page web, l’utilisateur a-t-il le contrôle de chaque limite de temps modifiant le contenu (hors cas particuliers) ?</v>
      </c>
      <c r="D98" s="67" t="s">
        <v>305</v>
      </c>
      <c r="E98" s="68" t="s">
        <v>316</v>
      </c>
      <c r="F98" s="31"/>
      <c r="G98" s="31"/>
    </row>
    <row r="99" spans="1:7" ht="30.6" x14ac:dyDescent="0.25">
      <c r="A99" s="5"/>
      <c r="B99" s="59" t="str">
        <f>Critères!B98</f>
        <v>13.2</v>
      </c>
      <c r="C99" s="31" t="str">
        <f>Critères!C98</f>
        <v>Dans chaque page web, l’ouverture d’une nouvelle fenêtre ne doit pas être déclenchée sans action de l’utilisateur. Cette règle est-elle respectée ?</v>
      </c>
      <c r="D99" s="67" t="s">
        <v>305</v>
      </c>
      <c r="E99" s="68" t="s">
        <v>316</v>
      </c>
      <c r="F99" s="31"/>
      <c r="G99" s="31"/>
    </row>
    <row r="100" spans="1:7" ht="30.6" x14ac:dyDescent="0.25">
      <c r="A100" s="5"/>
      <c r="B100" s="59" t="str">
        <f>Critères!B99</f>
        <v>13.3</v>
      </c>
      <c r="C100" s="31" t="str">
        <f>Critères!C99</f>
        <v>Dans chaque page web, chaque document bureautique en téléchargement possède-t-il, si nécessaire, une version accessible (hors cas particuliers) ?</v>
      </c>
      <c r="D100" s="67" t="s">
        <v>305</v>
      </c>
      <c r="E100" s="68" t="s">
        <v>316</v>
      </c>
      <c r="F100" s="31"/>
      <c r="G100" s="31"/>
    </row>
    <row r="101" spans="1:7" ht="20.399999999999999" x14ac:dyDescent="0.25">
      <c r="A101" s="5"/>
      <c r="B101" s="59" t="str">
        <f>Critères!B100</f>
        <v>13.4</v>
      </c>
      <c r="C101" s="31" t="str">
        <f>Critères!C100</f>
        <v>Pour chaque document bureautique ayant une version accessible, cette version offre-t-elle la même information ?</v>
      </c>
      <c r="D101" s="67" t="s">
        <v>305</v>
      </c>
      <c r="E101" s="68" t="s">
        <v>316</v>
      </c>
      <c r="F101" s="31"/>
      <c r="G101" s="31"/>
    </row>
    <row r="102" spans="1:7" ht="20.399999999999999" x14ac:dyDescent="0.25">
      <c r="A102" s="5"/>
      <c r="B102" s="59" t="str">
        <f>Critères!B101</f>
        <v>13.5</v>
      </c>
      <c r="C102" s="31" t="str">
        <f>Critères!C101</f>
        <v>Dans chaque page web, chaque contenu cryptique (art ASCII, émoticon, syntaxe cryptique) a-t-il une alternative ?</v>
      </c>
      <c r="D102" s="67" t="s">
        <v>305</v>
      </c>
      <c r="E102" s="68" t="s">
        <v>316</v>
      </c>
      <c r="F102" s="31"/>
      <c r="G102" s="31"/>
    </row>
    <row r="103" spans="1:7" ht="30.6" x14ac:dyDescent="0.25">
      <c r="A103" s="5"/>
      <c r="B103" s="59" t="str">
        <f>Critères!B102</f>
        <v>13.6</v>
      </c>
      <c r="C103" s="31" t="str">
        <f>Critères!C102</f>
        <v>Dans chaque page web, pour chaque contenu cryptique (art ASCII, émoticon, syntaxe cryptique) ayant une alternative, cette alternative est-elle pertinente ?</v>
      </c>
      <c r="D103" s="67" t="s">
        <v>305</v>
      </c>
      <c r="E103" s="68" t="s">
        <v>316</v>
      </c>
      <c r="F103" s="31"/>
      <c r="G103" s="31"/>
    </row>
    <row r="104" spans="1:7" ht="30.6" x14ac:dyDescent="0.25">
      <c r="A104" s="5"/>
      <c r="B104" s="59" t="str">
        <f>Critères!B103</f>
        <v>13.7</v>
      </c>
      <c r="C104" s="31" t="str">
        <f>Critères!C103</f>
        <v>Dans chaque page web, les changements brusques de luminosité ou les effets de flash sont-ils correctement utilisés ?</v>
      </c>
      <c r="D104" s="67" t="s">
        <v>305</v>
      </c>
      <c r="E104" s="68" t="s">
        <v>316</v>
      </c>
      <c r="F104" s="31"/>
      <c r="G104" s="31"/>
    </row>
    <row r="105" spans="1:7" ht="20.399999999999999" x14ac:dyDescent="0.25">
      <c r="A105" s="5"/>
      <c r="B105" s="59" t="str">
        <f>Critères!B104</f>
        <v>13.8</v>
      </c>
      <c r="C105" s="31" t="str">
        <f>Critères!C104</f>
        <v>Dans chaque page web, chaque contenu en mouvement ou clignotant est-il contrôlable par l’utilisateur ?</v>
      </c>
      <c r="D105" s="67" t="s">
        <v>305</v>
      </c>
      <c r="E105" s="68" t="s">
        <v>316</v>
      </c>
      <c r="F105" s="31"/>
      <c r="G105" s="31"/>
    </row>
    <row r="106" spans="1:7" ht="30.6" x14ac:dyDescent="0.25">
      <c r="A106" s="5"/>
      <c r="B106" s="59" t="str">
        <f>Critères!B105</f>
        <v>13.9</v>
      </c>
      <c r="C106" s="31" t="str">
        <f>Critères!C105</f>
        <v>Dans chaque page web, le contenu proposé est-il consultable quelle que soit l’orientation de l’écran (portait ou paysage) (hors cas particuliers) ?</v>
      </c>
      <c r="D106" s="67" t="s">
        <v>305</v>
      </c>
      <c r="E106" s="68" t="s">
        <v>316</v>
      </c>
      <c r="F106" s="31"/>
      <c r="G106" s="31"/>
    </row>
    <row r="107" spans="1:7" ht="40.799999999999997" x14ac:dyDescent="0.25">
      <c r="A107" s="5"/>
      <c r="B107" s="59" t="str">
        <f>Critères!B106</f>
        <v>13.10</v>
      </c>
      <c r="C107" s="31" t="str">
        <f>Critères!C106</f>
        <v>Dans chaque page web, les fonctionnalités utilisables ou disponibles au moyen d’un geste complexe peuvent-elles être également disponibles au moyen d’un geste simple (hors cas particuliers) ?</v>
      </c>
      <c r="D107" s="67" t="s">
        <v>305</v>
      </c>
      <c r="E107" s="68" t="s">
        <v>316</v>
      </c>
      <c r="F107" s="31"/>
      <c r="G107" s="31"/>
    </row>
    <row r="108" spans="1:7" ht="40.799999999999997" x14ac:dyDescent="0.25">
      <c r="A108" s="5"/>
      <c r="B108" s="59" t="str">
        <f>Critères!B107</f>
        <v>13.11</v>
      </c>
      <c r="C108" s="31" t="str">
        <f>Critères!C107</f>
        <v>Dans chaque page web, les actions déclenchées au moyen d’un dispositif de pointage sur un point unique de l’écran peuvent-elles faire l’objet d’une annulation (hors cas particuliers) ?</v>
      </c>
      <c r="D108" s="67" t="s">
        <v>305</v>
      </c>
      <c r="E108" s="68" t="s">
        <v>316</v>
      </c>
      <c r="F108" s="31"/>
      <c r="G108" s="31"/>
    </row>
    <row r="109" spans="1:7" ht="30.6" x14ac:dyDescent="0.25">
      <c r="A109" s="5"/>
      <c r="B109" s="59" t="str">
        <f>Critères!B108</f>
        <v>13.12</v>
      </c>
      <c r="C109" s="31" t="str">
        <f>Critères!C108</f>
        <v>Dans chaque page web, les fonctionnalités qui impliquent un mouvement de l’appareil ou vers l’appareil peuvent-elles être satisfaites de manière alternative (hors cas particuliers) ?</v>
      </c>
      <c r="D109" s="67" t="s">
        <v>305</v>
      </c>
      <c r="E109" s="68" t="s">
        <v>316</v>
      </c>
      <c r="F109" s="31"/>
      <c r="G109" s="31"/>
    </row>
  </sheetData>
  <mergeCells count="15">
    <mergeCell ref="A74:A86"/>
    <mergeCell ref="A87:A97"/>
    <mergeCell ref="A98:A109"/>
    <mergeCell ref="A31:A38"/>
    <mergeCell ref="A39:A40"/>
    <mergeCell ref="A41:A45"/>
    <mergeCell ref="A46:A55"/>
    <mergeCell ref="A56:A59"/>
    <mergeCell ref="A60:A73"/>
    <mergeCell ref="A1:G1"/>
    <mergeCell ref="A2:G2"/>
    <mergeCell ref="A4:A12"/>
    <mergeCell ref="A13:A14"/>
    <mergeCell ref="A15:A17"/>
    <mergeCell ref="A18:A30"/>
  </mergeCells>
  <conditionalFormatting sqref="D5:D109">
    <cfRule type="cellIs" dxfId="161" priority="1" operator="equal">
      <formula>"C"</formula>
    </cfRule>
    <cfRule type="cellIs" dxfId="160" priority="2" operator="equal">
      <formula>"NC"</formula>
    </cfRule>
    <cfRule type="cellIs" dxfId="159" priority="3" operator="equal">
      <formula>"NA"</formula>
    </cfRule>
    <cfRule type="cellIs" dxfId="158" priority="4" operator="equal">
      <formula>"NT"</formula>
    </cfRule>
  </conditionalFormatting>
  <conditionalFormatting sqref="E5:E109">
    <cfRule type="cellIs" dxfId="157" priority="5" operator="equal">
      <formula>"D"</formula>
    </cfRule>
    <cfRule type="cellIs" dxfId="156" priority="6" operator="equal">
      <formula>"N"</formula>
    </cfRule>
  </conditionalFormatting>
  <conditionalFormatting sqref="D4">
    <cfRule type="cellIs" dxfId="155" priority="7" operator="equal">
      <formula>"C"</formula>
    </cfRule>
    <cfRule type="cellIs" dxfId="154" priority="8" operator="equal">
      <formula>"NC"</formula>
    </cfRule>
    <cfRule type="cellIs" dxfId="153" priority="9" operator="equal">
      <formula>"NA"</formula>
    </cfRule>
    <cfRule type="cellIs" dxfId="152" priority="10" operator="equal">
      <formula>"NT"</formula>
    </cfRule>
  </conditionalFormatting>
  <conditionalFormatting sqref="E4">
    <cfRule type="cellIs" dxfId="151" priority="11" operator="equal">
      <formula>"D"</formula>
    </cfRule>
    <cfRule type="cellIs" dxfId="150" priority="12"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9"/>
  <sheetViews>
    <sheetView zoomScale="75" zoomScaleNormal="75" workbookViewId="0">
      <selection activeCell="D4" sqref="D4"/>
    </sheetView>
  </sheetViews>
  <sheetFormatPr baseColWidth="10" defaultColWidth="9.54296875" defaultRowHeight="15" x14ac:dyDescent="0.25"/>
  <cols>
    <col min="1" max="1" width="3.7265625" style="14"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1017" width="9.54296875" style="23"/>
    <col min="1018" max="16384" width="9.54296875" style="14"/>
  </cols>
  <sheetData>
    <row r="1" spans="1:1024" ht="15.6" x14ac:dyDescent="0.25">
      <c r="A1" s="11" t="str">
        <f>Échantillon!A1</f>
        <v>RGAA 4.1 – GRILLE D'ÉVALUATION</v>
      </c>
      <c r="B1" s="11"/>
      <c r="C1" s="11"/>
      <c r="D1" s="11"/>
      <c r="E1" s="11"/>
      <c r="F1" s="11"/>
      <c r="G1" s="11"/>
    </row>
    <row r="2" spans="1:1024" x14ac:dyDescent="0.25">
      <c r="A2" s="1" t="str">
        <f>CONCATENATE(Échantillon!B41," : ",Échantillon!C41)</f>
        <v>Actualités : http://www.site.fr/actualites.html</v>
      </c>
      <c r="B2" s="1"/>
      <c r="C2" s="1"/>
      <c r="D2" s="1"/>
      <c r="E2" s="1"/>
      <c r="F2" s="1"/>
      <c r="G2" s="1"/>
    </row>
    <row r="3" spans="1:1024" s="23" customFormat="1" ht="46.2" x14ac:dyDescent="0.25">
      <c r="A3" s="24" t="s">
        <v>71</v>
      </c>
      <c r="B3" s="24" t="s">
        <v>72</v>
      </c>
      <c r="C3" s="25" t="s">
        <v>73</v>
      </c>
      <c r="D3" s="24" t="s">
        <v>300</v>
      </c>
      <c r="E3" s="24" t="s">
        <v>313</v>
      </c>
      <c r="F3" s="25" t="s">
        <v>314</v>
      </c>
      <c r="G3" s="25" t="s">
        <v>315</v>
      </c>
      <c r="AMD3" s="14"/>
      <c r="AME3" s="14"/>
      <c r="AMF3" s="14"/>
      <c r="AMG3" s="14"/>
      <c r="AMH3" s="14"/>
      <c r="AMI3" s="14"/>
      <c r="AMJ3" s="14"/>
    </row>
    <row r="4" spans="1:1024" s="23" customFormat="1" ht="20.399999999999999" x14ac:dyDescent="0.25">
      <c r="A4" s="5" t="str">
        <f>Critères!$A$3</f>
        <v>IMAGES</v>
      </c>
      <c r="B4" s="59" t="str">
        <f>Critères!B3</f>
        <v>1.1</v>
      </c>
      <c r="C4" s="31" t="str">
        <f>Critères!C3</f>
        <v>Chaque image porteuse d’information a-t-elle une alternative textuelle ?</v>
      </c>
      <c r="D4" s="67" t="s">
        <v>305</v>
      </c>
      <c r="E4" s="68" t="s">
        <v>316</v>
      </c>
      <c r="F4" s="31"/>
      <c r="G4" s="31"/>
      <c r="H4" s="14"/>
      <c r="AMD4" s="14"/>
      <c r="AME4" s="14"/>
      <c r="AMF4" s="14"/>
      <c r="AMG4" s="14"/>
      <c r="AMH4" s="14"/>
      <c r="AMI4" s="14"/>
      <c r="AMJ4" s="14"/>
    </row>
    <row r="5" spans="1:1024" s="23" customFormat="1" ht="20.399999999999999" x14ac:dyDescent="0.25">
      <c r="A5" s="5"/>
      <c r="B5" s="59" t="str">
        <f>Critères!B4</f>
        <v>1.2</v>
      </c>
      <c r="C5" s="31" t="str">
        <f>Critères!C4</f>
        <v>Chaque image de décoration est-elle correctement ignorée par les technologies d’assistance ?</v>
      </c>
      <c r="D5" s="67" t="s">
        <v>305</v>
      </c>
      <c r="E5" s="68" t="s">
        <v>316</v>
      </c>
      <c r="F5" s="31"/>
      <c r="G5" s="31"/>
      <c r="AMD5" s="14"/>
      <c r="AME5" s="14"/>
      <c r="AMF5" s="14"/>
      <c r="AMG5" s="14"/>
      <c r="AMH5" s="14"/>
      <c r="AMI5" s="14"/>
      <c r="AMJ5" s="14"/>
    </row>
    <row r="6" spans="1:1024" s="23" customFormat="1" ht="30.6" x14ac:dyDescent="0.25">
      <c r="A6" s="5"/>
      <c r="B6" s="59" t="str">
        <f>Critères!B5</f>
        <v>1.3</v>
      </c>
      <c r="C6" s="31" t="str">
        <f>Critères!C5</f>
        <v>Pour chaque image porteuse d'information ayant une alternative textuelle, cette alternative est-elle pertinente (hors cas particuliers) ?</v>
      </c>
      <c r="D6" s="67" t="s">
        <v>305</v>
      </c>
      <c r="E6" s="68" t="s">
        <v>316</v>
      </c>
      <c r="F6" s="31"/>
      <c r="G6" s="31"/>
      <c r="AMD6" s="14"/>
      <c r="AME6" s="14"/>
      <c r="AMF6" s="14"/>
      <c r="AMG6" s="14"/>
      <c r="AMH6" s="14"/>
      <c r="AMI6" s="14"/>
      <c r="AMJ6" s="14"/>
    </row>
    <row r="7" spans="1:1024" ht="30.6" x14ac:dyDescent="0.25">
      <c r="A7" s="5"/>
      <c r="B7" s="59" t="str">
        <f>Critères!B6</f>
        <v>1.4</v>
      </c>
      <c r="C7" s="31" t="str">
        <f>Critères!C6</f>
        <v>Pour chaque image utilisée comme CAPTCHA ou comme image-test, ayant une alternative textuelle, cette alternative permet-elle d’identifier la nature et la fonction de l’image ?</v>
      </c>
      <c r="D7" s="67" t="s">
        <v>305</v>
      </c>
      <c r="E7" s="68" t="s">
        <v>316</v>
      </c>
      <c r="F7" s="31"/>
      <c r="G7" s="31"/>
    </row>
    <row r="8" spans="1:1024" ht="30.6" x14ac:dyDescent="0.25">
      <c r="A8" s="5"/>
      <c r="B8" s="59" t="str">
        <f>Critères!B7</f>
        <v>1.5</v>
      </c>
      <c r="C8" s="31" t="str">
        <f>Critères!C7</f>
        <v>Pour chaque image utilisée comme CAPTCHA, une solution d’accès alternatif au contenu ou à la fonction du CAPTCHA est-elle présente ?</v>
      </c>
      <c r="D8" s="67" t="s">
        <v>305</v>
      </c>
      <c r="E8" s="68" t="s">
        <v>316</v>
      </c>
      <c r="F8" s="29"/>
      <c r="G8" s="31"/>
    </row>
    <row r="9" spans="1:1024" ht="20.399999999999999" x14ac:dyDescent="0.25">
      <c r="A9" s="5"/>
      <c r="B9" s="59" t="str">
        <f>Critères!B8</f>
        <v>1.6</v>
      </c>
      <c r="C9" s="31" t="str">
        <f>Critères!C8</f>
        <v>Chaque image porteuse d’information a-t-elle, si nécessaire, une description détaillée ?</v>
      </c>
      <c r="D9" s="67" t="s">
        <v>305</v>
      </c>
      <c r="E9" s="68" t="s">
        <v>316</v>
      </c>
      <c r="F9" s="31"/>
      <c r="G9" s="31"/>
    </row>
    <row r="10" spans="1:1024" ht="20.399999999999999" x14ac:dyDescent="0.25">
      <c r="A10" s="5"/>
      <c r="B10" s="59" t="str">
        <f>Critères!B9</f>
        <v>1.7</v>
      </c>
      <c r="C10" s="31" t="str">
        <f>Critères!C9</f>
        <v>Pour chaque image porteuse d’information ayant une description détaillée, cette description est-elle pertinente ?</v>
      </c>
      <c r="D10" s="67" t="s">
        <v>305</v>
      </c>
      <c r="E10" s="68" t="s">
        <v>316</v>
      </c>
      <c r="F10" s="31"/>
      <c r="G10" s="31"/>
    </row>
    <row r="11" spans="1:1024" ht="40.799999999999997" x14ac:dyDescent="0.25">
      <c r="A11" s="5"/>
      <c r="B11" s="59" t="str">
        <f>Critères!B10</f>
        <v>1.8</v>
      </c>
      <c r="C11" s="31" t="str">
        <f>Critères!C10</f>
        <v>Chaque image texte porteuse d’information, en l’absence d’un mécanisme de remplacement, doit si possible être remplacée par du texte stylé. Cette règle est-elle respectée (hors cas particuliers) ?</v>
      </c>
      <c r="D11" s="67" t="s">
        <v>305</v>
      </c>
      <c r="E11" s="68" t="s">
        <v>316</v>
      </c>
      <c r="F11" s="31"/>
      <c r="G11" s="31"/>
    </row>
    <row r="12" spans="1:1024" s="23" customFormat="1" ht="20.399999999999999" x14ac:dyDescent="0.25">
      <c r="A12" s="5"/>
      <c r="B12" s="59" t="str">
        <f>Critères!B11</f>
        <v>1.9</v>
      </c>
      <c r="C12" s="31" t="str">
        <f>Critères!C11</f>
        <v>Chaque légende d’image est-elle, si nécessaire, correctement reliée à l’image correspondante ?</v>
      </c>
      <c r="D12" s="67" t="s">
        <v>305</v>
      </c>
      <c r="E12" s="68" t="s">
        <v>316</v>
      </c>
      <c r="F12" s="31"/>
      <c r="G12" s="31"/>
      <c r="AMD12" s="14"/>
      <c r="AME12" s="14"/>
      <c r="AMF12" s="14"/>
      <c r="AMG12" s="14"/>
      <c r="AMH12" s="14"/>
      <c r="AMI12" s="14"/>
      <c r="AMJ12" s="14"/>
    </row>
    <row r="13" spans="1:1024" ht="15.6" x14ac:dyDescent="0.25">
      <c r="A13" s="5" t="str">
        <f>Critères!$A$12</f>
        <v>CADRES</v>
      </c>
      <c r="B13" s="59" t="str">
        <f>Critères!B12</f>
        <v>2.1</v>
      </c>
      <c r="C13" s="31" t="str">
        <f>Critères!C12</f>
        <v>Chaque cadre a-t-il un titre de cadre ?</v>
      </c>
      <c r="D13" s="67" t="s">
        <v>305</v>
      </c>
      <c r="E13" s="68" t="s">
        <v>316</v>
      </c>
      <c r="F13" s="60"/>
      <c r="G13" s="31"/>
    </row>
    <row r="14" spans="1:1024"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1024" ht="30.6" x14ac:dyDescent="0.25">
      <c r="A15" s="5" t="str">
        <f>Critères!$A$14</f>
        <v>COULEURS</v>
      </c>
      <c r="B15" s="59" t="str">
        <f>Critères!B14</f>
        <v>3.1</v>
      </c>
      <c r="C15" s="31" t="str">
        <f>Critères!C14</f>
        <v>Dans chaque page web, l’information ne doit pas être donnée uniquement par la couleur. Cette règle est-elle respectée ?</v>
      </c>
      <c r="D15" s="67" t="s">
        <v>305</v>
      </c>
      <c r="E15" s="68" t="s">
        <v>316</v>
      </c>
      <c r="F15" s="31"/>
      <c r="G15" s="31"/>
    </row>
    <row r="16" spans="1:1024" ht="30.6" x14ac:dyDescent="0.25">
      <c r="A16" s="5"/>
      <c r="B16" s="59" t="str">
        <f>Critères!B15</f>
        <v>3.2</v>
      </c>
      <c r="C16" s="31"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9" t="str">
        <f>Critères!B16</f>
        <v>3.3</v>
      </c>
      <c r="C17" s="31"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9" t="str">
        <f>Critères!B17</f>
        <v>4.1</v>
      </c>
      <c r="C18" s="31"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9" t="str">
        <f>Critères!B18</f>
        <v>4.2</v>
      </c>
      <c r="C19" s="31"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9" t="str">
        <f>Critères!B19</f>
        <v>4.3</v>
      </c>
      <c r="C20" s="31" t="str">
        <f>Critères!C19</f>
        <v>Chaque média temporel synchronisé pré-enregistré a-t-il, si nécessaire, des sous-titres synchronisés (hors cas particuliers) ?</v>
      </c>
      <c r="D20" s="67" t="s">
        <v>305</v>
      </c>
      <c r="E20" s="68" t="s">
        <v>316</v>
      </c>
      <c r="F20" s="31"/>
      <c r="G20" s="31"/>
    </row>
    <row r="21" spans="1:7" ht="30.6" x14ac:dyDescent="0.25">
      <c r="A21" s="5"/>
      <c r="B21" s="59" t="str">
        <f>Critères!B20</f>
        <v>4.4</v>
      </c>
      <c r="C21" s="31"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9" t="str">
        <f>Critères!B21</f>
        <v>4.5</v>
      </c>
      <c r="C22" s="31"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9" t="str">
        <f>Critères!B22</f>
        <v>4.6</v>
      </c>
      <c r="C23" s="31"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9" t="str">
        <f>Critères!B23</f>
        <v>4.7</v>
      </c>
      <c r="C24" s="31" t="str">
        <f>Critères!C23</f>
        <v>Chaque média temporel est-il clairement identifiable (hors cas particuliers) ?</v>
      </c>
      <c r="D24" s="67" t="s">
        <v>305</v>
      </c>
      <c r="E24" s="68" t="s">
        <v>316</v>
      </c>
      <c r="F24" s="31"/>
      <c r="G24" s="31"/>
    </row>
    <row r="25" spans="1:7" ht="20.399999999999999" x14ac:dyDescent="0.25">
      <c r="A25" s="5"/>
      <c r="B25" s="59" t="str">
        <f>Critères!B24</f>
        <v>4.8</v>
      </c>
      <c r="C25" s="31" t="str">
        <f>Critères!C24</f>
        <v>Chaque média non temporel a-t-il, si nécessaire, une alternative (hors cas particuliers) ?</v>
      </c>
      <c r="D25" s="67" t="s">
        <v>305</v>
      </c>
      <c r="E25" s="68" t="s">
        <v>316</v>
      </c>
      <c r="F25" s="31"/>
      <c r="G25" s="31"/>
    </row>
    <row r="26" spans="1:7" ht="20.399999999999999" x14ac:dyDescent="0.25">
      <c r="A26" s="5"/>
      <c r="B26" s="59" t="str">
        <f>Critères!B25</f>
        <v>4.9</v>
      </c>
      <c r="C26" s="31" t="str">
        <f>Critères!C25</f>
        <v>Pour chaque média non temporel ayant une alternative, cette alternative est-elle pertinente ?</v>
      </c>
      <c r="D26" s="67" t="s">
        <v>305</v>
      </c>
      <c r="E26" s="68" t="s">
        <v>316</v>
      </c>
      <c r="F26" s="31"/>
      <c r="G26" s="31"/>
    </row>
    <row r="27" spans="1:7" ht="20.399999999999999" x14ac:dyDescent="0.25">
      <c r="A27" s="5"/>
      <c r="B27" s="59" t="str">
        <f>Critères!B26</f>
        <v>4.10</v>
      </c>
      <c r="C27" s="31" t="str">
        <f>Critères!C26</f>
        <v>Chaque son déclenché automatiquement est-il contrôlable par l’utilisateur ?</v>
      </c>
      <c r="D27" s="67" t="s">
        <v>305</v>
      </c>
      <c r="E27" s="68" t="s">
        <v>316</v>
      </c>
      <c r="F27" s="31"/>
      <c r="G27" s="31"/>
    </row>
    <row r="28" spans="1:7" ht="30.6" x14ac:dyDescent="0.25">
      <c r="A28" s="5"/>
      <c r="B28" s="59" t="str">
        <f>Critères!B27</f>
        <v>4.11</v>
      </c>
      <c r="C28" s="31"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9" t="str">
        <f>Critères!B28</f>
        <v>4.12</v>
      </c>
      <c r="C29" s="31"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9" t="str">
        <f>Critères!B29</f>
        <v>4.13</v>
      </c>
      <c r="C30" s="31"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9" t="str">
        <f>Critères!B30</f>
        <v>5.1</v>
      </c>
      <c r="C31" s="31" t="str">
        <f>Critères!C30</f>
        <v>Chaque tableau de données complexe a-t-il un résumé ?</v>
      </c>
      <c r="D31" s="67" t="s">
        <v>305</v>
      </c>
      <c r="E31" s="68" t="s">
        <v>316</v>
      </c>
      <c r="F31" s="31"/>
      <c r="G31" s="31"/>
    </row>
    <row r="32" spans="1:7" ht="20.399999999999999" x14ac:dyDescent="0.25">
      <c r="A32" s="5"/>
      <c r="B32" s="59" t="str">
        <f>Critères!B31</f>
        <v>5.2</v>
      </c>
      <c r="C32" s="31" t="str">
        <f>Critères!C31</f>
        <v>Pour chaque tableau de données complexe ayant un résumé, celui-ci est-il pertinent ?</v>
      </c>
      <c r="D32" s="67" t="s">
        <v>305</v>
      </c>
      <c r="E32" s="68" t="s">
        <v>316</v>
      </c>
      <c r="F32" s="31"/>
      <c r="G32" s="31"/>
    </row>
    <row r="33" spans="1:7" ht="20.399999999999999" x14ac:dyDescent="0.25">
      <c r="A33" s="5"/>
      <c r="B33" s="59" t="str">
        <f>Critères!B32</f>
        <v>5.3</v>
      </c>
      <c r="C33" s="31" t="str">
        <f>Critères!C32</f>
        <v>Pour chaque tableau de mise en forme, le contenu linéarisé reste-t-il compréhensible ?</v>
      </c>
      <c r="D33" s="67" t="s">
        <v>305</v>
      </c>
      <c r="E33" s="68" t="s">
        <v>316</v>
      </c>
      <c r="F33" s="31"/>
      <c r="G33" s="31"/>
    </row>
    <row r="34" spans="1:7" ht="20.399999999999999" x14ac:dyDescent="0.25">
      <c r="A34" s="5"/>
      <c r="B34" s="59" t="str">
        <f>Critères!B33</f>
        <v>5.4</v>
      </c>
      <c r="C34" s="31" t="str">
        <f>Critères!C33</f>
        <v>Pour chaque tableau de données ayant un titre, le titre est-il correctement associé au tableau de données ?</v>
      </c>
      <c r="D34" s="67" t="s">
        <v>305</v>
      </c>
      <c r="E34" s="68" t="s">
        <v>316</v>
      </c>
      <c r="F34" s="31"/>
      <c r="G34" s="31"/>
    </row>
    <row r="35" spans="1:7" ht="20.399999999999999" x14ac:dyDescent="0.25">
      <c r="A35" s="5"/>
      <c r="B35" s="59" t="str">
        <f>Critères!B34</f>
        <v>5.5</v>
      </c>
      <c r="C35" s="31" t="str">
        <f>Critères!C34</f>
        <v>Pour chaque tableau de données ayant un titre, celui-ci est-il pertinent ?</v>
      </c>
      <c r="D35" s="67" t="s">
        <v>305</v>
      </c>
      <c r="E35" s="68" t="s">
        <v>316</v>
      </c>
      <c r="F35" s="31"/>
      <c r="G35" s="31"/>
    </row>
    <row r="36" spans="1:7" ht="30.6" x14ac:dyDescent="0.25">
      <c r="A36" s="5"/>
      <c r="B36" s="59" t="str">
        <f>Critères!B35</f>
        <v>5.6</v>
      </c>
      <c r="C36" s="31" t="str">
        <f>Critères!C35</f>
        <v>Pour chaque tableau de données, chaque en-tête de colonnes et chaque en-tête de lignes sont-ils correctement déclarés ?</v>
      </c>
      <c r="D36" s="67" t="s">
        <v>305</v>
      </c>
      <c r="E36" s="68" t="s">
        <v>316</v>
      </c>
      <c r="F36" s="31"/>
      <c r="G36" s="31"/>
    </row>
    <row r="37" spans="1:7" ht="30.6" x14ac:dyDescent="0.25">
      <c r="A37" s="5"/>
      <c r="B37" s="59" t="str">
        <f>Critères!B36</f>
        <v>5.7</v>
      </c>
      <c r="C37" s="31"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9" t="str">
        <f>Critères!B37</f>
        <v>5.8</v>
      </c>
      <c r="C38" s="31"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9" t="str">
        <f>Critères!B38</f>
        <v>6.1</v>
      </c>
      <c r="C39" s="31" t="str">
        <f>Critères!C38</f>
        <v>Chaque lien est-il explicite (hors cas particuliers) ?</v>
      </c>
      <c r="D39" s="67" t="s">
        <v>305</v>
      </c>
      <c r="E39" s="68" t="s">
        <v>316</v>
      </c>
      <c r="F39" s="31"/>
      <c r="G39" s="31"/>
    </row>
    <row r="40" spans="1:7" ht="15.6" x14ac:dyDescent="0.25">
      <c r="A40" s="5"/>
      <c r="B40" s="59" t="str">
        <f>Critères!B39</f>
        <v>6.2</v>
      </c>
      <c r="C40" s="31" t="str">
        <f>Critères!C39</f>
        <v>Dans chaque page web, chaque lien a-t-il un intitulé ?</v>
      </c>
      <c r="D40" s="67" t="s">
        <v>305</v>
      </c>
      <c r="E40" s="68" t="s">
        <v>316</v>
      </c>
      <c r="F40" s="31"/>
      <c r="G40" s="31"/>
    </row>
    <row r="41" spans="1:7" ht="20.399999999999999" x14ac:dyDescent="0.25">
      <c r="A41" s="5" t="str">
        <f>Critères!$A$40</f>
        <v>SCRIPTS</v>
      </c>
      <c r="B41" s="59" t="str">
        <f>Critères!B40</f>
        <v>7.1</v>
      </c>
      <c r="C41" s="31" t="str">
        <f>Critères!C40</f>
        <v>Chaque script est-il, si nécessaire, compatible avec les technologies d’assistance ?</v>
      </c>
      <c r="D41" s="67" t="s">
        <v>305</v>
      </c>
      <c r="E41" s="68" t="s">
        <v>316</v>
      </c>
      <c r="F41" s="31"/>
      <c r="G41" s="31"/>
    </row>
    <row r="42" spans="1:7" ht="20.399999999999999" x14ac:dyDescent="0.25">
      <c r="A42" s="5"/>
      <c r="B42" s="59" t="str">
        <f>Critères!B41</f>
        <v>7.2</v>
      </c>
      <c r="C42" s="31" t="str">
        <f>Critères!C41</f>
        <v>Pour chaque script ayant une alternative, cette alternative est-elle pertinente ?</v>
      </c>
      <c r="D42" s="67" t="s">
        <v>305</v>
      </c>
      <c r="E42" s="68" t="s">
        <v>316</v>
      </c>
      <c r="F42" s="31"/>
      <c r="G42" s="31"/>
    </row>
    <row r="43" spans="1:7" ht="20.399999999999999" x14ac:dyDescent="0.25">
      <c r="A43" s="5"/>
      <c r="B43" s="59" t="str">
        <f>Critères!B42</f>
        <v>7.3</v>
      </c>
      <c r="C43" s="31" t="str">
        <f>Critères!C42</f>
        <v>Chaque script est-il contrôlable par le clavier et par tout dispositif de pointage (hors cas particuliers) ?</v>
      </c>
      <c r="D43" s="67" t="s">
        <v>305</v>
      </c>
      <c r="E43" s="68" t="s">
        <v>316</v>
      </c>
      <c r="F43" s="31"/>
      <c r="G43" s="31"/>
    </row>
    <row r="44" spans="1:7" ht="20.399999999999999" x14ac:dyDescent="0.25">
      <c r="A44" s="5"/>
      <c r="B44" s="59" t="str">
        <f>Critères!B43</f>
        <v>7.4</v>
      </c>
      <c r="C44" s="31" t="str">
        <f>Critères!C43</f>
        <v>Pour chaque script qui initie un changement de contexte, l’utilisateur est-il averti ou en a-t-il le contrôle ?</v>
      </c>
      <c r="D44" s="67" t="s">
        <v>305</v>
      </c>
      <c r="E44" s="68" t="s">
        <v>316</v>
      </c>
      <c r="F44" s="31"/>
      <c r="G44" s="31"/>
    </row>
    <row r="45" spans="1:7" ht="20.399999999999999" x14ac:dyDescent="0.25">
      <c r="A45" s="5"/>
      <c r="B45" s="59" t="str">
        <f>Critères!B44</f>
        <v>7.5</v>
      </c>
      <c r="C45" s="31"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9" t="str">
        <f>Critères!B45</f>
        <v>8.1</v>
      </c>
      <c r="C46" s="31" t="str">
        <f>Critères!C45</f>
        <v>Chaque page web est-elle définie par un type de document ?</v>
      </c>
      <c r="D46" s="67" t="s">
        <v>305</v>
      </c>
      <c r="E46" s="68" t="s">
        <v>316</v>
      </c>
      <c r="F46" s="31"/>
      <c r="G46" s="31"/>
    </row>
    <row r="47" spans="1:7" ht="20.399999999999999" x14ac:dyDescent="0.25">
      <c r="A47" s="5"/>
      <c r="B47" s="59" t="str">
        <f>Critères!B46</f>
        <v>8.2</v>
      </c>
      <c r="C47" s="31"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9" t="str">
        <f>Critères!B47</f>
        <v>8.3</v>
      </c>
      <c r="C48" s="31" t="str">
        <f>Critères!C47</f>
        <v>Dans chaque page web, la langue par défaut est-elle présente ?</v>
      </c>
      <c r="D48" s="67" t="s">
        <v>305</v>
      </c>
      <c r="E48" s="68" t="s">
        <v>316</v>
      </c>
      <c r="F48" s="31"/>
      <c r="G48" s="31"/>
    </row>
    <row r="49" spans="1:7" ht="20.399999999999999" x14ac:dyDescent="0.25">
      <c r="A49" s="5"/>
      <c r="B49" s="59" t="str">
        <f>Critères!B48</f>
        <v>8.4</v>
      </c>
      <c r="C49" s="31" t="str">
        <f>Critères!C48</f>
        <v>Pour chaque page web ayant une langue par défaut, le code de langue est-il pertinent ?</v>
      </c>
      <c r="D49" s="67" t="s">
        <v>305</v>
      </c>
      <c r="E49" s="68" t="s">
        <v>316</v>
      </c>
      <c r="F49" s="31"/>
      <c r="G49" s="31"/>
    </row>
    <row r="50" spans="1:7" ht="15.6" x14ac:dyDescent="0.25">
      <c r="A50" s="5"/>
      <c r="B50" s="59" t="str">
        <f>Critères!B49</f>
        <v>8.5</v>
      </c>
      <c r="C50" s="31" t="str">
        <f>Critères!C49</f>
        <v>Chaque page web a-t-elle un titre de page ?</v>
      </c>
      <c r="D50" s="67" t="s">
        <v>305</v>
      </c>
      <c r="E50" s="68" t="s">
        <v>316</v>
      </c>
      <c r="F50" s="31"/>
      <c r="G50" s="31"/>
    </row>
    <row r="51" spans="1:7" ht="20.399999999999999" x14ac:dyDescent="0.25">
      <c r="A51" s="5"/>
      <c r="B51" s="59" t="str">
        <f>Critères!B50</f>
        <v>8.6</v>
      </c>
      <c r="C51" s="31" t="str">
        <f>Critères!C50</f>
        <v>Pour chaque page web ayant un titre de page, ce titre est-il pertinent ?</v>
      </c>
      <c r="D51" s="67" t="s">
        <v>305</v>
      </c>
      <c r="E51" s="68" t="s">
        <v>316</v>
      </c>
      <c r="F51" s="31"/>
      <c r="G51" s="31"/>
    </row>
    <row r="52" spans="1:7" ht="20.399999999999999" x14ac:dyDescent="0.25">
      <c r="A52" s="5"/>
      <c r="B52" s="59" t="str">
        <f>Critères!B51</f>
        <v>8.7</v>
      </c>
      <c r="C52" s="31" t="str">
        <f>Critères!C51</f>
        <v>Dans chaque page web, chaque changement de langue est-il indiqué dans le code source (hors cas particuliers) ?</v>
      </c>
      <c r="D52" s="67" t="s">
        <v>305</v>
      </c>
      <c r="E52" s="68" t="s">
        <v>316</v>
      </c>
      <c r="F52" s="31"/>
      <c r="G52" s="31"/>
    </row>
    <row r="53" spans="1:7" ht="20.399999999999999" x14ac:dyDescent="0.25">
      <c r="A53" s="5"/>
      <c r="B53" s="59" t="str">
        <f>Critères!B52</f>
        <v>8.8</v>
      </c>
      <c r="C53" s="31" t="str">
        <f>Critères!C52</f>
        <v>Dans chaque page web, le code de langue de chaque changement de langue est-il valide et pertinent ?</v>
      </c>
      <c r="D53" s="67" t="s">
        <v>305</v>
      </c>
      <c r="E53" s="68" t="s">
        <v>316</v>
      </c>
      <c r="F53" s="31"/>
      <c r="G53" s="31"/>
    </row>
    <row r="54" spans="1:7" ht="30.6" x14ac:dyDescent="0.25">
      <c r="A54" s="5"/>
      <c r="B54" s="59" t="str">
        <f>Critères!B53</f>
        <v>8.9</v>
      </c>
      <c r="C54" s="31"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9" t="str">
        <f>Critères!B54</f>
        <v>8.10</v>
      </c>
      <c r="C55" s="31"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9" t="str">
        <f>Critères!B55</f>
        <v>9.1</v>
      </c>
      <c r="C56" s="31" t="str">
        <f>Critères!C55</f>
        <v>Dans chaque page web, l’information est-elle structurée par l’utilisation appropriée de titres ?</v>
      </c>
      <c r="D56" s="67" t="s">
        <v>305</v>
      </c>
      <c r="E56" s="68" t="s">
        <v>316</v>
      </c>
      <c r="F56" s="31"/>
      <c r="G56" s="31"/>
    </row>
    <row r="57" spans="1:7" ht="20.399999999999999" x14ac:dyDescent="0.25">
      <c r="A57" s="5"/>
      <c r="B57" s="59" t="str">
        <f>Critères!B56</f>
        <v>9.2</v>
      </c>
      <c r="C57" s="31" t="str">
        <f>Critères!C56</f>
        <v>Dans chaque page web, la structure du document est-elle cohérente (hors cas particuliers) ?</v>
      </c>
      <c r="D57" s="67" t="s">
        <v>305</v>
      </c>
      <c r="E57" s="68" t="s">
        <v>316</v>
      </c>
      <c r="F57" s="31"/>
      <c r="G57" s="31"/>
    </row>
    <row r="58" spans="1:7" ht="20.399999999999999" x14ac:dyDescent="0.25">
      <c r="A58" s="5"/>
      <c r="B58" s="59" t="str">
        <f>Critères!B57</f>
        <v>9.3</v>
      </c>
      <c r="C58" s="31" t="str">
        <f>Critères!C57</f>
        <v>Dans chaque page web, chaque liste est-elle correctement structurée ?</v>
      </c>
      <c r="D58" s="67" t="s">
        <v>305</v>
      </c>
      <c r="E58" s="68" t="s">
        <v>316</v>
      </c>
      <c r="F58" s="31"/>
      <c r="G58" s="31"/>
    </row>
    <row r="59" spans="1:7" ht="20.399999999999999" x14ac:dyDescent="0.25">
      <c r="A59" s="5"/>
      <c r="B59" s="59" t="str">
        <f>Critères!B58</f>
        <v>9.4</v>
      </c>
      <c r="C59" s="31" t="str">
        <f>Critères!C58</f>
        <v>Dans chaque page web, chaque citation est-elle correctement indiquée ?</v>
      </c>
      <c r="D59" s="67" t="s">
        <v>305</v>
      </c>
      <c r="E59" s="68" t="s">
        <v>316</v>
      </c>
      <c r="F59" s="31"/>
      <c r="G59" s="31"/>
    </row>
    <row r="60" spans="1:7" ht="20.399999999999999" x14ac:dyDescent="0.25">
      <c r="A60" s="5" t="str">
        <f>Critères!$A$59</f>
        <v>PRÉSENTATION</v>
      </c>
      <c r="B60" s="59" t="str">
        <f>Critères!B59</f>
        <v>10.1</v>
      </c>
      <c r="C60" s="31" t="str">
        <f>Critères!C59</f>
        <v>Dans le site web, des feuilles de styles sont-elles utilisées pour contrôler la présentation de l’information ?</v>
      </c>
      <c r="D60" s="67" t="s">
        <v>305</v>
      </c>
      <c r="E60" s="68" t="s">
        <v>316</v>
      </c>
      <c r="F60" s="31"/>
      <c r="G60" s="31"/>
    </row>
    <row r="61" spans="1:7" ht="30.6" x14ac:dyDescent="0.25">
      <c r="A61" s="5"/>
      <c r="B61" s="59" t="str">
        <f>Critères!B60</f>
        <v>10.2</v>
      </c>
      <c r="C61" s="31"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9" t="str">
        <f>Critères!B61</f>
        <v>10.3</v>
      </c>
      <c r="C62" s="31" t="str">
        <f>Critères!C61</f>
        <v>Dans chaque page web, l’information reste-t-elle compréhensible lorsque les feuilles de styles sont désactivées ?</v>
      </c>
      <c r="D62" s="67" t="s">
        <v>305</v>
      </c>
      <c r="E62" s="68" t="s">
        <v>316</v>
      </c>
      <c r="F62" s="31"/>
      <c r="G62" s="31"/>
    </row>
    <row r="63" spans="1:7" ht="30.6" x14ac:dyDescent="0.25">
      <c r="A63" s="5"/>
      <c r="B63" s="59" t="str">
        <f>Critères!B62</f>
        <v>10.4</v>
      </c>
      <c r="C63" s="31"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9" t="str">
        <f>Critères!B63</f>
        <v>10.5</v>
      </c>
      <c r="C64" s="31"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9" t="str">
        <f>Critères!B64</f>
        <v>10.6</v>
      </c>
      <c r="C65" s="31"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9" t="str">
        <f>Critères!B65</f>
        <v>10.7</v>
      </c>
      <c r="C66" s="31" t="str">
        <f>Critères!C65</f>
        <v>Dans chaque page web, pour chaque élément recevant le focus, la prise de focus est-elle visible ?</v>
      </c>
      <c r="D66" s="67" t="s">
        <v>305</v>
      </c>
      <c r="E66" s="68" t="s">
        <v>316</v>
      </c>
      <c r="F66" s="31"/>
      <c r="G66" s="31"/>
    </row>
    <row r="67" spans="1:7" ht="20.399999999999999" x14ac:dyDescent="0.25">
      <c r="A67" s="5"/>
      <c r="B67" s="59" t="str">
        <f>Critères!B66</f>
        <v>10.8</v>
      </c>
      <c r="C67" s="31" t="str">
        <f>Critères!C66</f>
        <v>Pour chaque page web, les contenus cachés ont-ils vocation à être ignorés par les technologies d’assistance ?</v>
      </c>
      <c r="D67" s="67" t="s">
        <v>305</v>
      </c>
      <c r="E67" s="68" t="s">
        <v>316</v>
      </c>
      <c r="F67" s="31"/>
      <c r="G67" s="31"/>
    </row>
    <row r="68" spans="1:7" ht="30.6" x14ac:dyDescent="0.25">
      <c r="A68" s="5"/>
      <c r="B68" s="59" t="str">
        <f>Critères!B67</f>
        <v>10.9</v>
      </c>
      <c r="C68" s="31" t="str">
        <f>Critères!C67</f>
        <v>Dans chaque page web, l’information ne doit pas être donnée uniquement par la forme, taille ou position. Cette règle est-elle respectée ?</v>
      </c>
      <c r="D68" s="67" t="s">
        <v>305</v>
      </c>
      <c r="E68" s="68" t="s">
        <v>316</v>
      </c>
      <c r="F68" s="31"/>
      <c r="G68" s="31"/>
    </row>
    <row r="69" spans="1:7" ht="30.6" x14ac:dyDescent="0.25">
      <c r="A69" s="5"/>
      <c r="B69" s="59" t="str">
        <f>Critères!B68</f>
        <v>10.10</v>
      </c>
      <c r="C69" s="31" t="str">
        <f>Critères!C68</f>
        <v>Dans chaque page web, l’information ne doit pas être donnée par la forme, taille ou position uniquement. Cette règle est-elle implémentée de façon pertinente ?</v>
      </c>
      <c r="D69" s="67" t="s">
        <v>305</v>
      </c>
      <c r="E69" s="68" t="s">
        <v>316</v>
      </c>
      <c r="F69" s="31"/>
      <c r="G69" s="31"/>
    </row>
    <row r="70" spans="1:7" ht="51" x14ac:dyDescent="0.25">
      <c r="A70" s="5"/>
      <c r="B70" s="59" t="str">
        <f>Critères!B69</f>
        <v>10.11</v>
      </c>
      <c r="C70" s="31"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31"/>
      <c r="G70" s="31"/>
    </row>
    <row r="71" spans="1:7" ht="30.6" x14ac:dyDescent="0.25">
      <c r="A71" s="5"/>
      <c r="B71" s="59" t="str">
        <f>Critères!B70</f>
        <v>10.12</v>
      </c>
      <c r="C71" s="31" t="str">
        <f>Critères!C70</f>
        <v>Dans chaque page web, les propriétés d’espacement du texte peuvent-elles être redéfinies par l’utilisateur sans perte de contenu ou de fonctionnalité (hors cas particuliers) ?</v>
      </c>
      <c r="D71" s="67" t="s">
        <v>305</v>
      </c>
      <c r="E71" s="68" t="s">
        <v>316</v>
      </c>
      <c r="F71" s="31"/>
      <c r="G71" s="31"/>
    </row>
    <row r="72" spans="1:7" ht="40.799999999999997" x14ac:dyDescent="0.25">
      <c r="A72" s="5"/>
      <c r="B72" s="59" t="str">
        <f>Critères!B71</f>
        <v>10.13</v>
      </c>
      <c r="C72" s="31" t="str">
        <f>Critères!C71</f>
        <v>Dans chaque page web, les contenus additionnels apparaissant à la prise de focus ou au survol d’un composant d’interface sont-ils contrôlables par l’utilisateur (hors cas particuliers) ?</v>
      </c>
      <c r="D72" s="67" t="s">
        <v>305</v>
      </c>
      <c r="E72" s="68" t="s">
        <v>316</v>
      </c>
      <c r="F72" s="31"/>
      <c r="G72" s="31"/>
    </row>
    <row r="73" spans="1:7" ht="30.6" x14ac:dyDescent="0.25">
      <c r="A73" s="5"/>
      <c r="B73" s="59" t="str">
        <f>Critères!B72</f>
        <v>10.14</v>
      </c>
      <c r="C73" s="31" t="str">
        <f>Critères!C72</f>
        <v>Dans chaque page web, les contenus additionnels apparaissant via les styles CSS uniquement peuvent-ils être rendus visibles au clavier et par tout dispositif de pointage ?</v>
      </c>
      <c r="D73" s="67" t="s">
        <v>305</v>
      </c>
      <c r="E73" s="68" t="s">
        <v>316</v>
      </c>
      <c r="F73" s="31"/>
      <c r="G73" s="31"/>
    </row>
    <row r="74" spans="1:7" ht="15.6" x14ac:dyDescent="0.25">
      <c r="A74" s="5" t="str">
        <f>Critères!$A$73</f>
        <v>FORMULAIRES</v>
      </c>
      <c r="B74" s="59" t="str">
        <f>Critères!B73</f>
        <v>11.1</v>
      </c>
      <c r="C74" s="31" t="str">
        <f>Critères!C73</f>
        <v>Chaque champ de formulaire a-t-il une étiquette ?</v>
      </c>
      <c r="D74" s="67" t="s">
        <v>305</v>
      </c>
      <c r="E74" s="68" t="s">
        <v>316</v>
      </c>
      <c r="F74" s="31"/>
      <c r="G74" s="31"/>
    </row>
    <row r="75" spans="1:7" ht="20.399999999999999" x14ac:dyDescent="0.25">
      <c r="A75" s="5"/>
      <c r="B75" s="59" t="str">
        <f>Critères!B74</f>
        <v>11.2</v>
      </c>
      <c r="C75" s="31" t="str">
        <f>Critères!C74</f>
        <v>Chaque étiquette associée à un champ de formulaire est-elle pertinente (hors cas particuliers) ?</v>
      </c>
      <c r="D75" s="67" t="s">
        <v>305</v>
      </c>
      <c r="E75" s="68" t="s">
        <v>316</v>
      </c>
      <c r="F75" s="31"/>
      <c r="G75" s="31"/>
    </row>
    <row r="76" spans="1:7" ht="40.799999999999997" x14ac:dyDescent="0.25">
      <c r="A76" s="5"/>
      <c r="B76" s="59" t="str">
        <f>Critères!B75</f>
        <v>11.3</v>
      </c>
      <c r="C76" s="31" t="str">
        <f>Critères!C75</f>
        <v>Dans chaque formulaire, chaque étiquette associée à un champ de formulaire ayant la même fonction et répété plusieurs fois dans une même page ou dans un ensemble de pages est-elle cohérente ?</v>
      </c>
      <c r="D76" s="67" t="s">
        <v>305</v>
      </c>
      <c r="E76" s="68" t="s">
        <v>316</v>
      </c>
      <c r="F76" s="31"/>
      <c r="G76" s="31"/>
    </row>
    <row r="77" spans="1:7" ht="20.399999999999999" x14ac:dyDescent="0.25">
      <c r="A77" s="5"/>
      <c r="B77" s="59" t="str">
        <f>Critères!B76</f>
        <v>11.4</v>
      </c>
      <c r="C77" s="31" t="str">
        <f>Critères!C76</f>
        <v>Dans chaque formulaire, chaque étiquette de champ et son champ associé sont-ils accolés (hors cas particuliers) ?</v>
      </c>
      <c r="D77" s="67" t="s">
        <v>305</v>
      </c>
      <c r="E77" s="68" t="s">
        <v>316</v>
      </c>
      <c r="F77" s="31"/>
      <c r="G77" s="31"/>
    </row>
    <row r="78" spans="1:7" ht="20.399999999999999" x14ac:dyDescent="0.25">
      <c r="A78" s="5"/>
      <c r="B78" s="59" t="str">
        <f>Critères!B77</f>
        <v>11.5</v>
      </c>
      <c r="C78" s="31" t="str">
        <f>Critères!C77</f>
        <v>Dans chaque formulaire, les champs de même nature sont-ils regroupés, si nécessaire ?</v>
      </c>
      <c r="D78" s="67" t="s">
        <v>305</v>
      </c>
      <c r="E78" s="68" t="s">
        <v>316</v>
      </c>
      <c r="F78" s="31"/>
      <c r="G78" s="31"/>
    </row>
    <row r="79" spans="1:7" ht="20.399999999999999" x14ac:dyDescent="0.25">
      <c r="A79" s="5"/>
      <c r="B79" s="59" t="str">
        <f>Critères!B78</f>
        <v>11.6</v>
      </c>
      <c r="C79" s="31" t="str">
        <f>Critères!C78</f>
        <v>Dans chaque formulaire, chaque regroupement de champs de même nature a-t-il une légende ?</v>
      </c>
      <c r="D79" s="67" t="s">
        <v>305</v>
      </c>
      <c r="E79" s="68" t="s">
        <v>316</v>
      </c>
      <c r="F79" s="31"/>
      <c r="G79" s="31"/>
    </row>
    <row r="80" spans="1:7" ht="30.6" x14ac:dyDescent="0.25">
      <c r="A80" s="5"/>
      <c r="B80" s="59" t="str">
        <f>Critères!B79</f>
        <v>11.7</v>
      </c>
      <c r="C80" s="31"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9" t="str">
        <f>Critères!B80</f>
        <v>11.8</v>
      </c>
      <c r="C81" s="31"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9" t="str">
        <f>Critères!B81</f>
        <v>11.9</v>
      </c>
      <c r="C82" s="31" t="str">
        <f>Critères!C81</f>
        <v>Dans chaque formulaire, l’intitulé de chaque bouton est-il pertinent (hors cas particuliers) ?</v>
      </c>
      <c r="D82" s="67" t="s">
        <v>305</v>
      </c>
      <c r="E82" s="68" t="s">
        <v>316</v>
      </c>
      <c r="F82" s="31"/>
      <c r="G82" s="31"/>
    </row>
    <row r="83" spans="1:7" ht="20.399999999999999" x14ac:dyDescent="0.25">
      <c r="A83" s="5"/>
      <c r="B83" s="59" t="str">
        <f>Critères!B82</f>
        <v>11.10</v>
      </c>
      <c r="C83" s="31" t="str">
        <f>Critères!C82</f>
        <v>Dans chaque formulaire, le contrôle de saisie est-il utilisé de manière pertinente (hors cas particuliers) ?</v>
      </c>
      <c r="D83" s="67" t="s">
        <v>305</v>
      </c>
      <c r="E83" s="68" t="s">
        <v>316</v>
      </c>
      <c r="F83" s="31"/>
      <c r="G83" s="31"/>
    </row>
    <row r="84" spans="1:7" ht="30.6" x14ac:dyDescent="0.25">
      <c r="A84" s="5"/>
      <c r="B84" s="59" t="str">
        <f>Critères!B83</f>
        <v>11.11</v>
      </c>
      <c r="C84" s="31"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9" t="str">
        <f>Critères!B84</f>
        <v>11.12</v>
      </c>
      <c r="C85" s="31"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9" t="str">
        <f>Critères!B85</f>
        <v>11.13</v>
      </c>
      <c r="C86" s="31"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9" t="str">
        <f>Critères!B86</f>
        <v>12.1</v>
      </c>
      <c r="C87" s="31" t="str">
        <f>Critères!C86</f>
        <v>Chaque ensemble de pages dispose-t-il de deux systèmes de navigation différents, au moins (hors cas particuliers) ?</v>
      </c>
      <c r="D87" s="67" t="s">
        <v>305</v>
      </c>
      <c r="E87" s="68" t="s">
        <v>316</v>
      </c>
      <c r="F87" s="31"/>
      <c r="G87" s="31"/>
    </row>
    <row r="88" spans="1:7" ht="30.6" x14ac:dyDescent="0.25">
      <c r="A88" s="5"/>
      <c r="B88" s="59" t="str">
        <f>Critères!B87</f>
        <v>12.2</v>
      </c>
      <c r="C88" s="31" t="str">
        <f>Critères!C87</f>
        <v>Dans chaque ensemble de pages, le menu et les barres de navigation sont-ils toujours à la même place (hors cas particuliers) ?</v>
      </c>
      <c r="D88" s="67" t="s">
        <v>305</v>
      </c>
      <c r="E88" s="68" t="s">
        <v>316</v>
      </c>
      <c r="F88" s="31"/>
      <c r="G88" s="31"/>
    </row>
    <row r="89" spans="1:7" ht="15.6" x14ac:dyDescent="0.25">
      <c r="A89" s="5"/>
      <c r="B89" s="59" t="str">
        <f>Critères!B88</f>
        <v>12.3</v>
      </c>
      <c r="C89" s="31" t="str">
        <f>Critères!C88</f>
        <v>La page « plan du site » est-elle pertinente ?</v>
      </c>
      <c r="D89" s="67" t="s">
        <v>305</v>
      </c>
      <c r="E89" s="68" t="s">
        <v>316</v>
      </c>
      <c r="F89" s="31"/>
      <c r="G89" s="31"/>
    </row>
    <row r="90" spans="1:7" ht="20.399999999999999" x14ac:dyDescent="0.25">
      <c r="A90" s="5"/>
      <c r="B90" s="59" t="str">
        <f>Critères!B89</f>
        <v>12.4</v>
      </c>
      <c r="C90" s="31" t="str">
        <f>Critères!C89</f>
        <v>Dans chaque ensemble de pages, la page « plan du site » est-elle atteignable de manière identique ?</v>
      </c>
      <c r="D90" s="67" t="s">
        <v>305</v>
      </c>
      <c r="E90" s="68" t="s">
        <v>316</v>
      </c>
      <c r="F90" s="31"/>
      <c r="G90" s="31"/>
    </row>
    <row r="91" spans="1:7" ht="20.399999999999999" x14ac:dyDescent="0.25">
      <c r="A91" s="5"/>
      <c r="B91" s="59" t="str">
        <f>Critères!B90</f>
        <v>12.5</v>
      </c>
      <c r="C91" s="31" t="str">
        <f>Critères!C90</f>
        <v>Dans chaque ensemble de pages, le moteur de recherche est-il atteignable de manière identique ?</v>
      </c>
      <c r="D91" s="67" t="s">
        <v>305</v>
      </c>
      <c r="E91" s="68" t="s">
        <v>316</v>
      </c>
      <c r="F91" s="31"/>
      <c r="G91" s="31"/>
    </row>
    <row r="92" spans="1:7" ht="51" x14ac:dyDescent="0.25">
      <c r="A92" s="5"/>
      <c r="B92" s="59" t="str">
        <f>Critères!B91</f>
        <v>12.6</v>
      </c>
      <c r="C92" s="31"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31"/>
      <c r="G92" s="31"/>
    </row>
    <row r="93" spans="1:7" ht="30.6" x14ac:dyDescent="0.25">
      <c r="A93" s="5"/>
      <c r="B93" s="59" t="str">
        <f>Critères!B92</f>
        <v>12.7</v>
      </c>
      <c r="C93" s="31" t="str">
        <f>Critères!C92</f>
        <v>Dans chaque page web, un lien d’évitement ou d’accès rapide à la zone de contenu principal est-il présent (hors cas particuliers) ?</v>
      </c>
      <c r="D93" s="67" t="s">
        <v>305</v>
      </c>
      <c r="E93" s="68" t="s">
        <v>316</v>
      </c>
      <c r="F93" s="31"/>
      <c r="G93" s="31"/>
    </row>
    <row r="94" spans="1:7" ht="20.399999999999999" x14ac:dyDescent="0.25">
      <c r="A94" s="5"/>
      <c r="B94" s="59" t="str">
        <f>Critères!B93</f>
        <v>12.8</v>
      </c>
      <c r="C94" s="31" t="str">
        <f>Critères!C93</f>
        <v>Dans chaque page web, l’ordre de tabulation est-il cohérent ?</v>
      </c>
      <c r="D94" s="67" t="s">
        <v>305</v>
      </c>
      <c r="E94" s="68" t="s">
        <v>316</v>
      </c>
      <c r="F94" s="31"/>
      <c r="G94" s="31"/>
    </row>
    <row r="95" spans="1:7" ht="20.399999999999999" x14ac:dyDescent="0.25">
      <c r="A95" s="5"/>
      <c r="B95" s="59" t="str">
        <f>Critères!B94</f>
        <v>12.9</v>
      </c>
      <c r="C95" s="31" t="str">
        <f>Critères!C94</f>
        <v>Dans chaque page web, la navigation ne doit pas contenir de piège au clavier. Cette règle est-elle respectée ?</v>
      </c>
      <c r="D95" s="67" t="s">
        <v>305</v>
      </c>
      <c r="E95" s="68" t="s">
        <v>316</v>
      </c>
      <c r="F95" s="31"/>
      <c r="G95" s="31"/>
    </row>
    <row r="96" spans="1:7" ht="40.799999999999997" x14ac:dyDescent="0.25">
      <c r="A96" s="5"/>
      <c r="B96" s="59" t="str">
        <f>Critères!B95</f>
        <v>12.10</v>
      </c>
      <c r="C96" s="31" t="str">
        <f>Critères!C95</f>
        <v>Dans chaque page web, les raccourcis clavier n’utilisant qu’une seule touche (lettre minuscule ou majuscule, ponctuation, chiffre ou symbole) sont-ils contrôlables par l’utilisateur ?</v>
      </c>
      <c r="D96" s="67" t="s">
        <v>305</v>
      </c>
      <c r="E96" s="68" t="s">
        <v>316</v>
      </c>
      <c r="F96" s="31"/>
      <c r="G96" s="31"/>
    </row>
    <row r="97" spans="1:7" ht="40.799999999999997" x14ac:dyDescent="0.25">
      <c r="A97" s="5"/>
      <c r="B97" s="59" t="str">
        <f>Critères!B96</f>
        <v>12.11</v>
      </c>
      <c r="C97" s="31" t="str">
        <f>Critères!C96</f>
        <v>Dans chaque page web, les contenus additionnels apparaissant au survol, à la prise de focus ou à l’activation d’un composant d’interface sont-ils si nécessaire atteignables au clavier ?</v>
      </c>
      <c r="D97" s="67" t="s">
        <v>305</v>
      </c>
      <c r="E97" s="68" t="s">
        <v>316</v>
      </c>
      <c r="F97" s="31"/>
      <c r="G97" s="31"/>
    </row>
    <row r="98" spans="1:7" ht="30.6" x14ac:dyDescent="0.25">
      <c r="A98" s="5" t="str">
        <f>Critères!$A$97</f>
        <v>CONSULTATION</v>
      </c>
      <c r="B98" s="59" t="str">
        <f>Critères!B97</f>
        <v>13.1</v>
      </c>
      <c r="C98" s="31" t="str">
        <f>Critères!C97</f>
        <v>Pour chaque page web, l’utilisateur a-t-il le contrôle de chaque limite de temps modifiant le contenu (hors cas particuliers) ?</v>
      </c>
      <c r="D98" s="67" t="s">
        <v>305</v>
      </c>
      <c r="E98" s="68" t="s">
        <v>316</v>
      </c>
      <c r="F98" s="31"/>
      <c r="G98" s="31"/>
    </row>
    <row r="99" spans="1:7" ht="30.6" x14ac:dyDescent="0.25">
      <c r="A99" s="5"/>
      <c r="B99" s="59" t="str">
        <f>Critères!B98</f>
        <v>13.2</v>
      </c>
      <c r="C99" s="31" t="str">
        <f>Critères!C98</f>
        <v>Dans chaque page web, l’ouverture d’une nouvelle fenêtre ne doit pas être déclenchée sans action de l’utilisateur. Cette règle est-elle respectée ?</v>
      </c>
      <c r="D99" s="67" t="s">
        <v>305</v>
      </c>
      <c r="E99" s="68" t="s">
        <v>316</v>
      </c>
      <c r="F99" s="31"/>
      <c r="G99" s="31"/>
    </row>
    <row r="100" spans="1:7" ht="30.6" x14ac:dyDescent="0.25">
      <c r="A100" s="5"/>
      <c r="B100" s="59" t="str">
        <f>Critères!B99</f>
        <v>13.3</v>
      </c>
      <c r="C100" s="31" t="str">
        <f>Critères!C99</f>
        <v>Dans chaque page web, chaque document bureautique en téléchargement possède-t-il, si nécessaire, une version accessible (hors cas particuliers) ?</v>
      </c>
      <c r="D100" s="67" t="s">
        <v>305</v>
      </c>
      <c r="E100" s="68" t="s">
        <v>316</v>
      </c>
      <c r="F100" s="31"/>
      <c r="G100" s="31"/>
    </row>
    <row r="101" spans="1:7" ht="20.399999999999999" x14ac:dyDescent="0.25">
      <c r="A101" s="5"/>
      <c r="B101" s="59" t="str">
        <f>Critères!B100</f>
        <v>13.4</v>
      </c>
      <c r="C101" s="31" t="str">
        <f>Critères!C100</f>
        <v>Pour chaque document bureautique ayant une version accessible, cette version offre-t-elle la même information ?</v>
      </c>
      <c r="D101" s="67" t="s">
        <v>305</v>
      </c>
      <c r="E101" s="68" t="s">
        <v>316</v>
      </c>
      <c r="F101" s="31"/>
      <c r="G101" s="31"/>
    </row>
    <row r="102" spans="1:7" ht="20.399999999999999" x14ac:dyDescent="0.25">
      <c r="A102" s="5"/>
      <c r="B102" s="59" t="str">
        <f>Critères!B101</f>
        <v>13.5</v>
      </c>
      <c r="C102" s="31" t="str">
        <f>Critères!C101</f>
        <v>Dans chaque page web, chaque contenu cryptique (art ASCII, émoticon, syntaxe cryptique) a-t-il une alternative ?</v>
      </c>
      <c r="D102" s="67" t="s">
        <v>305</v>
      </c>
      <c r="E102" s="68" t="s">
        <v>316</v>
      </c>
      <c r="F102" s="31"/>
      <c r="G102" s="31"/>
    </row>
    <row r="103" spans="1:7" ht="30.6" x14ac:dyDescent="0.25">
      <c r="A103" s="5"/>
      <c r="B103" s="59" t="str">
        <f>Critères!B102</f>
        <v>13.6</v>
      </c>
      <c r="C103" s="31" t="str">
        <f>Critères!C102</f>
        <v>Dans chaque page web, pour chaque contenu cryptique (art ASCII, émoticon, syntaxe cryptique) ayant une alternative, cette alternative est-elle pertinente ?</v>
      </c>
      <c r="D103" s="67" t="s">
        <v>305</v>
      </c>
      <c r="E103" s="68" t="s">
        <v>316</v>
      </c>
      <c r="F103" s="31"/>
      <c r="G103" s="31"/>
    </row>
    <row r="104" spans="1:7" ht="30.6" x14ac:dyDescent="0.25">
      <c r="A104" s="5"/>
      <c r="B104" s="59" t="str">
        <f>Critères!B103</f>
        <v>13.7</v>
      </c>
      <c r="C104" s="31" t="str">
        <f>Critères!C103</f>
        <v>Dans chaque page web, les changements brusques de luminosité ou les effets de flash sont-ils correctement utilisés ?</v>
      </c>
      <c r="D104" s="67" t="s">
        <v>305</v>
      </c>
      <c r="E104" s="68" t="s">
        <v>316</v>
      </c>
      <c r="F104" s="31"/>
      <c r="G104" s="31"/>
    </row>
    <row r="105" spans="1:7" ht="20.399999999999999" x14ac:dyDescent="0.25">
      <c r="A105" s="5"/>
      <c r="B105" s="59" t="str">
        <f>Critères!B104</f>
        <v>13.8</v>
      </c>
      <c r="C105" s="31" t="str">
        <f>Critères!C104</f>
        <v>Dans chaque page web, chaque contenu en mouvement ou clignotant est-il contrôlable par l’utilisateur ?</v>
      </c>
      <c r="D105" s="67" t="s">
        <v>305</v>
      </c>
      <c r="E105" s="68" t="s">
        <v>316</v>
      </c>
      <c r="F105" s="31"/>
      <c r="G105" s="31"/>
    </row>
    <row r="106" spans="1:7" ht="30.6" x14ac:dyDescent="0.25">
      <c r="A106" s="5"/>
      <c r="B106" s="59" t="str">
        <f>Critères!B105</f>
        <v>13.9</v>
      </c>
      <c r="C106" s="31" t="str">
        <f>Critères!C105</f>
        <v>Dans chaque page web, le contenu proposé est-il consultable quelle que soit l’orientation de l’écran (portait ou paysage) (hors cas particuliers) ?</v>
      </c>
      <c r="D106" s="67" t="s">
        <v>305</v>
      </c>
      <c r="E106" s="68" t="s">
        <v>316</v>
      </c>
      <c r="F106" s="31"/>
      <c r="G106" s="31"/>
    </row>
    <row r="107" spans="1:7" ht="40.799999999999997" x14ac:dyDescent="0.25">
      <c r="A107" s="5"/>
      <c r="B107" s="59" t="str">
        <f>Critères!B106</f>
        <v>13.10</v>
      </c>
      <c r="C107" s="31" t="str">
        <f>Critères!C106</f>
        <v>Dans chaque page web, les fonctionnalités utilisables ou disponibles au moyen d’un geste complexe peuvent-elles être également disponibles au moyen d’un geste simple (hors cas particuliers) ?</v>
      </c>
      <c r="D107" s="67" t="s">
        <v>305</v>
      </c>
      <c r="E107" s="68" t="s">
        <v>316</v>
      </c>
      <c r="F107" s="31"/>
      <c r="G107" s="31"/>
    </row>
    <row r="108" spans="1:7" ht="40.799999999999997" x14ac:dyDescent="0.25">
      <c r="A108" s="5"/>
      <c r="B108" s="59" t="str">
        <f>Critères!B107</f>
        <v>13.11</v>
      </c>
      <c r="C108" s="31" t="str">
        <f>Critères!C107</f>
        <v>Dans chaque page web, les actions déclenchées au moyen d’un dispositif de pointage sur un point unique de l’écran peuvent-elles faire l’objet d’une annulation (hors cas particuliers) ?</v>
      </c>
      <c r="D108" s="67" t="s">
        <v>305</v>
      </c>
      <c r="E108" s="68" t="s">
        <v>316</v>
      </c>
      <c r="F108" s="31"/>
      <c r="G108" s="31"/>
    </row>
    <row r="109" spans="1:7" ht="30.6" x14ac:dyDescent="0.25">
      <c r="A109" s="5"/>
      <c r="B109" s="59" t="str">
        <f>Critères!B108</f>
        <v>13.12</v>
      </c>
      <c r="C109" s="31" t="str">
        <f>Critères!C108</f>
        <v>Dans chaque page web, les fonctionnalités qui impliquent un mouvement de l’appareil ou vers l’appareil peuvent-elles être satisfaites de manière alternative (hors cas particuliers) ?</v>
      </c>
      <c r="D109" s="67" t="s">
        <v>305</v>
      </c>
      <c r="E109" s="68" t="s">
        <v>316</v>
      </c>
      <c r="F109" s="31"/>
      <c r="G109" s="31"/>
    </row>
  </sheetData>
  <mergeCells count="15">
    <mergeCell ref="A74:A86"/>
    <mergeCell ref="A87:A97"/>
    <mergeCell ref="A98:A109"/>
    <mergeCell ref="A31:A38"/>
    <mergeCell ref="A39:A40"/>
    <mergeCell ref="A41:A45"/>
    <mergeCell ref="A46:A55"/>
    <mergeCell ref="A56:A59"/>
    <mergeCell ref="A60:A73"/>
    <mergeCell ref="A1:G1"/>
    <mergeCell ref="A2:G2"/>
    <mergeCell ref="A4:A12"/>
    <mergeCell ref="A13:A14"/>
    <mergeCell ref="A15:A17"/>
    <mergeCell ref="A18:A30"/>
  </mergeCells>
  <conditionalFormatting sqref="D5:D109">
    <cfRule type="cellIs" dxfId="143" priority="1" operator="equal">
      <formula>"C"</formula>
    </cfRule>
    <cfRule type="cellIs" dxfId="142" priority="2" operator="equal">
      <formula>"NC"</formula>
    </cfRule>
    <cfRule type="cellIs" dxfId="141" priority="3" operator="equal">
      <formula>"NA"</formula>
    </cfRule>
    <cfRule type="cellIs" dxfId="140" priority="4" operator="equal">
      <formula>"NT"</formula>
    </cfRule>
  </conditionalFormatting>
  <conditionalFormatting sqref="E5:E109">
    <cfRule type="cellIs" dxfId="139" priority="5" operator="equal">
      <formula>"D"</formula>
    </cfRule>
    <cfRule type="cellIs" dxfId="138" priority="6" operator="equal">
      <formula>"N"</formula>
    </cfRule>
  </conditionalFormatting>
  <conditionalFormatting sqref="D4">
    <cfRule type="cellIs" dxfId="137" priority="7" operator="equal">
      <formula>"C"</formula>
    </cfRule>
    <cfRule type="cellIs" dxfId="136" priority="8" operator="equal">
      <formula>"NC"</formula>
    </cfRule>
    <cfRule type="cellIs" dxfId="135" priority="9" operator="equal">
      <formula>"NA"</formula>
    </cfRule>
    <cfRule type="cellIs" dxfId="134" priority="10" operator="equal">
      <formula>"NT"</formula>
    </cfRule>
  </conditionalFormatting>
  <conditionalFormatting sqref="E4">
    <cfRule type="cellIs" dxfId="133" priority="11" operator="equal">
      <formula>"D"</formula>
    </cfRule>
    <cfRule type="cellIs" dxfId="132" priority="12"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9"/>
  <sheetViews>
    <sheetView zoomScale="75" zoomScaleNormal="75" workbookViewId="0">
      <selection activeCell="D4" sqref="D4"/>
    </sheetView>
  </sheetViews>
  <sheetFormatPr baseColWidth="10" defaultColWidth="9.54296875" defaultRowHeight="15" x14ac:dyDescent="0.25"/>
  <cols>
    <col min="1" max="1" width="3.7265625" style="14"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1017" width="9.54296875" style="23"/>
    <col min="1018" max="16384" width="9.54296875" style="14"/>
  </cols>
  <sheetData>
    <row r="1" spans="1:1024" ht="15.6" x14ac:dyDescent="0.25">
      <c r="A1" s="11" t="str">
        <f>Échantillon!A1</f>
        <v>RGAA 4.1 – GRILLE D'ÉVALUATION</v>
      </c>
      <c r="B1" s="11"/>
      <c r="C1" s="11"/>
      <c r="D1" s="11"/>
      <c r="E1" s="11"/>
      <c r="F1" s="11"/>
      <c r="G1" s="11"/>
    </row>
    <row r="2" spans="1:1024" x14ac:dyDescent="0.25">
      <c r="A2" s="1" t="str">
        <f>CONCATENATE(Échantillon!B42," : ",Échantillon!C42)</f>
        <v>Actualités : http://www.site.fr/actualites.html</v>
      </c>
      <c r="B2" s="1"/>
      <c r="C2" s="1"/>
      <c r="D2" s="1"/>
      <c r="E2" s="1"/>
      <c r="F2" s="1"/>
      <c r="G2" s="1"/>
    </row>
    <row r="3" spans="1:1024" s="23" customFormat="1" ht="46.2" x14ac:dyDescent="0.25">
      <c r="A3" s="24" t="s">
        <v>71</v>
      </c>
      <c r="B3" s="24" t="s">
        <v>72</v>
      </c>
      <c r="C3" s="25" t="s">
        <v>73</v>
      </c>
      <c r="D3" s="24" t="s">
        <v>300</v>
      </c>
      <c r="E3" s="24" t="s">
        <v>313</v>
      </c>
      <c r="F3" s="25" t="s">
        <v>314</v>
      </c>
      <c r="G3" s="25" t="s">
        <v>315</v>
      </c>
      <c r="AMD3" s="14"/>
      <c r="AME3" s="14"/>
      <c r="AMF3" s="14"/>
      <c r="AMG3" s="14"/>
      <c r="AMH3" s="14"/>
      <c r="AMI3" s="14"/>
      <c r="AMJ3" s="14"/>
    </row>
    <row r="4" spans="1:1024" s="23" customFormat="1" ht="20.399999999999999" x14ac:dyDescent="0.25">
      <c r="A4" s="5" t="str">
        <f>Critères!$A$3</f>
        <v>IMAGES</v>
      </c>
      <c r="B4" s="59" t="str">
        <f>Critères!B3</f>
        <v>1.1</v>
      </c>
      <c r="C4" s="31" t="str">
        <f>Critères!C3</f>
        <v>Chaque image porteuse d’information a-t-elle une alternative textuelle ?</v>
      </c>
      <c r="D4" s="67" t="s">
        <v>305</v>
      </c>
      <c r="E4" s="68" t="s">
        <v>316</v>
      </c>
      <c r="F4" s="31"/>
      <c r="G4" s="31"/>
      <c r="H4" s="14"/>
      <c r="AMD4" s="14"/>
      <c r="AME4" s="14"/>
      <c r="AMF4" s="14"/>
      <c r="AMG4" s="14"/>
      <c r="AMH4" s="14"/>
      <c r="AMI4" s="14"/>
      <c r="AMJ4" s="14"/>
    </row>
    <row r="5" spans="1:1024" s="23" customFormat="1" ht="20.399999999999999" x14ac:dyDescent="0.25">
      <c r="A5" s="5"/>
      <c r="B5" s="59" t="str">
        <f>Critères!B4</f>
        <v>1.2</v>
      </c>
      <c r="C5" s="31" t="str">
        <f>Critères!C4</f>
        <v>Chaque image de décoration est-elle correctement ignorée par les technologies d’assistance ?</v>
      </c>
      <c r="D5" s="67" t="s">
        <v>305</v>
      </c>
      <c r="E5" s="68" t="s">
        <v>316</v>
      </c>
      <c r="F5" s="31"/>
      <c r="G5" s="31"/>
      <c r="AMD5" s="14"/>
      <c r="AME5" s="14"/>
      <c r="AMF5" s="14"/>
      <c r="AMG5" s="14"/>
      <c r="AMH5" s="14"/>
      <c r="AMI5" s="14"/>
      <c r="AMJ5" s="14"/>
    </row>
    <row r="6" spans="1:1024" s="23" customFormat="1" ht="30.6" x14ac:dyDescent="0.25">
      <c r="A6" s="5"/>
      <c r="B6" s="59" t="str">
        <f>Critères!B5</f>
        <v>1.3</v>
      </c>
      <c r="C6" s="31" t="str">
        <f>Critères!C5</f>
        <v>Pour chaque image porteuse d'information ayant une alternative textuelle, cette alternative est-elle pertinente (hors cas particuliers) ?</v>
      </c>
      <c r="D6" s="67" t="s">
        <v>305</v>
      </c>
      <c r="E6" s="68" t="s">
        <v>316</v>
      </c>
      <c r="F6" s="31"/>
      <c r="G6" s="31"/>
      <c r="AMD6" s="14"/>
      <c r="AME6" s="14"/>
      <c r="AMF6" s="14"/>
      <c r="AMG6" s="14"/>
      <c r="AMH6" s="14"/>
      <c r="AMI6" s="14"/>
      <c r="AMJ6" s="14"/>
    </row>
    <row r="7" spans="1:1024" ht="30.6" x14ac:dyDescent="0.25">
      <c r="A7" s="5"/>
      <c r="B7" s="59" t="str">
        <f>Critères!B6</f>
        <v>1.4</v>
      </c>
      <c r="C7" s="31" t="str">
        <f>Critères!C6</f>
        <v>Pour chaque image utilisée comme CAPTCHA ou comme image-test, ayant une alternative textuelle, cette alternative permet-elle d’identifier la nature et la fonction de l’image ?</v>
      </c>
      <c r="D7" s="67" t="s">
        <v>305</v>
      </c>
      <c r="E7" s="68" t="s">
        <v>316</v>
      </c>
      <c r="F7" s="31"/>
      <c r="G7" s="31"/>
    </row>
    <row r="8" spans="1:1024" ht="30.6" x14ac:dyDescent="0.25">
      <c r="A8" s="5"/>
      <c r="B8" s="59" t="str">
        <f>Critères!B7</f>
        <v>1.5</v>
      </c>
      <c r="C8" s="31" t="str">
        <f>Critères!C7</f>
        <v>Pour chaque image utilisée comme CAPTCHA, une solution d’accès alternatif au contenu ou à la fonction du CAPTCHA est-elle présente ?</v>
      </c>
      <c r="D8" s="67" t="s">
        <v>305</v>
      </c>
      <c r="E8" s="68" t="s">
        <v>316</v>
      </c>
      <c r="F8" s="29"/>
      <c r="G8" s="31"/>
    </row>
    <row r="9" spans="1:1024" ht="20.399999999999999" x14ac:dyDescent="0.25">
      <c r="A9" s="5"/>
      <c r="B9" s="59" t="str">
        <f>Critères!B8</f>
        <v>1.6</v>
      </c>
      <c r="C9" s="31" t="str">
        <f>Critères!C8</f>
        <v>Chaque image porteuse d’information a-t-elle, si nécessaire, une description détaillée ?</v>
      </c>
      <c r="D9" s="67" t="s">
        <v>305</v>
      </c>
      <c r="E9" s="68" t="s">
        <v>316</v>
      </c>
      <c r="F9" s="31"/>
      <c r="G9" s="31"/>
    </row>
    <row r="10" spans="1:1024" ht="20.399999999999999" x14ac:dyDescent="0.25">
      <c r="A10" s="5"/>
      <c r="B10" s="59" t="str">
        <f>Critères!B9</f>
        <v>1.7</v>
      </c>
      <c r="C10" s="31" t="str">
        <f>Critères!C9</f>
        <v>Pour chaque image porteuse d’information ayant une description détaillée, cette description est-elle pertinente ?</v>
      </c>
      <c r="D10" s="67" t="s">
        <v>305</v>
      </c>
      <c r="E10" s="68" t="s">
        <v>316</v>
      </c>
      <c r="F10" s="31"/>
      <c r="G10" s="31"/>
    </row>
    <row r="11" spans="1:1024" ht="40.799999999999997" x14ac:dyDescent="0.25">
      <c r="A11" s="5"/>
      <c r="B11" s="59" t="str">
        <f>Critères!B10</f>
        <v>1.8</v>
      </c>
      <c r="C11" s="31" t="str">
        <f>Critères!C10</f>
        <v>Chaque image texte porteuse d’information, en l’absence d’un mécanisme de remplacement, doit si possible être remplacée par du texte stylé. Cette règle est-elle respectée (hors cas particuliers) ?</v>
      </c>
      <c r="D11" s="67" t="s">
        <v>305</v>
      </c>
      <c r="E11" s="68" t="s">
        <v>316</v>
      </c>
      <c r="F11" s="31"/>
      <c r="G11" s="31"/>
    </row>
    <row r="12" spans="1:1024" s="23" customFormat="1" ht="20.399999999999999" x14ac:dyDescent="0.25">
      <c r="A12" s="5"/>
      <c r="B12" s="59" t="str">
        <f>Critères!B11</f>
        <v>1.9</v>
      </c>
      <c r="C12" s="31" t="str">
        <f>Critères!C11</f>
        <v>Chaque légende d’image est-elle, si nécessaire, correctement reliée à l’image correspondante ?</v>
      </c>
      <c r="D12" s="67" t="s">
        <v>305</v>
      </c>
      <c r="E12" s="68" t="s">
        <v>316</v>
      </c>
      <c r="F12" s="31"/>
      <c r="G12" s="31"/>
      <c r="AMD12" s="14"/>
      <c r="AME12" s="14"/>
      <c r="AMF12" s="14"/>
      <c r="AMG12" s="14"/>
      <c r="AMH12" s="14"/>
      <c r="AMI12" s="14"/>
      <c r="AMJ12" s="14"/>
    </row>
    <row r="13" spans="1:1024" ht="15.6" x14ac:dyDescent="0.25">
      <c r="A13" s="5" t="str">
        <f>Critères!$A$12</f>
        <v>CADRES</v>
      </c>
      <c r="B13" s="59" t="str">
        <f>Critères!B12</f>
        <v>2.1</v>
      </c>
      <c r="C13" s="31" t="str">
        <f>Critères!C12</f>
        <v>Chaque cadre a-t-il un titre de cadre ?</v>
      </c>
      <c r="D13" s="67" t="s">
        <v>305</v>
      </c>
      <c r="E13" s="68" t="s">
        <v>316</v>
      </c>
      <c r="F13" s="60"/>
      <c r="G13" s="31"/>
    </row>
    <row r="14" spans="1:1024"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1024" ht="30.6" x14ac:dyDescent="0.25">
      <c r="A15" s="5" t="str">
        <f>Critères!$A$14</f>
        <v>COULEURS</v>
      </c>
      <c r="B15" s="59" t="str">
        <f>Critères!B14</f>
        <v>3.1</v>
      </c>
      <c r="C15" s="31" t="str">
        <f>Critères!C14</f>
        <v>Dans chaque page web, l’information ne doit pas être donnée uniquement par la couleur. Cette règle est-elle respectée ?</v>
      </c>
      <c r="D15" s="67" t="s">
        <v>305</v>
      </c>
      <c r="E15" s="68" t="s">
        <v>316</v>
      </c>
      <c r="F15" s="31"/>
      <c r="G15" s="31"/>
    </row>
    <row r="16" spans="1:1024" ht="30.6" x14ac:dyDescent="0.25">
      <c r="A16" s="5"/>
      <c r="B16" s="59" t="str">
        <f>Critères!B15</f>
        <v>3.2</v>
      </c>
      <c r="C16" s="31"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9" t="str">
        <f>Critères!B16</f>
        <v>3.3</v>
      </c>
      <c r="C17" s="31"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9" t="str">
        <f>Critères!B17</f>
        <v>4.1</v>
      </c>
      <c r="C18" s="31"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9" t="str">
        <f>Critères!B18</f>
        <v>4.2</v>
      </c>
      <c r="C19" s="31"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9" t="str">
        <f>Critères!B19</f>
        <v>4.3</v>
      </c>
      <c r="C20" s="31" t="str">
        <f>Critères!C19</f>
        <v>Chaque média temporel synchronisé pré-enregistré a-t-il, si nécessaire, des sous-titres synchronisés (hors cas particuliers) ?</v>
      </c>
      <c r="D20" s="67" t="s">
        <v>305</v>
      </c>
      <c r="E20" s="68" t="s">
        <v>316</v>
      </c>
      <c r="F20" s="31"/>
      <c r="G20" s="31"/>
    </row>
    <row r="21" spans="1:7" ht="30.6" x14ac:dyDescent="0.25">
      <c r="A21" s="5"/>
      <c r="B21" s="59" t="str">
        <f>Critères!B20</f>
        <v>4.4</v>
      </c>
      <c r="C21" s="31"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9" t="str">
        <f>Critères!B21</f>
        <v>4.5</v>
      </c>
      <c r="C22" s="31"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9" t="str">
        <f>Critères!B22</f>
        <v>4.6</v>
      </c>
      <c r="C23" s="31"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9" t="str">
        <f>Critères!B23</f>
        <v>4.7</v>
      </c>
      <c r="C24" s="31" t="str">
        <f>Critères!C23</f>
        <v>Chaque média temporel est-il clairement identifiable (hors cas particuliers) ?</v>
      </c>
      <c r="D24" s="67" t="s">
        <v>305</v>
      </c>
      <c r="E24" s="68" t="s">
        <v>316</v>
      </c>
      <c r="F24" s="31"/>
      <c r="G24" s="31"/>
    </row>
    <row r="25" spans="1:7" ht="20.399999999999999" x14ac:dyDescent="0.25">
      <c r="A25" s="5"/>
      <c r="B25" s="59" t="str">
        <f>Critères!B24</f>
        <v>4.8</v>
      </c>
      <c r="C25" s="31" t="str">
        <f>Critères!C24</f>
        <v>Chaque média non temporel a-t-il, si nécessaire, une alternative (hors cas particuliers) ?</v>
      </c>
      <c r="D25" s="67" t="s">
        <v>305</v>
      </c>
      <c r="E25" s="68" t="s">
        <v>316</v>
      </c>
      <c r="F25" s="31"/>
      <c r="G25" s="31"/>
    </row>
    <row r="26" spans="1:7" ht="20.399999999999999" x14ac:dyDescent="0.25">
      <c r="A26" s="5"/>
      <c r="B26" s="59" t="str">
        <f>Critères!B25</f>
        <v>4.9</v>
      </c>
      <c r="C26" s="31" t="str">
        <f>Critères!C25</f>
        <v>Pour chaque média non temporel ayant une alternative, cette alternative est-elle pertinente ?</v>
      </c>
      <c r="D26" s="67" t="s">
        <v>305</v>
      </c>
      <c r="E26" s="68" t="s">
        <v>316</v>
      </c>
      <c r="F26" s="31"/>
      <c r="G26" s="31"/>
    </row>
    <row r="27" spans="1:7" ht="20.399999999999999" x14ac:dyDescent="0.25">
      <c r="A27" s="5"/>
      <c r="B27" s="59" t="str">
        <f>Critères!B26</f>
        <v>4.10</v>
      </c>
      <c r="C27" s="31" t="str">
        <f>Critères!C26</f>
        <v>Chaque son déclenché automatiquement est-il contrôlable par l’utilisateur ?</v>
      </c>
      <c r="D27" s="67" t="s">
        <v>305</v>
      </c>
      <c r="E27" s="68" t="s">
        <v>316</v>
      </c>
      <c r="F27" s="31"/>
      <c r="G27" s="31"/>
    </row>
    <row r="28" spans="1:7" ht="30.6" x14ac:dyDescent="0.25">
      <c r="A28" s="5"/>
      <c r="B28" s="59" t="str">
        <f>Critères!B27</f>
        <v>4.11</v>
      </c>
      <c r="C28" s="31"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9" t="str">
        <f>Critères!B28</f>
        <v>4.12</v>
      </c>
      <c r="C29" s="31"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9" t="str">
        <f>Critères!B29</f>
        <v>4.13</v>
      </c>
      <c r="C30" s="31"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9" t="str">
        <f>Critères!B30</f>
        <v>5.1</v>
      </c>
      <c r="C31" s="31" t="str">
        <f>Critères!C30</f>
        <v>Chaque tableau de données complexe a-t-il un résumé ?</v>
      </c>
      <c r="D31" s="67" t="s">
        <v>305</v>
      </c>
      <c r="E31" s="68" t="s">
        <v>316</v>
      </c>
      <c r="F31" s="31"/>
      <c r="G31" s="31"/>
    </row>
    <row r="32" spans="1:7" ht="20.399999999999999" x14ac:dyDescent="0.25">
      <c r="A32" s="5"/>
      <c r="B32" s="59" t="str">
        <f>Critères!B31</f>
        <v>5.2</v>
      </c>
      <c r="C32" s="31" t="str">
        <f>Critères!C31</f>
        <v>Pour chaque tableau de données complexe ayant un résumé, celui-ci est-il pertinent ?</v>
      </c>
      <c r="D32" s="67" t="s">
        <v>305</v>
      </c>
      <c r="E32" s="68" t="s">
        <v>316</v>
      </c>
      <c r="F32" s="31"/>
      <c r="G32" s="31"/>
    </row>
    <row r="33" spans="1:7" ht="20.399999999999999" x14ac:dyDescent="0.25">
      <c r="A33" s="5"/>
      <c r="B33" s="59" t="str">
        <f>Critères!B32</f>
        <v>5.3</v>
      </c>
      <c r="C33" s="31" t="str">
        <f>Critères!C32</f>
        <v>Pour chaque tableau de mise en forme, le contenu linéarisé reste-t-il compréhensible ?</v>
      </c>
      <c r="D33" s="67" t="s">
        <v>305</v>
      </c>
      <c r="E33" s="68" t="s">
        <v>316</v>
      </c>
      <c r="F33" s="31"/>
      <c r="G33" s="31"/>
    </row>
    <row r="34" spans="1:7" ht="20.399999999999999" x14ac:dyDescent="0.25">
      <c r="A34" s="5"/>
      <c r="B34" s="59" t="str">
        <f>Critères!B33</f>
        <v>5.4</v>
      </c>
      <c r="C34" s="31" t="str">
        <f>Critères!C33</f>
        <v>Pour chaque tableau de données ayant un titre, le titre est-il correctement associé au tableau de données ?</v>
      </c>
      <c r="D34" s="67" t="s">
        <v>305</v>
      </c>
      <c r="E34" s="68" t="s">
        <v>316</v>
      </c>
      <c r="F34" s="31"/>
      <c r="G34" s="31"/>
    </row>
    <row r="35" spans="1:7" ht="20.399999999999999" x14ac:dyDescent="0.25">
      <c r="A35" s="5"/>
      <c r="B35" s="59" t="str">
        <f>Critères!B34</f>
        <v>5.5</v>
      </c>
      <c r="C35" s="31" t="str">
        <f>Critères!C34</f>
        <v>Pour chaque tableau de données ayant un titre, celui-ci est-il pertinent ?</v>
      </c>
      <c r="D35" s="67" t="s">
        <v>305</v>
      </c>
      <c r="E35" s="68" t="s">
        <v>316</v>
      </c>
      <c r="F35" s="31"/>
      <c r="G35" s="31"/>
    </row>
    <row r="36" spans="1:7" ht="30.6" x14ac:dyDescent="0.25">
      <c r="A36" s="5"/>
      <c r="B36" s="59" t="str">
        <f>Critères!B35</f>
        <v>5.6</v>
      </c>
      <c r="C36" s="31" t="str">
        <f>Critères!C35</f>
        <v>Pour chaque tableau de données, chaque en-tête de colonnes et chaque en-tête de lignes sont-ils correctement déclarés ?</v>
      </c>
      <c r="D36" s="67" t="s">
        <v>305</v>
      </c>
      <c r="E36" s="68" t="s">
        <v>316</v>
      </c>
      <c r="F36" s="31"/>
      <c r="G36" s="31"/>
    </row>
    <row r="37" spans="1:7" ht="30.6" x14ac:dyDescent="0.25">
      <c r="A37" s="5"/>
      <c r="B37" s="59" t="str">
        <f>Critères!B36</f>
        <v>5.7</v>
      </c>
      <c r="C37" s="31"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9" t="str">
        <f>Critères!B37</f>
        <v>5.8</v>
      </c>
      <c r="C38" s="31"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9" t="str">
        <f>Critères!B38</f>
        <v>6.1</v>
      </c>
      <c r="C39" s="31" t="str">
        <f>Critères!C38</f>
        <v>Chaque lien est-il explicite (hors cas particuliers) ?</v>
      </c>
      <c r="D39" s="67" t="s">
        <v>305</v>
      </c>
      <c r="E39" s="68" t="s">
        <v>316</v>
      </c>
      <c r="F39" s="31"/>
      <c r="G39" s="31"/>
    </row>
    <row r="40" spans="1:7" ht="15.6" x14ac:dyDescent="0.25">
      <c r="A40" s="5"/>
      <c r="B40" s="59" t="str">
        <f>Critères!B39</f>
        <v>6.2</v>
      </c>
      <c r="C40" s="31" t="str">
        <f>Critères!C39</f>
        <v>Dans chaque page web, chaque lien a-t-il un intitulé ?</v>
      </c>
      <c r="D40" s="67" t="s">
        <v>305</v>
      </c>
      <c r="E40" s="68" t="s">
        <v>316</v>
      </c>
      <c r="F40" s="31"/>
      <c r="G40" s="31"/>
    </row>
    <row r="41" spans="1:7" ht="20.399999999999999" x14ac:dyDescent="0.25">
      <c r="A41" s="5" t="str">
        <f>Critères!$A$40</f>
        <v>SCRIPTS</v>
      </c>
      <c r="B41" s="59" t="str">
        <f>Critères!B40</f>
        <v>7.1</v>
      </c>
      <c r="C41" s="31" t="str">
        <f>Critères!C40</f>
        <v>Chaque script est-il, si nécessaire, compatible avec les technologies d’assistance ?</v>
      </c>
      <c r="D41" s="67" t="s">
        <v>305</v>
      </c>
      <c r="E41" s="68" t="s">
        <v>316</v>
      </c>
      <c r="F41" s="31"/>
      <c r="G41" s="31"/>
    </row>
    <row r="42" spans="1:7" ht="20.399999999999999" x14ac:dyDescent="0.25">
      <c r="A42" s="5"/>
      <c r="B42" s="59" t="str">
        <f>Critères!B41</f>
        <v>7.2</v>
      </c>
      <c r="C42" s="31" t="str">
        <f>Critères!C41</f>
        <v>Pour chaque script ayant une alternative, cette alternative est-elle pertinente ?</v>
      </c>
      <c r="D42" s="67" t="s">
        <v>305</v>
      </c>
      <c r="E42" s="68" t="s">
        <v>316</v>
      </c>
      <c r="F42" s="31"/>
      <c r="G42" s="31"/>
    </row>
    <row r="43" spans="1:7" ht="20.399999999999999" x14ac:dyDescent="0.25">
      <c r="A43" s="5"/>
      <c r="B43" s="59" t="str">
        <f>Critères!B42</f>
        <v>7.3</v>
      </c>
      <c r="C43" s="31" t="str">
        <f>Critères!C42</f>
        <v>Chaque script est-il contrôlable par le clavier et par tout dispositif de pointage (hors cas particuliers) ?</v>
      </c>
      <c r="D43" s="67" t="s">
        <v>305</v>
      </c>
      <c r="E43" s="68" t="s">
        <v>316</v>
      </c>
      <c r="F43" s="31"/>
      <c r="G43" s="31"/>
    </row>
    <row r="44" spans="1:7" ht="20.399999999999999" x14ac:dyDescent="0.25">
      <c r="A44" s="5"/>
      <c r="B44" s="59" t="str">
        <f>Critères!B43</f>
        <v>7.4</v>
      </c>
      <c r="C44" s="31" t="str">
        <f>Critères!C43</f>
        <v>Pour chaque script qui initie un changement de contexte, l’utilisateur est-il averti ou en a-t-il le contrôle ?</v>
      </c>
      <c r="D44" s="67" t="s">
        <v>305</v>
      </c>
      <c r="E44" s="68" t="s">
        <v>316</v>
      </c>
      <c r="F44" s="31"/>
      <c r="G44" s="31"/>
    </row>
    <row r="45" spans="1:7" ht="20.399999999999999" x14ac:dyDescent="0.25">
      <c r="A45" s="5"/>
      <c r="B45" s="59" t="str">
        <f>Critères!B44</f>
        <v>7.5</v>
      </c>
      <c r="C45" s="31"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9" t="str">
        <f>Critères!B45</f>
        <v>8.1</v>
      </c>
      <c r="C46" s="31" t="str">
        <f>Critères!C45</f>
        <v>Chaque page web est-elle définie par un type de document ?</v>
      </c>
      <c r="D46" s="67" t="s">
        <v>305</v>
      </c>
      <c r="E46" s="68" t="s">
        <v>316</v>
      </c>
      <c r="F46" s="31"/>
      <c r="G46" s="31"/>
    </row>
    <row r="47" spans="1:7" ht="20.399999999999999" x14ac:dyDescent="0.25">
      <c r="A47" s="5"/>
      <c r="B47" s="59" t="str">
        <f>Critères!B46</f>
        <v>8.2</v>
      </c>
      <c r="C47" s="31"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9" t="str">
        <f>Critères!B47</f>
        <v>8.3</v>
      </c>
      <c r="C48" s="31" t="str">
        <f>Critères!C47</f>
        <v>Dans chaque page web, la langue par défaut est-elle présente ?</v>
      </c>
      <c r="D48" s="67" t="s">
        <v>305</v>
      </c>
      <c r="E48" s="68" t="s">
        <v>316</v>
      </c>
      <c r="F48" s="31"/>
      <c r="G48" s="31"/>
    </row>
    <row r="49" spans="1:7" ht="20.399999999999999" x14ac:dyDescent="0.25">
      <c r="A49" s="5"/>
      <c r="B49" s="59" t="str">
        <f>Critères!B48</f>
        <v>8.4</v>
      </c>
      <c r="C49" s="31" t="str">
        <f>Critères!C48</f>
        <v>Pour chaque page web ayant une langue par défaut, le code de langue est-il pertinent ?</v>
      </c>
      <c r="D49" s="67" t="s">
        <v>305</v>
      </c>
      <c r="E49" s="68" t="s">
        <v>316</v>
      </c>
      <c r="F49" s="31"/>
      <c r="G49" s="31"/>
    </row>
    <row r="50" spans="1:7" ht="15.6" x14ac:dyDescent="0.25">
      <c r="A50" s="5"/>
      <c r="B50" s="59" t="str">
        <f>Critères!B49</f>
        <v>8.5</v>
      </c>
      <c r="C50" s="31" t="str">
        <f>Critères!C49</f>
        <v>Chaque page web a-t-elle un titre de page ?</v>
      </c>
      <c r="D50" s="67" t="s">
        <v>305</v>
      </c>
      <c r="E50" s="68" t="s">
        <v>316</v>
      </c>
      <c r="F50" s="31"/>
      <c r="G50" s="31"/>
    </row>
    <row r="51" spans="1:7" ht="20.399999999999999" x14ac:dyDescent="0.25">
      <c r="A51" s="5"/>
      <c r="B51" s="59" t="str">
        <f>Critères!B50</f>
        <v>8.6</v>
      </c>
      <c r="C51" s="31" t="str">
        <f>Critères!C50</f>
        <v>Pour chaque page web ayant un titre de page, ce titre est-il pertinent ?</v>
      </c>
      <c r="D51" s="67" t="s">
        <v>305</v>
      </c>
      <c r="E51" s="68" t="s">
        <v>316</v>
      </c>
      <c r="F51" s="31"/>
      <c r="G51" s="31"/>
    </row>
    <row r="52" spans="1:7" ht="20.399999999999999" x14ac:dyDescent="0.25">
      <c r="A52" s="5"/>
      <c r="B52" s="59" t="str">
        <f>Critères!B51</f>
        <v>8.7</v>
      </c>
      <c r="C52" s="31" t="str">
        <f>Critères!C51</f>
        <v>Dans chaque page web, chaque changement de langue est-il indiqué dans le code source (hors cas particuliers) ?</v>
      </c>
      <c r="D52" s="67" t="s">
        <v>305</v>
      </c>
      <c r="E52" s="68" t="s">
        <v>316</v>
      </c>
      <c r="F52" s="31"/>
      <c r="G52" s="31"/>
    </row>
    <row r="53" spans="1:7" ht="20.399999999999999" x14ac:dyDescent="0.25">
      <c r="A53" s="5"/>
      <c r="B53" s="59" t="str">
        <f>Critères!B52</f>
        <v>8.8</v>
      </c>
      <c r="C53" s="31" t="str">
        <f>Critères!C52</f>
        <v>Dans chaque page web, le code de langue de chaque changement de langue est-il valide et pertinent ?</v>
      </c>
      <c r="D53" s="67" t="s">
        <v>305</v>
      </c>
      <c r="E53" s="68" t="s">
        <v>316</v>
      </c>
      <c r="F53" s="31"/>
      <c r="G53" s="31"/>
    </row>
    <row r="54" spans="1:7" ht="30.6" x14ac:dyDescent="0.25">
      <c r="A54" s="5"/>
      <c r="B54" s="59" t="str">
        <f>Critères!B53</f>
        <v>8.9</v>
      </c>
      <c r="C54" s="31"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9" t="str">
        <f>Critères!B54</f>
        <v>8.10</v>
      </c>
      <c r="C55" s="31"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9" t="str">
        <f>Critères!B55</f>
        <v>9.1</v>
      </c>
      <c r="C56" s="31" t="str">
        <f>Critères!C55</f>
        <v>Dans chaque page web, l’information est-elle structurée par l’utilisation appropriée de titres ?</v>
      </c>
      <c r="D56" s="67" t="s">
        <v>305</v>
      </c>
      <c r="E56" s="68" t="s">
        <v>316</v>
      </c>
      <c r="F56" s="31"/>
      <c r="G56" s="31"/>
    </row>
    <row r="57" spans="1:7" ht="20.399999999999999" x14ac:dyDescent="0.25">
      <c r="A57" s="5"/>
      <c r="B57" s="59" t="str">
        <f>Critères!B56</f>
        <v>9.2</v>
      </c>
      <c r="C57" s="31" t="str">
        <f>Critères!C56</f>
        <v>Dans chaque page web, la structure du document est-elle cohérente (hors cas particuliers) ?</v>
      </c>
      <c r="D57" s="67" t="s">
        <v>305</v>
      </c>
      <c r="E57" s="68" t="s">
        <v>316</v>
      </c>
      <c r="F57" s="31"/>
      <c r="G57" s="31"/>
    </row>
    <row r="58" spans="1:7" ht="20.399999999999999" x14ac:dyDescent="0.25">
      <c r="A58" s="5"/>
      <c r="B58" s="59" t="str">
        <f>Critères!B57</f>
        <v>9.3</v>
      </c>
      <c r="C58" s="31" t="str">
        <f>Critères!C57</f>
        <v>Dans chaque page web, chaque liste est-elle correctement structurée ?</v>
      </c>
      <c r="D58" s="67" t="s">
        <v>305</v>
      </c>
      <c r="E58" s="68" t="s">
        <v>316</v>
      </c>
      <c r="F58" s="31"/>
      <c r="G58" s="31"/>
    </row>
    <row r="59" spans="1:7" ht="20.399999999999999" x14ac:dyDescent="0.25">
      <c r="A59" s="5"/>
      <c r="B59" s="59" t="str">
        <f>Critères!B58</f>
        <v>9.4</v>
      </c>
      <c r="C59" s="31" t="str">
        <f>Critères!C58</f>
        <v>Dans chaque page web, chaque citation est-elle correctement indiquée ?</v>
      </c>
      <c r="D59" s="67" t="s">
        <v>305</v>
      </c>
      <c r="E59" s="68" t="s">
        <v>316</v>
      </c>
      <c r="F59" s="31"/>
      <c r="G59" s="31"/>
    </row>
    <row r="60" spans="1:7" ht="20.399999999999999" x14ac:dyDescent="0.25">
      <c r="A60" s="5" t="str">
        <f>Critères!$A$59</f>
        <v>PRÉSENTATION</v>
      </c>
      <c r="B60" s="59" t="str">
        <f>Critères!B59</f>
        <v>10.1</v>
      </c>
      <c r="C60" s="31" t="str">
        <f>Critères!C59</f>
        <v>Dans le site web, des feuilles de styles sont-elles utilisées pour contrôler la présentation de l’information ?</v>
      </c>
      <c r="D60" s="67" t="s">
        <v>305</v>
      </c>
      <c r="E60" s="68" t="s">
        <v>316</v>
      </c>
      <c r="F60" s="31"/>
      <c r="G60" s="31"/>
    </row>
    <row r="61" spans="1:7" ht="30.6" x14ac:dyDescent="0.25">
      <c r="A61" s="5"/>
      <c r="B61" s="59" t="str">
        <f>Critères!B60</f>
        <v>10.2</v>
      </c>
      <c r="C61" s="31"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9" t="str">
        <f>Critères!B61</f>
        <v>10.3</v>
      </c>
      <c r="C62" s="31" t="str">
        <f>Critères!C61</f>
        <v>Dans chaque page web, l’information reste-t-elle compréhensible lorsque les feuilles de styles sont désactivées ?</v>
      </c>
      <c r="D62" s="67" t="s">
        <v>305</v>
      </c>
      <c r="E62" s="68" t="s">
        <v>316</v>
      </c>
      <c r="F62" s="31"/>
      <c r="G62" s="31"/>
    </row>
    <row r="63" spans="1:7" ht="30.6" x14ac:dyDescent="0.25">
      <c r="A63" s="5"/>
      <c r="B63" s="59" t="str">
        <f>Critères!B62</f>
        <v>10.4</v>
      </c>
      <c r="C63" s="31"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9" t="str">
        <f>Critères!B63</f>
        <v>10.5</v>
      </c>
      <c r="C64" s="31"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9" t="str">
        <f>Critères!B64</f>
        <v>10.6</v>
      </c>
      <c r="C65" s="31"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9" t="str">
        <f>Critères!B65</f>
        <v>10.7</v>
      </c>
      <c r="C66" s="31" t="str">
        <f>Critères!C65</f>
        <v>Dans chaque page web, pour chaque élément recevant le focus, la prise de focus est-elle visible ?</v>
      </c>
      <c r="D66" s="67" t="s">
        <v>305</v>
      </c>
      <c r="E66" s="68" t="s">
        <v>316</v>
      </c>
      <c r="F66" s="31"/>
      <c r="G66" s="31"/>
    </row>
    <row r="67" spans="1:7" ht="20.399999999999999" x14ac:dyDescent="0.25">
      <c r="A67" s="5"/>
      <c r="B67" s="59" t="str">
        <f>Critères!B66</f>
        <v>10.8</v>
      </c>
      <c r="C67" s="31" t="str">
        <f>Critères!C66</f>
        <v>Pour chaque page web, les contenus cachés ont-ils vocation à être ignorés par les technologies d’assistance ?</v>
      </c>
      <c r="D67" s="67" t="s">
        <v>305</v>
      </c>
      <c r="E67" s="68" t="s">
        <v>316</v>
      </c>
      <c r="F67" s="31"/>
      <c r="G67" s="31"/>
    </row>
    <row r="68" spans="1:7" ht="30.6" x14ac:dyDescent="0.25">
      <c r="A68" s="5"/>
      <c r="B68" s="59" t="str">
        <f>Critères!B67</f>
        <v>10.9</v>
      </c>
      <c r="C68" s="31" t="str">
        <f>Critères!C67</f>
        <v>Dans chaque page web, l’information ne doit pas être donnée uniquement par la forme, taille ou position. Cette règle est-elle respectée ?</v>
      </c>
      <c r="D68" s="67" t="s">
        <v>305</v>
      </c>
      <c r="E68" s="68" t="s">
        <v>316</v>
      </c>
      <c r="F68" s="31"/>
      <c r="G68" s="31"/>
    </row>
    <row r="69" spans="1:7" ht="30.6" x14ac:dyDescent="0.25">
      <c r="A69" s="5"/>
      <c r="B69" s="59" t="str">
        <f>Critères!B68</f>
        <v>10.10</v>
      </c>
      <c r="C69" s="31" t="str">
        <f>Critères!C68</f>
        <v>Dans chaque page web, l’information ne doit pas être donnée par la forme, taille ou position uniquement. Cette règle est-elle implémentée de façon pertinente ?</v>
      </c>
      <c r="D69" s="67" t="s">
        <v>305</v>
      </c>
      <c r="E69" s="68" t="s">
        <v>316</v>
      </c>
      <c r="F69" s="31"/>
      <c r="G69" s="31"/>
    </row>
    <row r="70" spans="1:7" ht="51" x14ac:dyDescent="0.25">
      <c r="A70" s="5"/>
      <c r="B70" s="59" t="str">
        <f>Critères!B69</f>
        <v>10.11</v>
      </c>
      <c r="C70" s="31"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31"/>
      <c r="G70" s="31"/>
    </row>
    <row r="71" spans="1:7" ht="30.6" x14ac:dyDescent="0.25">
      <c r="A71" s="5"/>
      <c r="B71" s="59" t="str">
        <f>Critères!B70</f>
        <v>10.12</v>
      </c>
      <c r="C71" s="31" t="str">
        <f>Critères!C70</f>
        <v>Dans chaque page web, les propriétés d’espacement du texte peuvent-elles être redéfinies par l’utilisateur sans perte de contenu ou de fonctionnalité (hors cas particuliers) ?</v>
      </c>
      <c r="D71" s="67" t="s">
        <v>305</v>
      </c>
      <c r="E71" s="68" t="s">
        <v>316</v>
      </c>
      <c r="F71" s="31"/>
      <c r="G71" s="31"/>
    </row>
    <row r="72" spans="1:7" ht="40.799999999999997" x14ac:dyDescent="0.25">
      <c r="A72" s="5"/>
      <c r="B72" s="59" t="str">
        <f>Critères!B71</f>
        <v>10.13</v>
      </c>
      <c r="C72" s="31" t="str">
        <f>Critères!C71</f>
        <v>Dans chaque page web, les contenus additionnels apparaissant à la prise de focus ou au survol d’un composant d’interface sont-ils contrôlables par l’utilisateur (hors cas particuliers) ?</v>
      </c>
      <c r="D72" s="67" t="s">
        <v>305</v>
      </c>
      <c r="E72" s="68" t="s">
        <v>316</v>
      </c>
      <c r="F72" s="31"/>
      <c r="G72" s="31"/>
    </row>
    <row r="73" spans="1:7" ht="30.6" x14ac:dyDescent="0.25">
      <c r="A73" s="5"/>
      <c r="B73" s="59" t="str">
        <f>Critères!B72</f>
        <v>10.14</v>
      </c>
      <c r="C73" s="31" t="str">
        <f>Critères!C72</f>
        <v>Dans chaque page web, les contenus additionnels apparaissant via les styles CSS uniquement peuvent-ils être rendus visibles au clavier et par tout dispositif de pointage ?</v>
      </c>
      <c r="D73" s="67" t="s">
        <v>305</v>
      </c>
      <c r="E73" s="68" t="s">
        <v>316</v>
      </c>
      <c r="F73" s="31"/>
      <c r="G73" s="31"/>
    </row>
    <row r="74" spans="1:7" ht="15.6" x14ac:dyDescent="0.25">
      <c r="A74" s="5" t="str">
        <f>Critères!$A$73</f>
        <v>FORMULAIRES</v>
      </c>
      <c r="B74" s="59" t="str">
        <f>Critères!B73</f>
        <v>11.1</v>
      </c>
      <c r="C74" s="31" t="str">
        <f>Critères!C73</f>
        <v>Chaque champ de formulaire a-t-il une étiquette ?</v>
      </c>
      <c r="D74" s="67" t="s">
        <v>305</v>
      </c>
      <c r="E74" s="68" t="s">
        <v>316</v>
      </c>
      <c r="F74" s="31"/>
      <c r="G74" s="31"/>
    </row>
    <row r="75" spans="1:7" ht="20.399999999999999" x14ac:dyDescent="0.25">
      <c r="A75" s="5"/>
      <c r="B75" s="59" t="str">
        <f>Critères!B74</f>
        <v>11.2</v>
      </c>
      <c r="C75" s="31" t="str">
        <f>Critères!C74</f>
        <v>Chaque étiquette associée à un champ de formulaire est-elle pertinente (hors cas particuliers) ?</v>
      </c>
      <c r="D75" s="67" t="s">
        <v>305</v>
      </c>
      <c r="E75" s="68" t="s">
        <v>316</v>
      </c>
      <c r="F75" s="31"/>
      <c r="G75" s="31"/>
    </row>
    <row r="76" spans="1:7" ht="40.799999999999997" x14ac:dyDescent="0.25">
      <c r="A76" s="5"/>
      <c r="B76" s="59" t="str">
        <f>Critères!B75</f>
        <v>11.3</v>
      </c>
      <c r="C76" s="31" t="str">
        <f>Critères!C75</f>
        <v>Dans chaque formulaire, chaque étiquette associée à un champ de formulaire ayant la même fonction et répété plusieurs fois dans une même page ou dans un ensemble de pages est-elle cohérente ?</v>
      </c>
      <c r="D76" s="67" t="s">
        <v>305</v>
      </c>
      <c r="E76" s="68" t="s">
        <v>316</v>
      </c>
      <c r="F76" s="31"/>
      <c r="G76" s="31"/>
    </row>
    <row r="77" spans="1:7" ht="20.399999999999999" x14ac:dyDescent="0.25">
      <c r="A77" s="5"/>
      <c r="B77" s="59" t="str">
        <f>Critères!B76</f>
        <v>11.4</v>
      </c>
      <c r="C77" s="31" t="str">
        <f>Critères!C76</f>
        <v>Dans chaque formulaire, chaque étiquette de champ et son champ associé sont-ils accolés (hors cas particuliers) ?</v>
      </c>
      <c r="D77" s="67" t="s">
        <v>305</v>
      </c>
      <c r="E77" s="68" t="s">
        <v>316</v>
      </c>
      <c r="F77" s="31"/>
      <c r="G77" s="31"/>
    </row>
    <row r="78" spans="1:7" ht="20.399999999999999" x14ac:dyDescent="0.25">
      <c r="A78" s="5"/>
      <c r="B78" s="59" t="str">
        <f>Critères!B77</f>
        <v>11.5</v>
      </c>
      <c r="C78" s="31" t="str">
        <f>Critères!C77</f>
        <v>Dans chaque formulaire, les champs de même nature sont-ils regroupés, si nécessaire ?</v>
      </c>
      <c r="D78" s="67" t="s">
        <v>305</v>
      </c>
      <c r="E78" s="68" t="s">
        <v>316</v>
      </c>
      <c r="F78" s="31"/>
      <c r="G78" s="31"/>
    </row>
    <row r="79" spans="1:7" ht="20.399999999999999" x14ac:dyDescent="0.25">
      <c r="A79" s="5"/>
      <c r="B79" s="59" t="str">
        <f>Critères!B78</f>
        <v>11.6</v>
      </c>
      <c r="C79" s="31" t="str">
        <f>Critères!C78</f>
        <v>Dans chaque formulaire, chaque regroupement de champs de même nature a-t-il une légende ?</v>
      </c>
      <c r="D79" s="67" t="s">
        <v>305</v>
      </c>
      <c r="E79" s="68" t="s">
        <v>316</v>
      </c>
      <c r="F79" s="31"/>
      <c r="G79" s="31"/>
    </row>
    <row r="80" spans="1:7" ht="30.6" x14ac:dyDescent="0.25">
      <c r="A80" s="5"/>
      <c r="B80" s="59" t="str">
        <f>Critères!B79</f>
        <v>11.7</v>
      </c>
      <c r="C80" s="31"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9" t="str">
        <f>Critères!B80</f>
        <v>11.8</v>
      </c>
      <c r="C81" s="31"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9" t="str">
        <f>Critères!B81</f>
        <v>11.9</v>
      </c>
      <c r="C82" s="31" t="str">
        <f>Critères!C81</f>
        <v>Dans chaque formulaire, l’intitulé de chaque bouton est-il pertinent (hors cas particuliers) ?</v>
      </c>
      <c r="D82" s="67" t="s">
        <v>305</v>
      </c>
      <c r="E82" s="68" t="s">
        <v>316</v>
      </c>
      <c r="F82" s="31"/>
      <c r="G82" s="31"/>
    </row>
    <row r="83" spans="1:7" ht="20.399999999999999" x14ac:dyDescent="0.25">
      <c r="A83" s="5"/>
      <c r="B83" s="59" t="str">
        <f>Critères!B82</f>
        <v>11.10</v>
      </c>
      <c r="C83" s="31" t="str">
        <f>Critères!C82</f>
        <v>Dans chaque formulaire, le contrôle de saisie est-il utilisé de manière pertinente (hors cas particuliers) ?</v>
      </c>
      <c r="D83" s="67" t="s">
        <v>305</v>
      </c>
      <c r="E83" s="68" t="s">
        <v>316</v>
      </c>
      <c r="F83" s="31"/>
      <c r="G83" s="31"/>
    </row>
    <row r="84" spans="1:7" ht="30.6" x14ac:dyDescent="0.25">
      <c r="A84" s="5"/>
      <c r="B84" s="59" t="str">
        <f>Critères!B83</f>
        <v>11.11</v>
      </c>
      <c r="C84" s="31"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9" t="str">
        <f>Critères!B84</f>
        <v>11.12</v>
      </c>
      <c r="C85" s="31"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9" t="str">
        <f>Critères!B85</f>
        <v>11.13</v>
      </c>
      <c r="C86" s="31"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9" t="str">
        <f>Critères!B86</f>
        <v>12.1</v>
      </c>
      <c r="C87" s="31" t="str">
        <f>Critères!C86</f>
        <v>Chaque ensemble de pages dispose-t-il de deux systèmes de navigation différents, au moins (hors cas particuliers) ?</v>
      </c>
      <c r="D87" s="67" t="s">
        <v>305</v>
      </c>
      <c r="E87" s="68" t="s">
        <v>316</v>
      </c>
      <c r="F87" s="31"/>
      <c r="G87" s="31"/>
    </row>
    <row r="88" spans="1:7" ht="30.6" x14ac:dyDescent="0.25">
      <c r="A88" s="5"/>
      <c r="B88" s="59" t="str">
        <f>Critères!B87</f>
        <v>12.2</v>
      </c>
      <c r="C88" s="31" t="str">
        <f>Critères!C87</f>
        <v>Dans chaque ensemble de pages, le menu et les barres de navigation sont-ils toujours à la même place (hors cas particuliers) ?</v>
      </c>
      <c r="D88" s="67" t="s">
        <v>305</v>
      </c>
      <c r="E88" s="68" t="s">
        <v>316</v>
      </c>
      <c r="F88" s="31"/>
      <c r="G88" s="31"/>
    </row>
    <row r="89" spans="1:7" ht="15.6" x14ac:dyDescent="0.25">
      <c r="A89" s="5"/>
      <c r="B89" s="59" t="str">
        <f>Critères!B88</f>
        <v>12.3</v>
      </c>
      <c r="C89" s="31" t="str">
        <f>Critères!C88</f>
        <v>La page « plan du site » est-elle pertinente ?</v>
      </c>
      <c r="D89" s="67" t="s">
        <v>305</v>
      </c>
      <c r="E89" s="68" t="s">
        <v>316</v>
      </c>
      <c r="F89" s="31"/>
      <c r="G89" s="31"/>
    </row>
    <row r="90" spans="1:7" ht="20.399999999999999" x14ac:dyDescent="0.25">
      <c r="A90" s="5"/>
      <c r="B90" s="59" t="str">
        <f>Critères!B89</f>
        <v>12.4</v>
      </c>
      <c r="C90" s="31" t="str">
        <f>Critères!C89</f>
        <v>Dans chaque ensemble de pages, la page « plan du site » est-elle atteignable de manière identique ?</v>
      </c>
      <c r="D90" s="67" t="s">
        <v>305</v>
      </c>
      <c r="E90" s="68" t="s">
        <v>316</v>
      </c>
      <c r="F90" s="31"/>
      <c r="G90" s="31"/>
    </row>
    <row r="91" spans="1:7" ht="20.399999999999999" x14ac:dyDescent="0.25">
      <c r="A91" s="5"/>
      <c r="B91" s="59" t="str">
        <f>Critères!B90</f>
        <v>12.5</v>
      </c>
      <c r="C91" s="31" t="str">
        <f>Critères!C90</f>
        <v>Dans chaque ensemble de pages, le moteur de recherche est-il atteignable de manière identique ?</v>
      </c>
      <c r="D91" s="67" t="s">
        <v>305</v>
      </c>
      <c r="E91" s="68" t="s">
        <v>316</v>
      </c>
      <c r="F91" s="31"/>
      <c r="G91" s="31"/>
    </row>
    <row r="92" spans="1:7" ht="51" x14ac:dyDescent="0.25">
      <c r="A92" s="5"/>
      <c r="B92" s="59" t="str">
        <f>Critères!B91</f>
        <v>12.6</v>
      </c>
      <c r="C92" s="31"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31"/>
      <c r="G92" s="31"/>
    </row>
    <row r="93" spans="1:7" ht="30.6" x14ac:dyDescent="0.25">
      <c r="A93" s="5"/>
      <c r="B93" s="59" t="str">
        <f>Critères!B92</f>
        <v>12.7</v>
      </c>
      <c r="C93" s="31" t="str">
        <f>Critères!C92</f>
        <v>Dans chaque page web, un lien d’évitement ou d’accès rapide à la zone de contenu principal est-il présent (hors cas particuliers) ?</v>
      </c>
      <c r="D93" s="67" t="s">
        <v>305</v>
      </c>
      <c r="E93" s="68" t="s">
        <v>316</v>
      </c>
      <c r="F93" s="31"/>
      <c r="G93" s="31"/>
    </row>
    <row r="94" spans="1:7" ht="20.399999999999999" x14ac:dyDescent="0.25">
      <c r="A94" s="5"/>
      <c r="B94" s="59" t="str">
        <f>Critères!B93</f>
        <v>12.8</v>
      </c>
      <c r="C94" s="31" t="str">
        <f>Critères!C93</f>
        <v>Dans chaque page web, l’ordre de tabulation est-il cohérent ?</v>
      </c>
      <c r="D94" s="67" t="s">
        <v>305</v>
      </c>
      <c r="E94" s="68" t="s">
        <v>316</v>
      </c>
      <c r="F94" s="31"/>
      <c r="G94" s="31"/>
    </row>
    <row r="95" spans="1:7" ht="20.399999999999999" x14ac:dyDescent="0.25">
      <c r="A95" s="5"/>
      <c r="B95" s="59" t="str">
        <f>Critères!B94</f>
        <v>12.9</v>
      </c>
      <c r="C95" s="31" t="str">
        <f>Critères!C94</f>
        <v>Dans chaque page web, la navigation ne doit pas contenir de piège au clavier. Cette règle est-elle respectée ?</v>
      </c>
      <c r="D95" s="67" t="s">
        <v>305</v>
      </c>
      <c r="E95" s="68" t="s">
        <v>316</v>
      </c>
      <c r="F95" s="31"/>
      <c r="G95" s="31"/>
    </row>
    <row r="96" spans="1:7" ht="40.799999999999997" x14ac:dyDescent="0.25">
      <c r="A96" s="5"/>
      <c r="B96" s="59" t="str">
        <f>Critères!B95</f>
        <v>12.10</v>
      </c>
      <c r="C96" s="31" t="str">
        <f>Critères!C95</f>
        <v>Dans chaque page web, les raccourcis clavier n’utilisant qu’une seule touche (lettre minuscule ou majuscule, ponctuation, chiffre ou symbole) sont-ils contrôlables par l’utilisateur ?</v>
      </c>
      <c r="D96" s="67" t="s">
        <v>305</v>
      </c>
      <c r="E96" s="68" t="s">
        <v>316</v>
      </c>
      <c r="F96" s="31"/>
      <c r="G96" s="31"/>
    </row>
    <row r="97" spans="1:7" ht="40.799999999999997" x14ac:dyDescent="0.25">
      <c r="A97" s="5"/>
      <c r="B97" s="59" t="str">
        <f>Critères!B96</f>
        <v>12.11</v>
      </c>
      <c r="C97" s="31" t="str">
        <f>Critères!C96</f>
        <v>Dans chaque page web, les contenus additionnels apparaissant au survol, à la prise de focus ou à l’activation d’un composant d’interface sont-ils si nécessaire atteignables au clavier ?</v>
      </c>
      <c r="D97" s="67" t="s">
        <v>305</v>
      </c>
      <c r="E97" s="68" t="s">
        <v>316</v>
      </c>
      <c r="F97" s="31"/>
      <c r="G97" s="31"/>
    </row>
    <row r="98" spans="1:7" ht="30.6" x14ac:dyDescent="0.25">
      <c r="A98" s="5" t="str">
        <f>Critères!$A$97</f>
        <v>CONSULTATION</v>
      </c>
      <c r="B98" s="59" t="str">
        <f>Critères!B97</f>
        <v>13.1</v>
      </c>
      <c r="C98" s="31" t="str">
        <f>Critères!C97</f>
        <v>Pour chaque page web, l’utilisateur a-t-il le contrôle de chaque limite de temps modifiant le contenu (hors cas particuliers) ?</v>
      </c>
      <c r="D98" s="67" t="s">
        <v>305</v>
      </c>
      <c r="E98" s="68" t="s">
        <v>316</v>
      </c>
      <c r="F98" s="31"/>
      <c r="G98" s="31"/>
    </row>
    <row r="99" spans="1:7" ht="30.6" x14ac:dyDescent="0.25">
      <c r="A99" s="5"/>
      <c r="B99" s="59" t="str">
        <f>Critères!B98</f>
        <v>13.2</v>
      </c>
      <c r="C99" s="31" t="str">
        <f>Critères!C98</f>
        <v>Dans chaque page web, l’ouverture d’une nouvelle fenêtre ne doit pas être déclenchée sans action de l’utilisateur. Cette règle est-elle respectée ?</v>
      </c>
      <c r="D99" s="67" t="s">
        <v>305</v>
      </c>
      <c r="E99" s="68" t="s">
        <v>316</v>
      </c>
      <c r="F99" s="31"/>
      <c r="G99" s="31"/>
    </row>
    <row r="100" spans="1:7" ht="30.6" x14ac:dyDescent="0.25">
      <c r="A100" s="5"/>
      <c r="B100" s="59" t="str">
        <f>Critères!B99</f>
        <v>13.3</v>
      </c>
      <c r="C100" s="31" t="str">
        <f>Critères!C99</f>
        <v>Dans chaque page web, chaque document bureautique en téléchargement possède-t-il, si nécessaire, une version accessible (hors cas particuliers) ?</v>
      </c>
      <c r="D100" s="67" t="s">
        <v>305</v>
      </c>
      <c r="E100" s="68" t="s">
        <v>316</v>
      </c>
      <c r="F100" s="31"/>
      <c r="G100" s="31"/>
    </row>
    <row r="101" spans="1:7" ht="20.399999999999999" x14ac:dyDescent="0.25">
      <c r="A101" s="5"/>
      <c r="B101" s="59" t="str">
        <f>Critères!B100</f>
        <v>13.4</v>
      </c>
      <c r="C101" s="31" t="str">
        <f>Critères!C100</f>
        <v>Pour chaque document bureautique ayant une version accessible, cette version offre-t-elle la même information ?</v>
      </c>
      <c r="D101" s="67" t="s">
        <v>305</v>
      </c>
      <c r="E101" s="68" t="s">
        <v>316</v>
      </c>
      <c r="F101" s="31"/>
      <c r="G101" s="31"/>
    </row>
    <row r="102" spans="1:7" ht="20.399999999999999" x14ac:dyDescent="0.25">
      <c r="A102" s="5"/>
      <c r="B102" s="59" t="str">
        <f>Critères!B101</f>
        <v>13.5</v>
      </c>
      <c r="C102" s="31" t="str">
        <f>Critères!C101</f>
        <v>Dans chaque page web, chaque contenu cryptique (art ASCII, émoticon, syntaxe cryptique) a-t-il une alternative ?</v>
      </c>
      <c r="D102" s="67" t="s">
        <v>305</v>
      </c>
      <c r="E102" s="68" t="s">
        <v>316</v>
      </c>
      <c r="F102" s="31"/>
      <c r="G102" s="31"/>
    </row>
    <row r="103" spans="1:7" ht="30.6" x14ac:dyDescent="0.25">
      <c r="A103" s="5"/>
      <c r="B103" s="59" t="str">
        <f>Critères!B102</f>
        <v>13.6</v>
      </c>
      <c r="C103" s="31" t="str">
        <f>Critères!C102</f>
        <v>Dans chaque page web, pour chaque contenu cryptique (art ASCII, émoticon, syntaxe cryptique) ayant une alternative, cette alternative est-elle pertinente ?</v>
      </c>
      <c r="D103" s="67" t="s">
        <v>305</v>
      </c>
      <c r="E103" s="68" t="s">
        <v>316</v>
      </c>
      <c r="F103" s="31"/>
      <c r="G103" s="31"/>
    </row>
    <row r="104" spans="1:7" ht="30.6" x14ac:dyDescent="0.25">
      <c r="A104" s="5"/>
      <c r="B104" s="59" t="str">
        <f>Critères!B103</f>
        <v>13.7</v>
      </c>
      <c r="C104" s="31" t="str">
        <f>Critères!C103</f>
        <v>Dans chaque page web, les changements brusques de luminosité ou les effets de flash sont-ils correctement utilisés ?</v>
      </c>
      <c r="D104" s="67" t="s">
        <v>305</v>
      </c>
      <c r="E104" s="68" t="s">
        <v>316</v>
      </c>
      <c r="F104" s="31"/>
      <c r="G104" s="31"/>
    </row>
    <row r="105" spans="1:7" ht="20.399999999999999" x14ac:dyDescent="0.25">
      <c r="A105" s="5"/>
      <c r="B105" s="59" t="str">
        <f>Critères!B104</f>
        <v>13.8</v>
      </c>
      <c r="C105" s="31" t="str">
        <f>Critères!C104</f>
        <v>Dans chaque page web, chaque contenu en mouvement ou clignotant est-il contrôlable par l’utilisateur ?</v>
      </c>
      <c r="D105" s="67" t="s">
        <v>305</v>
      </c>
      <c r="E105" s="68" t="s">
        <v>316</v>
      </c>
      <c r="F105" s="31"/>
      <c r="G105" s="31"/>
    </row>
    <row r="106" spans="1:7" ht="30.6" x14ac:dyDescent="0.25">
      <c r="A106" s="5"/>
      <c r="B106" s="59" t="str">
        <f>Critères!B105</f>
        <v>13.9</v>
      </c>
      <c r="C106" s="31" t="str">
        <f>Critères!C105</f>
        <v>Dans chaque page web, le contenu proposé est-il consultable quelle que soit l’orientation de l’écran (portait ou paysage) (hors cas particuliers) ?</v>
      </c>
      <c r="D106" s="67" t="s">
        <v>305</v>
      </c>
      <c r="E106" s="68" t="s">
        <v>316</v>
      </c>
      <c r="F106" s="31"/>
      <c r="G106" s="31"/>
    </row>
    <row r="107" spans="1:7" ht="40.799999999999997" x14ac:dyDescent="0.25">
      <c r="A107" s="5"/>
      <c r="B107" s="59" t="str">
        <f>Critères!B106</f>
        <v>13.10</v>
      </c>
      <c r="C107" s="31" t="str">
        <f>Critères!C106</f>
        <v>Dans chaque page web, les fonctionnalités utilisables ou disponibles au moyen d’un geste complexe peuvent-elles être également disponibles au moyen d’un geste simple (hors cas particuliers) ?</v>
      </c>
      <c r="D107" s="67" t="s">
        <v>305</v>
      </c>
      <c r="E107" s="68" t="s">
        <v>316</v>
      </c>
      <c r="F107" s="31"/>
      <c r="G107" s="31"/>
    </row>
    <row r="108" spans="1:7" ht="40.799999999999997" x14ac:dyDescent="0.25">
      <c r="A108" s="5"/>
      <c r="B108" s="59" t="str">
        <f>Critères!B107</f>
        <v>13.11</v>
      </c>
      <c r="C108" s="31" t="str">
        <f>Critères!C107</f>
        <v>Dans chaque page web, les actions déclenchées au moyen d’un dispositif de pointage sur un point unique de l’écran peuvent-elles faire l’objet d’une annulation (hors cas particuliers) ?</v>
      </c>
      <c r="D108" s="67" t="s">
        <v>305</v>
      </c>
      <c r="E108" s="68" t="s">
        <v>316</v>
      </c>
      <c r="F108" s="31"/>
      <c r="G108" s="31"/>
    </row>
    <row r="109" spans="1:7" ht="30.6" x14ac:dyDescent="0.25">
      <c r="A109" s="5"/>
      <c r="B109" s="59" t="str">
        <f>Critères!B108</f>
        <v>13.12</v>
      </c>
      <c r="C109" s="31" t="str">
        <f>Critères!C108</f>
        <v>Dans chaque page web, les fonctionnalités qui impliquent un mouvement de l’appareil ou vers l’appareil peuvent-elles être satisfaites de manière alternative (hors cas particuliers) ?</v>
      </c>
      <c r="D109" s="67" t="s">
        <v>305</v>
      </c>
      <c r="E109" s="68" t="s">
        <v>316</v>
      </c>
      <c r="F109" s="31"/>
      <c r="G109" s="31"/>
    </row>
  </sheetData>
  <mergeCells count="15">
    <mergeCell ref="A74:A86"/>
    <mergeCell ref="A87:A97"/>
    <mergeCell ref="A98:A109"/>
    <mergeCell ref="A31:A38"/>
    <mergeCell ref="A39:A40"/>
    <mergeCell ref="A41:A45"/>
    <mergeCell ref="A46:A55"/>
    <mergeCell ref="A56:A59"/>
    <mergeCell ref="A60:A73"/>
    <mergeCell ref="A1:G1"/>
    <mergeCell ref="A2:G2"/>
    <mergeCell ref="A4:A12"/>
    <mergeCell ref="A13:A14"/>
    <mergeCell ref="A15:A17"/>
    <mergeCell ref="A18:A30"/>
  </mergeCells>
  <conditionalFormatting sqref="D5:D109">
    <cfRule type="cellIs" dxfId="125" priority="1" operator="equal">
      <formula>"C"</formula>
    </cfRule>
    <cfRule type="cellIs" dxfId="124" priority="2" operator="equal">
      <formula>"NC"</formula>
    </cfRule>
    <cfRule type="cellIs" dxfId="123" priority="3" operator="equal">
      <formula>"NA"</formula>
    </cfRule>
    <cfRule type="cellIs" dxfId="122" priority="4" operator="equal">
      <formula>"NT"</formula>
    </cfRule>
  </conditionalFormatting>
  <conditionalFormatting sqref="E5:E109">
    <cfRule type="cellIs" dxfId="121" priority="5" operator="equal">
      <formula>"D"</formula>
    </cfRule>
    <cfRule type="cellIs" dxfId="120" priority="6" operator="equal">
      <formula>"N"</formula>
    </cfRule>
  </conditionalFormatting>
  <conditionalFormatting sqref="D4">
    <cfRule type="cellIs" dxfId="119" priority="7" operator="equal">
      <formula>"C"</formula>
    </cfRule>
    <cfRule type="cellIs" dxfId="118" priority="8" operator="equal">
      <formula>"NC"</formula>
    </cfRule>
    <cfRule type="cellIs" dxfId="117" priority="9" operator="equal">
      <formula>"NA"</formula>
    </cfRule>
    <cfRule type="cellIs" dxfId="116" priority="10" operator="equal">
      <formula>"NT"</formula>
    </cfRule>
  </conditionalFormatting>
  <conditionalFormatting sqref="E4">
    <cfRule type="cellIs" dxfId="115" priority="11" operator="equal">
      <formula>"D"</formula>
    </cfRule>
    <cfRule type="cellIs" dxfId="114" priority="12"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21"/>
  <sheetViews>
    <sheetView zoomScale="75" zoomScaleNormal="75" workbookViewId="0">
      <selection activeCell="Y15" sqref="Y15"/>
    </sheetView>
  </sheetViews>
  <sheetFormatPr baseColWidth="10" defaultColWidth="9.6328125" defaultRowHeight="15" x14ac:dyDescent="0.25"/>
  <cols>
    <col min="1" max="1" width="3.90625" style="14" customWidth="1"/>
    <col min="2" max="2" width="2" style="14" customWidth="1"/>
    <col min="3" max="3" width="12.08984375" style="12" customWidth="1"/>
    <col min="4" max="4" width="5.6328125" style="12" customWidth="1"/>
    <col min="5" max="14" width="4.90625" style="32" customWidth="1"/>
    <col min="15" max="15" width="4.90625" style="14" customWidth="1"/>
    <col min="16" max="16" width="4.26953125" style="12" customWidth="1"/>
    <col min="17" max="17" width="4.7265625" style="12" customWidth="1"/>
    <col min="18" max="18" width="1.81640625" style="70" customWidth="1"/>
    <col min="19" max="19" width="4.81640625" style="12" customWidth="1"/>
    <col min="20" max="20" width="5.7265625" style="12" customWidth="1"/>
    <col min="21" max="21" width="7.26953125" style="70" customWidth="1"/>
    <col min="22" max="22" width="2.90625" style="70" customWidth="1"/>
    <col min="23" max="36" width="7.26953125" style="70" customWidth="1"/>
    <col min="37" max="66" width="7.26953125" style="12" customWidth="1"/>
  </cols>
  <sheetData>
    <row r="1" spans="1:36" ht="15.6" x14ac:dyDescent="0.25">
      <c r="A1" s="50"/>
      <c r="B1" s="50"/>
      <c r="C1" s="66" t="str">
        <f>Échantillon!A1</f>
        <v>RGAA 4.1 – GRILLE D'ÉVALUATION</v>
      </c>
      <c r="D1" s="66"/>
      <c r="E1" s="66"/>
      <c r="F1" s="66"/>
      <c r="G1" s="66"/>
      <c r="H1" s="66"/>
      <c r="I1" s="66"/>
      <c r="J1" s="66"/>
      <c r="K1" s="66"/>
      <c r="L1" s="66"/>
      <c r="M1" s="66"/>
      <c r="N1" s="66"/>
      <c r="O1" s="66"/>
      <c r="P1" s="66"/>
      <c r="Q1" s="66"/>
      <c r="S1" s="70"/>
      <c r="T1" s="70"/>
    </row>
    <row r="2" spans="1:36" ht="15" customHeight="1" x14ac:dyDescent="0.25">
      <c r="A2" s="50"/>
      <c r="B2" s="50"/>
      <c r="C2" s="11" t="s">
        <v>299</v>
      </c>
      <c r="D2" s="11"/>
      <c r="E2" s="11"/>
      <c r="F2" s="11"/>
      <c r="G2" s="11"/>
      <c r="H2" s="11"/>
      <c r="I2" s="11"/>
      <c r="J2" s="11"/>
      <c r="K2" s="11"/>
      <c r="L2" s="11"/>
      <c r="M2" s="11"/>
      <c r="N2" s="11"/>
      <c r="O2" s="11"/>
      <c r="P2" s="11"/>
      <c r="Q2" s="11"/>
      <c r="S2" s="70"/>
      <c r="T2" s="70"/>
    </row>
    <row r="3" spans="1:36" ht="15" customHeight="1" x14ac:dyDescent="0.25">
      <c r="A3" s="70"/>
      <c r="B3" s="70"/>
      <c r="C3" s="70"/>
      <c r="D3" s="4" t="s">
        <v>300</v>
      </c>
      <c r="E3" s="3" t="s">
        <v>74</v>
      </c>
      <c r="F3" s="2" t="s">
        <v>93</v>
      </c>
      <c r="G3" s="2" t="s">
        <v>98</v>
      </c>
      <c r="H3" s="3" t="s">
        <v>105</v>
      </c>
      <c r="I3" s="3" t="s">
        <v>132</v>
      </c>
      <c r="J3" s="3" t="s">
        <v>149</v>
      </c>
      <c r="K3" s="3" t="s">
        <v>154</v>
      </c>
      <c r="L3" s="3" t="s">
        <v>165</v>
      </c>
      <c r="M3" s="3" t="s">
        <v>186</v>
      </c>
      <c r="N3" s="3" t="s">
        <v>195</v>
      </c>
      <c r="O3" s="3" t="s">
        <v>224</v>
      </c>
      <c r="P3" s="3" t="s">
        <v>251</v>
      </c>
      <c r="Q3" s="3" t="s">
        <v>274</v>
      </c>
      <c r="S3" s="70"/>
      <c r="T3" s="70"/>
    </row>
    <row r="4" spans="1:36" x14ac:dyDescent="0.25">
      <c r="A4" s="70"/>
      <c r="B4" s="70"/>
      <c r="C4" s="98"/>
      <c r="D4" s="4"/>
      <c r="E4" s="3"/>
      <c r="F4" s="3"/>
      <c r="G4" s="3"/>
      <c r="H4" s="3"/>
      <c r="I4" s="3"/>
      <c r="J4" s="3"/>
      <c r="K4" s="3"/>
      <c r="L4" s="3"/>
      <c r="M4" s="3"/>
      <c r="N4" s="3"/>
      <c r="O4" s="3"/>
      <c r="P4" s="3"/>
      <c r="Q4" s="3"/>
      <c r="S4" s="70"/>
      <c r="T4" s="70"/>
    </row>
    <row r="5" spans="1:36" ht="59.7" customHeight="1" x14ac:dyDescent="0.25">
      <c r="A5" s="70"/>
      <c r="B5" s="70"/>
      <c r="C5" s="98"/>
      <c r="D5" s="4"/>
      <c r="E5" s="3"/>
      <c r="F5" s="3"/>
      <c r="G5" s="3"/>
      <c r="H5" s="3"/>
      <c r="I5" s="3"/>
      <c r="J5" s="3"/>
      <c r="K5" s="3"/>
      <c r="L5" s="3"/>
      <c r="M5" s="3"/>
      <c r="N5" s="3"/>
      <c r="O5" s="3"/>
      <c r="P5" s="3"/>
      <c r="Q5" s="3"/>
      <c r="S5" s="70"/>
      <c r="T5" s="70"/>
    </row>
    <row r="6" spans="1:36" ht="18" customHeight="1" x14ac:dyDescent="0.25">
      <c r="A6" s="70"/>
      <c r="B6" s="70"/>
      <c r="C6" s="70"/>
      <c r="D6" s="61" t="s">
        <v>301</v>
      </c>
      <c r="E6" s="33">
        <f>BaseDeCalcul!$AR12</f>
        <v>0</v>
      </c>
      <c r="F6" s="33">
        <f>BaseDeCalcul!AR15</f>
        <v>0</v>
      </c>
      <c r="G6" s="33">
        <f>BaseDeCalcul!AR19</f>
        <v>0</v>
      </c>
      <c r="H6" s="33">
        <f>BaseDeCalcul!AR33</f>
        <v>0</v>
      </c>
      <c r="I6" s="33">
        <f>BaseDeCalcul!AR42</f>
        <v>0</v>
      </c>
      <c r="J6" s="33">
        <f>BaseDeCalcul!AR45</f>
        <v>0</v>
      </c>
      <c r="K6" s="33">
        <f>BaseDeCalcul!AR51</f>
        <v>0</v>
      </c>
      <c r="L6" s="33">
        <f>BaseDeCalcul!AR62</f>
        <v>0</v>
      </c>
      <c r="M6" s="33">
        <f>BaseDeCalcul!AR67</f>
        <v>0</v>
      </c>
      <c r="N6" s="33">
        <f>BaseDeCalcul!AR82</f>
        <v>0</v>
      </c>
      <c r="O6" s="33">
        <f>BaseDeCalcul!AR96</f>
        <v>0</v>
      </c>
      <c r="P6" s="33">
        <f>BaseDeCalcul!AR108</f>
        <v>0</v>
      </c>
      <c r="Q6" s="34">
        <f>BaseDeCalcul!AR121</f>
        <v>0</v>
      </c>
      <c r="S6" s="35">
        <f>SUM(E6:Q6)</f>
        <v>0</v>
      </c>
      <c r="T6" s="35" t="s">
        <v>301</v>
      </c>
    </row>
    <row r="7" spans="1:36" ht="18" customHeight="1" x14ac:dyDescent="0.3">
      <c r="A7" s="70"/>
      <c r="B7" s="70"/>
      <c r="C7" s="99"/>
      <c r="D7" s="62" t="s">
        <v>302</v>
      </c>
      <c r="E7" s="36">
        <f>BaseDeCalcul!AS12</f>
        <v>0</v>
      </c>
      <c r="F7" s="36">
        <f>BaseDeCalcul!AS15</f>
        <v>0</v>
      </c>
      <c r="G7" s="36">
        <f>BaseDeCalcul!AS19</f>
        <v>0</v>
      </c>
      <c r="H7" s="36">
        <f>BaseDeCalcul!AS33</f>
        <v>0</v>
      </c>
      <c r="I7" s="36">
        <f>BaseDeCalcul!AS42</f>
        <v>0</v>
      </c>
      <c r="J7" s="36">
        <f>BaseDeCalcul!AS45</f>
        <v>0</v>
      </c>
      <c r="K7" s="36">
        <f>BaseDeCalcul!AS51</f>
        <v>0</v>
      </c>
      <c r="L7" s="36">
        <f>BaseDeCalcul!AS62</f>
        <v>0</v>
      </c>
      <c r="M7" s="36">
        <f>BaseDeCalcul!AS67</f>
        <v>0</v>
      </c>
      <c r="N7" s="36">
        <f>BaseDeCalcul!AS82</f>
        <v>0</v>
      </c>
      <c r="O7" s="36">
        <f>BaseDeCalcul!AS96</f>
        <v>0</v>
      </c>
      <c r="P7" s="36">
        <f>BaseDeCalcul!AS108</f>
        <v>0</v>
      </c>
      <c r="Q7" s="37">
        <f>BaseDeCalcul!AS121</f>
        <v>0</v>
      </c>
      <c r="S7" s="38">
        <f>SUM(E7:Q7)</f>
        <v>0</v>
      </c>
      <c r="T7" s="38" t="s">
        <v>302</v>
      </c>
    </row>
    <row r="8" spans="1:36" ht="18" customHeight="1" x14ac:dyDescent="0.3">
      <c r="A8" s="70"/>
      <c r="B8" s="70"/>
      <c r="C8" s="99"/>
      <c r="D8" s="63" t="s">
        <v>303</v>
      </c>
      <c r="E8" s="39">
        <f>BaseDeCalcul!AT12</f>
        <v>0</v>
      </c>
      <c r="F8" s="39">
        <f>BaseDeCalcul!AT15</f>
        <v>0</v>
      </c>
      <c r="G8" s="39">
        <f>BaseDeCalcul!AT19</f>
        <v>0</v>
      </c>
      <c r="H8" s="39">
        <f>BaseDeCalcul!AT33</f>
        <v>0</v>
      </c>
      <c r="I8" s="39">
        <f>BaseDeCalcul!AT42</f>
        <v>0</v>
      </c>
      <c r="J8" s="39">
        <f>BaseDeCalcul!AT45</f>
        <v>0</v>
      </c>
      <c r="K8" s="39">
        <f>BaseDeCalcul!AT51</f>
        <v>0</v>
      </c>
      <c r="L8" s="39">
        <f>BaseDeCalcul!AT62</f>
        <v>0</v>
      </c>
      <c r="M8" s="39">
        <f>BaseDeCalcul!AT67</f>
        <v>0</v>
      </c>
      <c r="N8" s="39">
        <f>BaseDeCalcul!AT82</f>
        <v>0</v>
      </c>
      <c r="O8" s="39">
        <f>BaseDeCalcul!AT96</f>
        <v>0</v>
      </c>
      <c r="P8" s="39">
        <f>BaseDeCalcul!AT108</f>
        <v>0</v>
      </c>
      <c r="Q8" s="40">
        <f>BaseDeCalcul!AT121</f>
        <v>0</v>
      </c>
      <c r="S8" s="41">
        <f>SUM(E8:Q8)</f>
        <v>0</v>
      </c>
      <c r="T8" s="41" t="s">
        <v>303</v>
      </c>
    </row>
    <row r="9" spans="1:36" ht="18" customHeight="1" x14ac:dyDescent="0.3">
      <c r="A9" s="70"/>
      <c r="B9" s="70"/>
      <c r="C9" s="99"/>
      <c r="D9" s="64" t="s">
        <v>304</v>
      </c>
      <c r="E9" s="42">
        <f>BaseDeCalcul!CN12</f>
        <v>0</v>
      </c>
      <c r="F9" s="42">
        <f>BaseDeCalcul!CN15</f>
        <v>0</v>
      </c>
      <c r="G9" s="42">
        <f>BaseDeCalcul!CN19</f>
        <v>0</v>
      </c>
      <c r="H9" s="42">
        <f>BaseDeCalcul!CN33</f>
        <v>0</v>
      </c>
      <c r="I9" s="42">
        <f>BaseDeCalcul!CN42</f>
        <v>0</v>
      </c>
      <c r="J9" s="42">
        <f>BaseDeCalcul!CN45</f>
        <v>0</v>
      </c>
      <c r="K9" s="42">
        <f>BaseDeCalcul!CN51</f>
        <v>0</v>
      </c>
      <c r="L9" s="42">
        <f>BaseDeCalcul!CN62</f>
        <v>0</v>
      </c>
      <c r="M9" s="42">
        <f>BaseDeCalcul!CN67</f>
        <v>0</v>
      </c>
      <c r="N9" s="42">
        <f>BaseDeCalcul!CN82</f>
        <v>0</v>
      </c>
      <c r="O9" s="42">
        <f>BaseDeCalcul!CN96</f>
        <v>0</v>
      </c>
      <c r="P9" s="42">
        <f>BaseDeCalcul!CN108</f>
        <v>0</v>
      </c>
      <c r="Q9" s="43">
        <f>BaseDeCalcul!CN121</f>
        <v>0</v>
      </c>
      <c r="S9" s="44">
        <f>SUM(E9:Q9)</f>
        <v>0</v>
      </c>
      <c r="T9" s="44" t="s">
        <v>304</v>
      </c>
    </row>
    <row r="10" spans="1:36" ht="18" customHeight="1" x14ac:dyDescent="0.3">
      <c r="A10" s="70"/>
      <c r="B10" s="70"/>
      <c r="C10" s="99"/>
      <c r="D10" s="64" t="s">
        <v>305</v>
      </c>
      <c r="E10" s="42">
        <f>BaseDeCalcul!AU12</f>
        <v>360</v>
      </c>
      <c r="F10" s="42">
        <f>BaseDeCalcul!AU15</f>
        <v>80</v>
      </c>
      <c r="G10" s="42">
        <f>BaseDeCalcul!AU19</f>
        <v>120</v>
      </c>
      <c r="H10" s="42">
        <f>BaseDeCalcul!AU33</f>
        <v>520</v>
      </c>
      <c r="I10" s="42">
        <f>BaseDeCalcul!AU42</f>
        <v>320</v>
      </c>
      <c r="J10" s="42">
        <f>BaseDeCalcul!AU45</f>
        <v>80</v>
      </c>
      <c r="K10" s="42">
        <f>BaseDeCalcul!AU51</f>
        <v>200</v>
      </c>
      <c r="L10" s="42">
        <f>BaseDeCalcul!AU62</f>
        <v>400</v>
      </c>
      <c r="M10" s="42">
        <f>BaseDeCalcul!AU67</f>
        <v>160</v>
      </c>
      <c r="N10" s="42">
        <f>BaseDeCalcul!AU82</f>
        <v>560</v>
      </c>
      <c r="O10" s="42">
        <f>BaseDeCalcul!AU96</f>
        <v>520</v>
      </c>
      <c r="P10" s="42">
        <f>BaseDeCalcul!AU108</f>
        <v>440</v>
      </c>
      <c r="Q10" s="43">
        <f>BaseDeCalcul!AU121</f>
        <v>480</v>
      </c>
      <c r="S10" s="44">
        <f>SUM(E10:Q10)</f>
        <v>4240</v>
      </c>
      <c r="T10" s="44" t="s">
        <v>305</v>
      </c>
    </row>
    <row r="11" spans="1:36" s="70" customFormat="1" ht="21" customHeight="1" thickBot="1" x14ac:dyDescent="0.3">
      <c r="D11" s="102"/>
      <c r="E11" s="102"/>
      <c r="F11" s="102"/>
      <c r="G11" s="102"/>
      <c r="H11" s="102"/>
      <c r="I11" s="102"/>
      <c r="J11" s="102"/>
      <c r="K11" s="102"/>
      <c r="L11" s="102"/>
      <c r="M11" s="102"/>
      <c r="N11" s="102"/>
      <c r="O11" s="102"/>
      <c r="P11" s="102"/>
      <c r="Q11" s="102"/>
    </row>
    <row r="12" spans="1:36" s="14" customFormat="1" ht="7.8" customHeight="1" x14ac:dyDescent="0.25">
      <c r="A12" s="70"/>
      <c r="B12" s="78"/>
      <c r="C12" s="79"/>
      <c r="D12" s="79"/>
      <c r="E12" s="80"/>
      <c r="F12" s="81"/>
      <c r="G12" s="81"/>
      <c r="H12" s="81"/>
      <c r="I12" s="81"/>
      <c r="J12" s="81"/>
      <c r="K12" s="81"/>
      <c r="L12" s="81"/>
      <c r="M12" s="81"/>
      <c r="N12" s="81"/>
      <c r="O12" s="79"/>
      <c r="P12" s="79"/>
      <c r="Q12" s="79"/>
      <c r="R12" s="79"/>
      <c r="S12" s="79"/>
      <c r="T12" s="79"/>
      <c r="U12" s="79"/>
      <c r="V12" s="82"/>
      <c r="W12" s="70"/>
      <c r="X12" s="70"/>
      <c r="Y12" s="70"/>
      <c r="Z12" s="70"/>
      <c r="AA12" s="70"/>
      <c r="AB12" s="70"/>
      <c r="AC12" s="70"/>
      <c r="AD12" s="70"/>
      <c r="AE12" s="70"/>
      <c r="AF12" s="70"/>
      <c r="AG12" s="70"/>
      <c r="AH12" s="70"/>
      <c r="AI12" s="70"/>
      <c r="AJ12" s="70"/>
    </row>
    <row r="13" spans="1:36" ht="15.6" x14ac:dyDescent="0.3">
      <c r="A13" s="70"/>
      <c r="B13" s="83"/>
      <c r="C13" s="84" t="s">
        <v>317</v>
      </c>
      <c r="D13" s="85" t="s">
        <v>306</v>
      </c>
      <c r="E13" s="86"/>
      <c r="F13" s="86"/>
      <c r="G13" s="86"/>
      <c r="H13" s="86"/>
      <c r="I13" s="86"/>
      <c r="J13" s="86"/>
      <c r="K13" s="86"/>
      <c r="L13" s="86"/>
      <c r="M13" s="86"/>
      <c r="N13" s="86"/>
      <c r="O13" s="87"/>
      <c r="P13" s="87"/>
      <c r="Q13" s="87"/>
      <c r="R13" s="87"/>
      <c r="S13" s="87"/>
      <c r="T13" s="87"/>
      <c r="U13" s="87"/>
      <c r="V13" s="88"/>
    </row>
    <row r="14" spans="1:36" x14ac:dyDescent="0.25">
      <c r="A14" s="70"/>
      <c r="B14" s="83"/>
      <c r="C14" s="87"/>
      <c r="D14" s="87" t="str">
        <f>IF(S10=0,COUNTIF(BaseDeCalcul!AV3:AV120,"C")/(COUNTIF(BaseDeCalcul!AV3:AV120,"C")+COUNTIF(BaseDeCalcul!AV3:AV120,"NC"))*100&amp;"%","Pourcentage indisponible : il reste "&amp;S10&amp;" critère(s) NT.")</f>
        <v>Pourcentage indisponible : il reste 4240 critère(s) NT.</v>
      </c>
      <c r="E14" s="89"/>
      <c r="F14" s="86"/>
      <c r="G14" s="86"/>
      <c r="H14" s="86"/>
      <c r="I14" s="86"/>
      <c r="J14" s="86"/>
      <c r="K14" s="86"/>
      <c r="L14" s="86"/>
      <c r="M14" s="86"/>
      <c r="N14" s="86"/>
      <c r="O14" s="87"/>
      <c r="P14" s="87"/>
      <c r="Q14" s="87"/>
      <c r="R14" s="87"/>
      <c r="S14" s="87"/>
      <c r="T14" s="87"/>
      <c r="U14" s="87"/>
      <c r="V14" s="88"/>
    </row>
    <row r="15" spans="1:36" ht="7.8" customHeight="1" x14ac:dyDescent="0.25">
      <c r="A15" s="70"/>
      <c r="B15" s="83"/>
      <c r="C15" s="87"/>
      <c r="D15" s="87"/>
      <c r="E15" s="89"/>
      <c r="F15" s="86"/>
      <c r="G15" s="86"/>
      <c r="H15" s="86"/>
      <c r="I15" s="86"/>
      <c r="J15" s="86"/>
      <c r="K15" s="86"/>
      <c r="L15" s="86"/>
      <c r="M15" s="86"/>
      <c r="N15" s="86"/>
      <c r="O15" s="87"/>
      <c r="P15" s="87"/>
      <c r="Q15" s="87"/>
      <c r="R15" s="87"/>
      <c r="S15" s="87"/>
      <c r="T15" s="87"/>
      <c r="U15" s="87"/>
      <c r="V15" s="88"/>
    </row>
    <row r="16" spans="1:36" s="14" customFormat="1" ht="15.6" x14ac:dyDescent="0.3">
      <c r="A16" s="70"/>
      <c r="B16" s="83"/>
      <c r="C16" s="84" t="s">
        <v>319</v>
      </c>
      <c r="D16" s="87" t="str">
        <f>IF(S10=0, IF(D14=100%, "Totalement conforme", IF(D14&gt; 50%, "partiellement conforme", "Non conforme")), "Non conforme")</f>
        <v>Non conforme</v>
      </c>
      <c r="E16" s="89"/>
      <c r="F16" s="86"/>
      <c r="G16" s="86"/>
      <c r="H16" s="86"/>
      <c r="I16" s="86"/>
      <c r="J16" s="86"/>
      <c r="K16" s="86"/>
      <c r="L16" s="86"/>
      <c r="M16" s="86"/>
      <c r="N16" s="86"/>
      <c r="O16" s="87"/>
      <c r="P16" s="87"/>
      <c r="Q16" s="87"/>
      <c r="R16" s="87"/>
      <c r="S16" s="87"/>
      <c r="T16" s="87"/>
      <c r="U16" s="87"/>
      <c r="V16" s="88"/>
      <c r="W16" s="70"/>
      <c r="X16" s="70"/>
      <c r="Y16" s="70"/>
      <c r="Z16" s="70"/>
      <c r="AA16" s="70"/>
      <c r="AB16" s="70"/>
      <c r="AC16" s="70"/>
      <c r="AD16" s="70"/>
      <c r="AE16" s="70"/>
      <c r="AF16" s="70"/>
      <c r="AG16" s="70"/>
      <c r="AH16" s="70"/>
      <c r="AI16" s="70"/>
      <c r="AJ16" s="70"/>
    </row>
    <row r="17" spans="1:36" s="14" customFormat="1" ht="9" customHeight="1" thickBot="1" x14ac:dyDescent="0.3">
      <c r="A17" s="70"/>
      <c r="B17" s="90"/>
      <c r="C17" s="91"/>
      <c r="D17" s="91"/>
      <c r="E17" s="92"/>
      <c r="F17" s="93"/>
      <c r="G17" s="93"/>
      <c r="H17" s="93"/>
      <c r="I17" s="93"/>
      <c r="J17" s="93"/>
      <c r="K17" s="93"/>
      <c r="L17" s="93"/>
      <c r="M17" s="93"/>
      <c r="N17" s="93"/>
      <c r="O17" s="91"/>
      <c r="P17" s="91"/>
      <c r="Q17" s="91"/>
      <c r="R17" s="91"/>
      <c r="S17" s="91"/>
      <c r="T17" s="91"/>
      <c r="U17" s="91"/>
      <c r="V17" s="94"/>
      <c r="W17" s="70"/>
      <c r="X17" s="70"/>
      <c r="Y17" s="70"/>
      <c r="Z17" s="70"/>
      <c r="AA17" s="70"/>
      <c r="AB17" s="70"/>
      <c r="AC17" s="70"/>
      <c r="AD17" s="70"/>
      <c r="AE17" s="70"/>
      <c r="AF17" s="70"/>
      <c r="AG17" s="70"/>
      <c r="AH17" s="70"/>
      <c r="AI17" s="70"/>
      <c r="AJ17" s="70"/>
    </row>
    <row r="18" spans="1:36" s="70" customFormat="1" ht="10.199999999999999" customHeight="1" x14ac:dyDescent="0.25">
      <c r="E18" s="100"/>
      <c r="F18" s="101"/>
      <c r="G18" s="101"/>
      <c r="H18" s="101"/>
      <c r="I18" s="101"/>
      <c r="J18" s="101"/>
      <c r="K18" s="101"/>
      <c r="L18" s="101"/>
      <c r="M18" s="101"/>
      <c r="N18" s="101"/>
    </row>
    <row r="19" spans="1:36" s="65" customFormat="1" ht="13.2" x14ac:dyDescent="0.25">
      <c r="A19" s="95"/>
      <c r="B19" s="95"/>
      <c r="C19" s="96" t="s">
        <v>318</v>
      </c>
      <c r="D19" s="95" t="s">
        <v>307</v>
      </c>
      <c r="E19" s="97"/>
      <c r="F19" s="97"/>
      <c r="G19" s="97"/>
      <c r="H19" s="97"/>
      <c r="I19" s="97"/>
      <c r="J19" s="97"/>
      <c r="K19" s="97"/>
      <c r="L19" s="97"/>
      <c r="M19" s="97"/>
      <c r="N19" s="97"/>
      <c r="O19" s="95"/>
      <c r="P19" s="95"/>
      <c r="Q19" s="95"/>
      <c r="R19" s="95"/>
      <c r="S19" s="95"/>
      <c r="T19" s="95"/>
      <c r="U19" s="95"/>
      <c r="V19" s="95"/>
      <c r="W19" s="95"/>
      <c r="X19" s="95"/>
      <c r="Y19" s="95"/>
      <c r="Z19" s="95"/>
      <c r="AA19" s="95"/>
      <c r="AB19" s="95"/>
      <c r="AC19" s="95"/>
      <c r="AD19" s="95"/>
      <c r="AE19" s="95"/>
      <c r="AF19" s="95"/>
      <c r="AG19" s="95"/>
      <c r="AH19" s="95"/>
      <c r="AI19" s="95"/>
      <c r="AJ19" s="95"/>
    </row>
    <row r="20" spans="1:36" s="65" customFormat="1" ht="13.2" x14ac:dyDescent="0.25">
      <c r="A20" s="95"/>
      <c r="B20" s="95"/>
      <c r="C20" s="95"/>
      <c r="D20" s="95" t="str">
        <f>IF(S10=0,ROUND(AVERAGEIF(BaseDeCalcul!D125:W125,"&lt;&gt;NA")*100,1)&amp;"%","Pourcentage indisponible : il reste "&amp;S10&amp;" critère(s) NT.")</f>
        <v>Pourcentage indisponible : il reste 4240 critère(s) NT.</v>
      </c>
      <c r="E20" s="97"/>
      <c r="F20" s="97"/>
      <c r="G20" s="97"/>
      <c r="H20" s="97"/>
      <c r="I20" s="97"/>
      <c r="J20" s="97"/>
      <c r="K20" s="97"/>
      <c r="L20" s="97"/>
      <c r="M20" s="97"/>
      <c r="N20" s="97"/>
      <c r="O20" s="95"/>
      <c r="P20" s="95"/>
      <c r="Q20" s="95"/>
      <c r="R20" s="95"/>
      <c r="S20" s="95"/>
      <c r="T20" s="95"/>
      <c r="U20" s="95"/>
      <c r="V20" s="95"/>
      <c r="W20" s="95"/>
      <c r="X20" s="95"/>
      <c r="Y20" s="95"/>
      <c r="Z20" s="95"/>
      <c r="AA20" s="95"/>
      <c r="AB20" s="95"/>
      <c r="AC20" s="95"/>
      <c r="AD20" s="95"/>
      <c r="AE20" s="95"/>
      <c r="AF20" s="95"/>
      <c r="AG20" s="95"/>
      <c r="AH20" s="95"/>
      <c r="AI20" s="95"/>
      <c r="AJ20" s="95"/>
    </row>
    <row r="21" spans="1:36" s="70" customFormat="1" x14ac:dyDescent="0.25">
      <c r="E21" s="101"/>
      <c r="F21" s="101"/>
      <c r="G21" s="101"/>
      <c r="H21" s="101"/>
      <c r="I21" s="101"/>
      <c r="J21" s="101"/>
      <c r="K21" s="101"/>
      <c r="L21" s="101"/>
      <c r="M21" s="101"/>
      <c r="N21" s="101"/>
    </row>
    <row r="22" spans="1:36" s="70" customFormat="1" x14ac:dyDescent="0.25">
      <c r="E22" s="101"/>
      <c r="F22" s="101"/>
      <c r="G22" s="101"/>
      <c r="H22" s="101"/>
      <c r="I22" s="101"/>
      <c r="J22" s="101"/>
      <c r="K22" s="101"/>
      <c r="L22" s="101"/>
      <c r="M22" s="101"/>
      <c r="N22" s="101"/>
    </row>
    <row r="23" spans="1:36" s="70" customFormat="1" x14ac:dyDescent="0.25">
      <c r="E23" s="101"/>
      <c r="F23" s="101"/>
      <c r="G23" s="101"/>
      <c r="H23" s="101"/>
      <c r="I23" s="101"/>
      <c r="J23" s="101"/>
      <c r="K23" s="101"/>
      <c r="L23" s="101"/>
      <c r="M23" s="101"/>
      <c r="N23" s="101"/>
    </row>
    <row r="24" spans="1:36" s="70" customFormat="1" x14ac:dyDescent="0.25">
      <c r="E24" s="101"/>
      <c r="F24" s="101"/>
      <c r="G24" s="101"/>
      <c r="H24" s="101"/>
      <c r="I24" s="101"/>
      <c r="J24" s="101"/>
      <c r="K24" s="101"/>
      <c r="L24" s="101"/>
      <c r="M24" s="101"/>
      <c r="N24" s="101"/>
    </row>
    <row r="25" spans="1:36" s="70" customFormat="1" x14ac:dyDescent="0.25">
      <c r="E25" s="101"/>
      <c r="F25" s="101"/>
      <c r="G25" s="101"/>
      <c r="H25" s="101"/>
      <c r="I25" s="101"/>
      <c r="J25" s="101"/>
      <c r="K25" s="101"/>
      <c r="L25" s="101"/>
      <c r="M25" s="101"/>
      <c r="N25" s="101"/>
    </row>
    <row r="38" spans="5:5" x14ac:dyDescent="0.25">
      <c r="E38" s="32">
        <v>1</v>
      </c>
    </row>
    <row r="45" spans="5:5" x14ac:dyDescent="0.25">
      <c r="E45" s="32">
        <v>1</v>
      </c>
    </row>
    <row r="59" spans="5:5" x14ac:dyDescent="0.25">
      <c r="E59" s="32">
        <v>1</v>
      </c>
    </row>
    <row r="60" spans="5:5" x14ac:dyDescent="0.25">
      <c r="E60" s="32">
        <v>1</v>
      </c>
    </row>
    <row r="69" spans="5:5" x14ac:dyDescent="0.25">
      <c r="E69" s="32">
        <v>1</v>
      </c>
    </row>
    <row r="70" spans="5:5" x14ac:dyDescent="0.25">
      <c r="E70" s="32">
        <v>1</v>
      </c>
    </row>
    <row r="71" spans="5:5" x14ac:dyDescent="0.25">
      <c r="E71" s="32">
        <v>1</v>
      </c>
    </row>
    <row r="72" spans="5:5" x14ac:dyDescent="0.25">
      <c r="E72" s="32">
        <v>1</v>
      </c>
    </row>
    <row r="73" spans="5:5" x14ac:dyDescent="0.25">
      <c r="E73" s="32">
        <v>1</v>
      </c>
    </row>
    <row r="89" spans="5:5" x14ac:dyDescent="0.25">
      <c r="E89" s="32">
        <v>1</v>
      </c>
    </row>
    <row r="90" spans="5:5" x14ac:dyDescent="0.25">
      <c r="E90" s="32">
        <v>1</v>
      </c>
    </row>
    <row r="91" spans="5:5" x14ac:dyDescent="0.25">
      <c r="E91" s="32">
        <v>1</v>
      </c>
    </row>
    <row r="99" spans="5:5" x14ac:dyDescent="0.25">
      <c r="E99" s="32">
        <v>1</v>
      </c>
    </row>
    <row r="100" spans="5:5" x14ac:dyDescent="0.25">
      <c r="E100" s="32">
        <v>1</v>
      </c>
    </row>
    <row r="103" spans="5:5" x14ac:dyDescent="0.25">
      <c r="E103" s="32">
        <v>1</v>
      </c>
    </row>
    <row r="109" spans="5:5" x14ac:dyDescent="0.25">
      <c r="E109" s="32">
        <v>1</v>
      </c>
    </row>
    <row r="110" spans="5:5" x14ac:dyDescent="0.25">
      <c r="E110" s="32">
        <v>1</v>
      </c>
    </row>
    <row r="114" spans="5:5" x14ac:dyDescent="0.25">
      <c r="E114" s="32">
        <v>1</v>
      </c>
    </row>
    <row r="115" spans="5:5" x14ac:dyDescent="0.25">
      <c r="E115" s="32">
        <v>1</v>
      </c>
    </row>
    <row r="118" spans="5:5" x14ac:dyDescent="0.25">
      <c r="E118" s="32">
        <v>1</v>
      </c>
    </row>
    <row r="119" spans="5:5" x14ac:dyDescent="0.25">
      <c r="E119" s="32">
        <v>1</v>
      </c>
    </row>
    <row r="121" spans="5:5" x14ac:dyDescent="0.25">
      <c r="E121" s="32">
        <v>1</v>
      </c>
    </row>
  </sheetData>
  <mergeCells count="16">
    <mergeCell ref="C1:Q1"/>
    <mergeCell ref="C2:Q2"/>
    <mergeCell ref="D3:D5"/>
    <mergeCell ref="E3:E5"/>
    <mergeCell ref="F3:F5"/>
    <mergeCell ref="G3:G5"/>
    <mergeCell ref="H3:H5"/>
    <mergeCell ref="I3:I5"/>
    <mergeCell ref="J3:J5"/>
    <mergeCell ref="K3:K5"/>
    <mergeCell ref="L3:L5"/>
    <mergeCell ref="M3:M5"/>
    <mergeCell ref="N3:N5"/>
    <mergeCell ref="O3:O5"/>
    <mergeCell ref="P3:P5"/>
    <mergeCell ref="Q3:Q5"/>
  </mergeCell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9"/>
  <sheetViews>
    <sheetView zoomScale="75" zoomScaleNormal="75" workbookViewId="0">
      <selection activeCell="D4" sqref="D4"/>
    </sheetView>
  </sheetViews>
  <sheetFormatPr baseColWidth="10" defaultColWidth="9.54296875" defaultRowHeight="15" x14ac:dyDescent="0.25"/>
  <cols>
    <col min="1" max="1" width="3.7265625" style="14"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1017" width="9.54296875" style="23"/>
    <col min="1018" max="16384" width="9.54296875" style="14"/>
  </cols>
  <sheetData>
    <row r="1" spans="1:1024" ht="15.6" x14ac:dyDescent="0.25">
      <c r="A1" s="11" t="str">
        <f>Échantillon!A1</f>
        <v>RGAA 4.1 – GRILLE D'ÉVALUATION</v>
      </c>
      <c r="B1" s="11"/>
      <c r="C1" s="11"/>
      <c r="D1" s="11"/>
      <c r="E1" s="11"/>
      <c r="F1" s="11"/>
      <c r="G1" s="11"/>
    </row>
    <row r="2" spans="1:1024" x14ac:dyDescent="0.25">
      <c r="A2" s="1" t="str">
        <f>CONCATENATE(Échantillon!B43," : ",Échantillon!C43)</f>
        <v>Actualités : http://www.site.fr/actualites.html</v>
      </c>
      <c r="B2" s="1"/>
      <c r="C2" s="1"/>
      <c r="D2" s="1"/>
      <c r="E2" s="1"/>
      <c r="F2" s="1"/>
      <c r="G2" s="1"/>
    </row>
    <row r="3" spans="1:1024" s="23" customFormat="1" ht="46.2" x14ac:dyDescent="0.25">
      <c r="A3" s="24" t="s">
        <v>71</v>
      </c>
      <c r="B3" s="24" t="s">
        <v>72</v>
      </c>
      <c r="C3" s="25" t="s">
        <v>73</v>
      </c>
      <c r="D3" s="24" t="s">
        <v>300</v>
      </c>
      <c r="E3" s="24" t="s">
        <v>313</v>
      </c>
      <c r="F3" s="25" t="s">
        <v>314</v>
      </c>
      <c r="G3" s="25" t="s">
        <v>315</v>
      </c>
      <c r="AMD3" s="14"/>
      <c r="AME3" s="14"/>
      <c r="AMF3" s="14"/>
      <c r="AMG3" s="14"/>
      <c r="AMH3" s="14"/>
      <c r="AMI3" s="14"/>
      <c r="AMJ3" s="14"/>
    </row>
    <row r="4" spans="1:1024" s="23" customFormat="1" ht="20.399999999999999" x14ac:dyDescent="0.25">
      <c r="A4" s="5" t="str">
        <f>Critères!$A$3</f>
        <v>IMAGES</v>
      </c>
      <c r="B4" s="59" t="str">
        <f>Critères!B3</f>
        <v>1.1</v>
      </c>
      <c r="C4" s="31" t="str">
        <f>Critères!C3</f>
        <v>Chaque image porteuse d’information a-t-elle une alternative textuelle ?</v>
      </c>
      <c r="D4" s="67" t="s">
        <v>305</v>
      </c>
      <c r="E4" s="68" t="s">
        <v>316</v>
      </c>
      <c r="F4" s="31"/>
      <c r="G4" s="31"/>
      <c r="H4" s="14"/>
      <c r="AMD4" s="14"/>
      <c r="AME4" s="14"/>
      <c r="AMF4" s="14"/>
      <c r="AMG4" s="14"/>
      <c r="AMH4" s="14"/>
      <c r="AMI4" s="14"/>
      <c r="AMJ4" s="14"/>
    </row>
    <row r="5" spans="1:1024" s="23" customFormat="1" ht="20.399999999999999" x14ac:dyDescent="0.25">
      <c r="A5" s="5"/>
      <c r="B5" s="59" t="str">
        <f>Critères!B4</f>
        <v>1.2</v>
      </c>
      <c r="C5" s="31" t="str">
        <f>Critères!C4</f>
        <v>Chaque image de décoration est-elle correctement ignorée par les technologies d’assistance ?</v>
      </c>
      <c r="D5" s="67" t="s">
        <v>305</v>
      </c>
      <c r="E5" s="68" t="s">
        <v>316</v>
      </c>
      <c r="F5" s="31"/>
      <c r="G5" s="31"/>
      <c r="AMD5" s="14"/>
      <c r="AME5" s="14"/>
      <c r="AMF5" s="14"/>
      <c r="AMG5" s="14"/>
      <c r="AMH5" s="14"/>
      <c r="AMI5" s="14"/>
      <c r="AMJ5" s="14"/>
    </row>
    <row r="6" spans="1:1024" s="23" customFormat="1" ht="30.6" x14ac:dyDescent="0.25">
      <c r="A6" s="5"/>
      <c r="B6" s="59" t="str">
        <f>Critères!B5</f>
        <v>1.3</v>
      </c>
      <c r="C6" s="31" t="str">
        <f>Critères!C5</f>
        <v>Pour chaque image porteuse d'information ayant une alternative textuelle, cette alternative est-elle pertinente (hors cas particuliers) ?</v>
      </c>
      <c r="D6" s="67" t="s">
        <v>305</v>
      </c>
      <c r="E6" s="68" t="s">
        <v>316</v>
      </c>
      <c r="F6" s="31"/>
      <c r="G6" s="31"/>
      <c r="AMD6" s="14"/>
      <c r="AME6" s="14"/>
      <c r="AMF6" s="14"/>
      <c r="AMG6" s="14"/>
      <c r="AMH6" s="14"/>
      <c r="AMI6" s="14"/>
      <c r="AMJ6" s="14"/>
    </row>
    <row r="7" spans="1:1024" ht="30.6" x14ac:dyDescent="0.25">
      <c r="A7" s="5"/>
      <c r="B7" s="59" t="str">
        <f>Critères!B6</f>
        <v>1.4</v>
      </c>
      <c r="C7" s="31" t="str">
        <f>Critères!C6</f>
        <v>Pour chaque image utilisée comme CAPTCHA ou comme image-test, ayant une alternative textuelle, cette alternative permet-elle d’identifier la nature et la fonction de l’image ?</v>
      </c>
      <c r="D7" s="67" t="s">
        <v>305</v>
      </c>
      <c r="E7" s="68" t="s">
        <v>316</v>
      </c>
      <c r="F7" s="31"/>
      <c r="G7" s="31"/>
    </row>
    <row r="8" spans="1:1024" ht="30.6" x14ac:dyDescent="0.25">
      <c r="A8" s="5"/>
      <c r="B8" s="59" t="str">
        <f>Critères!B7</f>
        <v>1.5</v>
      </c>
      <c r="C8" s="31" t="str">
        <f>Critères!C7</f>
        <v>Pour chaque image utilisée comme CAPTCHA, une solution d’accès alternatif au contenu ou à la fonction du CAPTCHA est-elle présente ?</v>
      </c>
      <c r="D8" s="67" t="s">
        <v>305</v>
      </c>
      <c r="E8" s="68" t="s">
        <v>316</v>
      </c>
      <c r="F8" s="29"/>
      <c r="G8" s="31"/>
    </row>
    <row r="9" spans="1:1024" ht="20.399999999999999" x14ac:dyDescent="0.25">
      <c r="A9" s="5"/>
      <c r="B9" s="59" t="str">
        <f>Critères!B8</f>
        <v>1.6</v>
      </c>
      <c r="C9" s="31" t="str">
        <f>Critères!C8</f>
        <v>Chaque image porteuse d’information a-t-elle, si nécessaire, une description détaillée ?</v>
      </c>
      <c r="D9" s="67" t="s">
        <v>305</v>
      </c>
      <c r="E9" s="68" t="s">
        <v>316</v>
      </c>
      <c r="F9" s="31"/>
      <c r="G9" s="31"/>
    </row>
    <row r="10" spans="1:1024" ht="20.399999999999999" x14ac:dyDescent="0.25">
      <c r="A10" s="5"/>
      <c r="B10" s="59" t="str">
        <f>Critères!B9</f>
        <v>1.7</v>
      </c>
      <c r="C10" s="31" t="str">
        <f>Critères!C9</f>
        <v>Pour chaque image porteuse d’information ayant une description détaillée, cette description est-elle pertinente ?</v>
      </c>
      <c r="D10" s="67" t="s">
        <v>305</v>
      </c>
      <c r="E10" s="68" t="s">
        <v>316</v>
      </c>
      <c r="F10" s="31"/>
      <c r="G10" s="31"/>
    </row>
    <row r="11" spans="1:1024" ht="40.799999999999997" x14ac:dyDescent="0.25">
      <c r="A11" s="5"/>
      <c r="B11" s="59" t="str">
        <f>Critères!B10</f>
        <v>1.8</v>
      </c>
      <c r="C11" s="31" t="str">
        <f>Critères!C10</f>
        <v>Chaque image texte porteuse d’information, en l’absence d’un mécanisme de remplacement, doit si possible être remplacée par du texte stylé. Cette règle est-elle respectée (hors cas particuliers) ?</v>
      </c>
      <c r="D11" s="67" t="s">
        <v>305</v>
      </c>
      <c r="E11" s="68" t="s">
        <v>316</v>
      </c>
      <c r="F11" s="31"/>
      <c r="G11" s="31"/>
    </row>
    <row r="12" spans="1:1024" s="23" customFormat="1" ht="20.399999999999999" x14ac:dyDescent="0.25">
      <c r="A12" s="5"/>
      <c r="B12" s="59" t="str">
        <f>Critères!B11</f>
        <v>1.9</v>
      </c>
      <c r="C12" s="31" t="str">
        <f>Critères!C11</f>
        <v>Chaque légende d’image est-elle, si nécessaire, correctement reliée à l’image correspondante ?</v>
      </c>
      <c r="D12" s="67" t="s">
        <v>305</v>
      </c>
      <c r="E12" s="68" t="s">
        <v>316</v>
      </c>
      <c r="F12" s="31"/>
      <c r="G12" s="31"/>
      <c r="AMD12" s="14"/>
      <c r="AME12" s="14"/>
      <c r="AMF12" s="14"/>
      <c r="AMG12" s="14"/>
      <c r="AMH12" s="14"/>
      <c r="AMI12" s="14"/>
      <c r="AMJ12" s="14"/>
    </row>
    <row r="13" spans="1:1024" ht="15.6" x14ac:dyDescent="0.25">
      <c r="A13" s="5" t="str">
        <f>Critères!$A$12</f>
        <v>CADRES</v>
      </c>
      <c r="B13" s="59" t="str">
        <f>Critères!B12</f>
        <v>2.1</v>
      </c>
      <c r="C13" s="31" t="str">
        <f>Critères!C12</f>
        <v>Chaque cadre a-t-il un titre de cadre ?</v>
      </c>
      <c r="D13" s="67" t="s">
        <v>305</v>
      </c>
      <c r="E13" s="68" t="s">
        <v>316</v>
      </c>
      <c r="F13" s="60"/>
      <c r="G13" s="31"/>
    </row>
    <row r="14" spans="1:1024"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1024" ht="30.6" x14ac:dyDescent="0.25">
      <c r="A15" s="5" t="str">
        <f>Critères!$A$14</f>
        <v>COULEURS</v>
      </c>
      <c r="B15" s="59" t="str">
        <f>Critères!B14</f>
        <v>3.1</v>
      </c>
      <c r="C15" s="31" t="str">
        <f>Critères!C14</f>
        <v>Dans chaque page web, l’information ne doit pas être donnée uniquement par la couleur. Cette règle est-elle respectée ?</v>
      </c>
      <c r="D15" s="67" t="s">
        <v>305</v>
      </c>
      <c r="E15" s="68" t="s">
        <v>316</v>
      </c>
      <c r="F15" s="31"/>
      <c r="G15" s="31"/>
    </row>
    <row r="16" spans="1:1024" ht="30.6" x14ac:dyDescent="0.25">
      <c r="A16" s="5"/>
      <c r="B16" s="59" t="str">
        <f>Critères!B15</f>
        <v>3.2</v>
      </c>
      <c r="C16" s="31"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9" t="str">
        <f>Critères!B16</f>
        <v>3.3</v>
      </c>
      <c r="C17" s="31"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9" t="str">
        <f>Critères!B17</f>
        <v>4.1</v>
      </c>
      <c r="C18" s="31"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9" t="str">
        <f>Critères!B18</f>
        <v>4.2</v>
      </c>
      <c r="C19" s="31"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9" t="str">
        <f>Critères!B19</f>
        <v>4.3</v>
      </c>
      <c r="C20" s="31" t="str">
        <f>Critères!C19</f>
        <v>Chaque média temporel synchronisé pré-enregistré a-t-il, si nécessaire, des sous-titres synchronisés (hors cas particuliers) ?</v>
      </c>
      <c r="D20" s="67" t="s">
        <v>305</v>
      </c>
      <c r="E20" s="68" t="s">
        <v>316</v>
      </c>
      <c r="F20" s="31"/>
      <c r="G20" s="31"/>
    </row>
    <row r="21" spans="1:7" ht="30.6" x14ac:dyDescent="0.25">
      <c r="A21" s="5"/>
      <c r="B21" s="59" t="str">
        <f>Critères!B20</f>
        <v>4.4</v>
      </c>
      <c r="C21" s="31"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9" t="str">
        <f>Critères!B21</f>
        <v>4.5</v>
      </c>
      <c r="C22" s="31"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9" t="str">
        <f>Critères!B22</f>
        <v>4.6</v>
      </c>
      <c r="C23" s="31"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9" t="str">
        <f>Critères!B23</f>
        <v>4.7</v>
      </c>
      <c r="C24" s="31" t="str">
        <f>Critères!C23</f>
        <v>Chaque média temporel est-il clairement identifiable (hors cas particuliers) ?</v>
      </c>
      <c r="D24" s="67" t="s">
        <v>305</v>
      </c>
      <c r="E24" s="68" t="s">
        <v>316</v>
      </c>
      <c r="F24" s="31"/>
      <c r="G24" s="31"/>
    </row>
    <row r="25" spans="1:7" ht="20.399999999999999" x14ac:dyDescent="0.25">
      <c r="A25" s="5"/>
      <c r="B25" s="59" t="str">
        <f>Critères!B24</f>
        <v>4.8</v>
      </c>
      <c r="C25" s="31" t="str">
        <f>Critères!C24</f>
        <v>Chaque média non temporel a-t-il, si nécessaire, une alternative (hors cas particuliers) ?</v>
      </c>
      <c r="D25" s="67" t="s">
        <v>305</v>
      </c>
      <c r="E25" s="68" t="s">
        <v>316</v>
      </c>
      <c r="F25" s="31"/>
      <c r="G25" s="31"/>
    </row>
    <row r="26" spans="1:7" ht="20.399999999999999" x14ac:dyDescent="0.25">
      <c r="A26" s="5"/>
      <c r="B26" s="59" t="str">
        <f>Critères!B25</f>
        <v>4.9</v>
      </c>
      <c r="C26" s="31" t="str">
        <f>Critères!C25</f>
        <v>Pour chaque média non temporel ayant une alternative, cette alternative est-elle pertinente ?</v>
      </c>
      <c r="D26" s="67" t="s">
        <v>305</v>
      </c>
      <c r="E26" s="68" t="s">
        <v>316</v>
      </c>
      <c r="F26" s="31"/>
      <c r="G26" s="31"/>
    </row>
    <row r="27" spans="1:7" ht="20.399999999999999" x14ac:dyDescent="0.25">
      <c r="A27" s="5"/>
      <c r="B27" s="59" t="str">
        <f>Critères!B26</f>
        <v>4.10</v>
      </c>
      <c r="C27" s="31" t="str">
        <f>Critères!C26</f>
        <v>Chaque son déclenché automatiquement est-il contrôlable par l’utilisateur ?</v>
      </c>
      <c r="D27" s="67" t="s">
        <v>305</v>
      </c>
      <c r="E27" s="68" t="s">
        <v>316</v>
      </c>
      <c r="F27" s="31"/>
      <c r="G27" s="31"/>
    </row>
    <row r="28" spans="1:7" ht="30.6" x14ac:dyDescent="0.25">
      <c r="A28" s="5"/>
      <c r="B28" s="59" t="str">
        <f>Critères!B27</f>
        <v>4.11</v>
      </c>
      <c r="C28" s="31"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9" t="str">
        <f>Critères!B28</f>
        <v>4.12</v>
      </c>
      <c r="C29" s="31"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9" t="str">
        <f>Critères!B29</f>
        <v>4.13</v>
      </c>
      <c r="C30" s="31"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9" t="str">
        <f>Critères!B30</f>
        <v>5.1</v>
      </c>
      <c r="C31" s="31" t="str">
        <f>Critères!C30</f>
        <v>Chaque tableau de données complexe a-t-il un résumé ?</v>
      </c>
      <c r="D31" s="67" t="s">
        <v>305</v>
      </c>
      <c r="E31" s="68" t="s">
        <v>316</v>
      </c>
      <c r="F31" s="31"/>
      <c r="G31" s="31"/>
    </row>
    <row r="32" spans="1:7" ht="20.399999999999999" x14ac:dyDescent="0.25">
      <c r="A32" s="5"/>
      <c r="B32" s="59" t="str">
        <f>Critères!B31</f>
        <v>5.2</v>
      </c>
      <c r="C32" s="31" t="str">
        <f>Critères!C31</f>
        <v>Pour chaque tableau de données complexe ayant un résumé, celui-ci est-il pertinent ?</v>
      </c>
      <c r="D32" s="67" t="s">
        <v>305</v>
      </c>
      <c r="E32" s="68" t="s">
        <v>316</v>
      </c>
      <c r="F32" s="31"/>
      <c r="G32" s="31"/>
    </row>
    <row r="33" spans="1:7" ht="20.399999999999999" x14ac:dyDescent="0.25">
      <c r="A33" s="5"/>
      <c r="B33" s="59" t="str">
        <f>Critères!B32</f>
        <v>5.3</v>
      </c>
      <c r="C33" s="31" t="str">
        <f>Critères!C32</f>
        <v>Pour chaque tableau de mise en forme, le contenu linéarisé reste-t-il compréhensible ?</v>
      </c>
      <c r="D33" s="67" t="s">
        <v>305</v>
      </c>
      <c r="E33" s="68" t="s">
        <v>316</v>
      </c>
      <c r="F33" s="31"/>
      <c r="G33" s="31"/>
    </row>
    <row r="34" spans="1:7" ht="20.399999999999999" x14ac:dyDescent="0.25">
      <c r="A34" s="5"/>
      <c r="B34" s="59" t="str">
        <f>Critères!B33</f>
        <v>5.4</v>
      </c>
      <c r="C34" s="31" t="str">
        <f>Critères!C33</f>
        <v>Pour chaque tableau de données ayant un titre, le titre est-il correctement associé au tableau de données ?</v>
      </c>
      <c r="D34" s="67" t="s">
        <v>305</v>
      </c>
      <c r="E34" s="68" t="s">
        <v>316</v>
      </c>
      <c r="F34" s="31"/>
      <c r="G34" s="31"/>
    </row>
    <row r="35" spans="1:7" ht="20.399999999999999" x14ac:dyDescent="0.25">
      <c r="A35" s="5"/>
      <c r="B35" s="59" t="str">
        <f>Critères!B34</f>
        <v>5.5</v>
      </c>
      <c r="C35" s="31" t="str">
        <f>Critères!C34</f>
        <v>Pour chaque tableau de données ayant un titre, celui-ci est-il pertinent ?</v>
      </c>
      <c r="D35" s="67" t="s">
        <v>305</v>
      </c>
      <c r="E35" s="68" t="s">
        <v>316</v>
      </c>
      <c r="F35" s="31"/>
      <c r="G35" s="31"/>
    </row>
    <row r="36" spans="1:7" ht="30.6" x14ac:dyDescent="0.25">
      <c r="A36" s="5"/>
      <c r="B36" s="59" t="str">
        <f>Critères!B35</f>
        <v>5.6</v>
      </c>
      <c r="C36" s="31" t="str">
        <f>Critères!C35</f>
        <v>Pour chaque tableau de données, chaque en-tête de colonnes et chaque en-tête de lignes sont-ils correctement déclarés ?</v>
      </c>
      <c r="D36" s="67" t="s">
        <v>305</v>
      </c>
      <c r="E36" s="68" t="s">
        <v>316</v>
      </c>
      <c r="F36" s="31"/>
      <c r="G36" s="31"/>
    </row>
    <row r="37" spans="1:7" ht="30.6" x14ac:dyDescent="0.25">
      <c r="A37" s="5"/>
      <c r="B37" s="59" t="str">
        <f>Critères!B36</f>
        <v>5.7</v>
      </c>
      <c r="C37" s="31"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9" t="str">
        <f>Critères!B37</f>
        <v>5.8</v>
      </c>
      <c r="C38" s="31"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9" t="str">
        <f>Critères!B38</f>
        <v>6.1</v>
      </c>
      <c r="C39" s="31" t="str">
        <f>Critères!C38</f>
        <v>Chaque lien est-il explicite (hors cas particuliers) ?</v>
      </c>
      <c r="D39" s="67" t="s">
        <v>305</v>
      </c>
      <c r="E39" s="68" t="s">
        <v>316</v>
      </c>
      <c r="F39" s="31"/>
      <c r="G39" s="31"/>
    </row>
    <row r="40" spans="1:7" ht="15.6" x14ac:dyDescent="0.25">
      <c r="A40" s="5"/>
      <c r="B40" s="59" t="str">
        <f>Critères!B39</f>
        <v>6.2</v>
      </c>
      <c r="C40" s="31" t="str">
        <f>Critères!C39</f>
        <v>Dans chaque page web, chaque lien a-t-il un intitulé ?</v>
      </c>
      <c r="D40" s="67" t="s">
        <v>305</v>
      </c>
      <c r="E40" s="68" t="s">
        <v>316</v>
      </c>
      <c r="F40" s="31"/>
      <c r="G40" s="31"/>
    </row>
    <row r="41" spans="1:7" ht="20.399999999999999" x14ac:dyDescent="0.25">
      <c r="A41" s="5" t="str">
        <f>Critères!$A$40</f>
        <v>SCRIPTS</v>
      </c>
      <c r="B41" s="59" t="str">
        <f>Critères!B40</f>
        <v>7.1</v>
      </c>
      <c r="C41" s="31" t="str">
        <f>Critères!C40</f>
        <v>Chaque script est-il, si nécessaire, compatible avec les technologies d’assistance ?</v>
      </c>
      <c r="D41" s="67" t="s">
        <v>305</v>
      </c>
      <c r="E41" s="68" t="s">
        <v>316</v>
      </c>
      <c r="F41" s="31"/>
      <c r="G41" s="31"/>
    </row>
    <row r="42" spans="1:7" ht="20.399999999999999" x14ac:dyDescent="0.25">
      <c r="A42" s="5"/>
      <c r="B42" s="59" t="str">
        <f>Critères!B41</f>
        <v>7.2</v>
      </c>
      <c r="C42" s="31" t="str">
        <f>Critères!C41</f>
        <v>Pour chaque script ayant une alternative, cette alternative est-elle pertinente ?</v>
      </c>
      <c r="D42" s="67" t="s">
        <v>305</v>
      </c>
      <c r="E42" s="68" t="s">
        <v>316</v>
      </c>
      <c r="F42" s="31"/>
      <c r="G42" s="31"/>
    </row>
    <row r="43" spans="1:7" ht="20.399999999999999" x14ac:dyDescent="0.25">
      <c r="A43" s="5"/>
      <c r="B43" s="59" t="str">
        <f>Critères!B42</f>
        <v>7.3</v>
      </c>
      <c r="C43" s="31" t="str">
        <f>Critères!C42</f>
        <v>Chaque script est-il contrôlable par le clavier et par tout dispositif de pointage (hors cas particuliers) ?</v>
      </c>
      <c r="D43" s="67" t="s">
        <v>305</v>
      </c>
      <c r="E43" s="68" t="s">
        <v>316</v>
      </c>
      <c r="F43" s="31"/>
      <c r="G43" s="31"/>
    </row>
    <row r="44" spans="1:7" ht="20.399999999999999" x14ac:dyDescent="0.25">
      <c r="A44" s="5"/>
      <c r="B44" s="59" t="str">
        <f>Critères!B43</f>
        <v>7.4</v>
      </c>
      <c r="C44" s="31" t="str">
        <f>Critères!C43</f>
        <v>Pour chaque script qui initie un changement de contexte, l’utilisateur est-il averti ou en a-t-il le contrôle ?</v>
      </c>
      <c r="D44" s="67" t="s">
        <v>305</v>
      </c>
      <c r="E44" s="68" t="s">
        <v>316</v>
      </c>
      <c r="F44" s="31"/>
      <c r="G44" s="31"/>
    </row>
    <row r="45" spans="1:7" ht="20.399999999999999" x14ac:dyDescent="0.25">
      <c r="A45" s="5"/>
      <c r="B45" s="59" t="str">
        <f>Critères!B44</f>
        <v>7.5</v>
      </c>
      <c r="C45" s="31"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9" t="str">
        <f>Critères!B45</f>
        <v>8.1</v>
      </c>
      <c r="C46" s="31" t="str">
        <f>Critères!C45</f>
        <v>Chaque page web est-elle définie par un type de document ?</v>
      </c>
      <c r="D46" s="67" t="s">
        <v>305</v>
      </c>
      <c r="E46" s="68" t="s">
        <v>316</v>
      </c>
      <c r="F46" s="31"/>
      <c r="G46" s="31"/>
    </row>
    <row r="47" spans="1:7" ht="20.399999999999999" x14ac:dyDescent="0.25">
      <c r="A47" s="5"/>
      <c r="B47" s="59" t="str">
        <f>Critères!B46</f>
        <v>8.2</v>
      </c>
      <c r="C47" s="31"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9" t="str">
        <f>Critères!B47</f>
        <v>8.3</v>
      </c>
      <c r="C48" s="31" t="str">
        <f>Critères!C47</f>
        <v>Dans chaque page web, la langue par défaut est-elle présente ?</v>
      </c>
      <c r="D48" s="67" t="s">
        <v>305</v>
      </c>
      <c r="E48" s="68" t="s">
        <v>316</v>
      </c>
      <c r="F48" s="31"/>
      <c r="G48" s="31"/>
    </row>
    <row r="49" spans="1:7" ht="20.399999999999999" x14ac:dyDescent="0.25">
      <c r="A49" s="5"/>
      <c r="B49" s="59" t="str">
        <f>Critères!B48</f>
        <v>8.4</v>
      </c>
      <c r="C49" s="31" t="str">
        <f>Critères!C48</f>
        <v>Pour chaque page web ayant une langue par défaut, le code de langue est-il pertinent ?</v>
      </c>
      <c r="D49" s="67" t="s">
        <v>305</v>
      </c>
      <c r="E49" s="68" t="s">
        <v>316</v>
      </c>
      <c r="F49" s="31"/>
      <c r="G49" s="31"/>
    </row>
    <row r="50" spans="1:7" ht="15.6" x14ac:dyDescent="0.25">
      <c r="A50" s="5"/>
      <c r="B50" s="59" t="str">
        <f>Critères!B49</f>
        <v>8.5</v>
      </c>
      <c r="C50" s="31" t="str">
        <f>Critères!C49</f>
        <v>Chaque page web a-t-elle un titre de page ?</v>
      </c>
      <c r="D50" s="67" t="s">
        <v>305</v>
      </c>
      <c r="E50" s="68" t="s">
        <v>316</v>
      </c>
      <c r="F50" s="31"/>
      <c r="G50" s="31"/>
    </row>
    <row r="51" spans="1:7" ht="20.399999999999999" x14ac:dyDescent="0.25">
      <c r="A51" s="5"/>
      <c r="B51" s="59" t="str">
        <f>Critères!B50</f>
        <v>8.6</v>
      </c>
      <c r="C51" s="31" t="str">
        <f>Critères!C50</f>
        <v>Pour chaque page web ayant un titre de page, ce titre est-il pertinent ?</v>
      </c>
      <c r="D51" s="67" t="s">
        <v>305</v>
      </c>
      <c r="E51" s="68" t="s">
        <v>316</v>
      </c>
      <c r="F51" s="31"/>
      <c r="G51" s="31"/>
    </row>
    <row r="52" spans="1:7" ht="20.399999999999999" x14ac:dyDescent="0.25">
      <c r="A52" s="5"/>
      <c r="B52" s="59" t="str">
        <f>Critères!B51</f>
        <v>8.7</v>
      </c>
      <c r="C52" s="31" t="str">
        <f>Critères!C51</f>
        <v>Dans chaque page web, chaque changement de langue est-il indiqué dans le code source (hors cas particuliers) ?</v>
      </c>
      <c r="D52" s="67" t="s">
        <v>305</v>
      </c>
      <c r="E52" s="68" t="s">
        <v>316</v>
      </c>
      <c r="F52" s="31"/>
      <c r="G52" s="31"/>
    </row>
    <row r="53" spans="1:7" ht="20.399999999999999" x14ac:dyDescent="0.25">
      <c r="A53" s="5"/>
      <c r="B53" s="59" t="str">
        <f>Critères!B52</f>
        <v>8.8</v>
      </c>
      <c r="C53" s="31" t="str">
        <f>Critères!C52</f>
        <v>Dans chaque page web, le code de langue de chaque changement de langue est-il valide et pertinent ?</v>
      </c>
      <c r="D53" s="67" t="s">
        <v>305</v>
      </c>
      <c r="E53" s="68" t="s">
        <v>316</v>
      </c>
      <c r="F53" s="31"/>
      <c r="G53" s="31"/>
    </row>
    <row r="54" spans="1:7" ht="30.6" x14ac:dyDescent="0.25">
      <c r="A54" s="5"/>
      <c r="B54" s="59" t="str">
        <f>Critères!B53</f>
        <v>8.9</v>
      </c>
      <c r="C54" s="31"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9" t="str">
        <f>Critères!B54</f>
        <v>8.10</v>
      </c>
      <c r="C55" s="31"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9" t="str">
        <f>Critères!B55</f>
        <v>9.1</v>
      </c>
      <c r="C56" s="31" t="str">
        <f>Critères!C55</f>
        <v>Dans chaque page web, l’information est-elle structurée par l’utilisation appropriée de titres ?</v>
      </c>
      <c r="D56" s="67" t="s">
        <v>305</v>
      </c>
      <c r="E56" s="68" t="s">
        <v>316</v>
      </c>
      <c r="F56" s="31"/>
      <c r="G56" s="31"/>
    </row>
    <row r="57" spans="1:7" ht="20.399999999999999" x14ac:dyDescent="0.25">
      <c r="A57" s="5"/>
      <c r="B57" s="59" t="str">
        <f>Critères!B56</f>
        <v>9.2</v>
      </c>
      <c r="C57" s="31" t="str">
        <f>Critères!C56</f>
        <v>Dans chaque page web, la structure du document est-elle cohérente (hors cas particuliers) ?</v>
      </c>
      <c r="D57" s="67" t="s">
        <v>305</v>
      </c>
      <c r="E57" s="68" t="s">
        <v>316</v>
      </c>
      <c r="F57" s="31"/>
      <c r="G57" s="31"/>
    </row>
    <row r="58" spans="1:7" ht="20.399999999999999" x14ac:dyDescent="0.25">
      <c r="A58" s="5"/>
      <c r="B58" s="59" t="str">
        <f>Critères!B57</f>
        <v>9.3</v>
      </c>
      <c r="C58" s="31" t="str">
        <f>Critères!C57</f>
        <v>Dans chaque page web, chaque liste est-elle correctement structurée ?</v>
      </c>
      <c r="D58" s="67" t="s">
        <v>305</v>
      </c>
      <c r="E58" s="68" t="s">
        <v>316</v>
      </c>
      <c r="F58" s="31"/>
      <c r="G58" s="31"/>
    </row>
    <row r="59" spans="1:7" ht="20.399999999999999" x14ac:dyDescent="0.25">
      <c r="A59" s="5"/>
      <c r="B59" s="59" t="str">
        <f>Critères!B58</f>
        <v>9.4</v>
      </c>
      <c r="C59" s="31" t="str">
        <f>Critères!C58</f>
        <v>Dans chaque page web, chaque citation est-elle correctement indiquée ?</v>
      </c>
      <c r="D59" s="67" t="s">
        <v>305</v>
      </c>
      <c r="E59" s="68" t="s">
        <v>316</v>
      </c>
      <c r="F59" s="31"/>
      <c r="G59" s="31"/>
    </row>
    <row r="60" spans="1:7" ht="20.399999999999999" x14ac:dyDescent="0.25">
      <c r="A60" s="5" t="str">
        <f>Critères!$A$59</f>
        <v>PRÉSENTATION</v>
      </c>
      <c r="B60" s="59" t="str">
        <f>Critères!B59</f>
        <v>10.1</v>
      </c>
      <c r="C60" s="31" t="str">
        <f>Critères!C59</f>
        <v>Dans le site web, des feuilles de styles sont-elles utilisées pour contrôler la présentation de l’information ?</v>
      </c>
      <c r="D60" s="67" t="s">
        <v>305</v>
      </c>
      <c r="E60" s="68" t="s">
        <v>316</v>
      </c>
      <c r="F60" s="31"/>
      <c r="G60" s="31"/>
    </row>
    <row r="61" spans="1:7" ht="30.6" x14ac:dyDescent="0.25">
      <c r="A61" s="5"/>
      <c r="B61" s="59" t="str">
        <f>Critères!B60</f>
        <v>10.2</v>
      </c>
      <c r="C61" s="31"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9" t="str">
        <f>Critères!B61</f>
        <v>10.3</v>
      </c>
      <c r="C62" s="31" t="str">
        <f>Critères!C61</f>
        <v>Dans chaque page web, l’information reste-t-elle compréhensible lorsque les feuilles de styles sont désactivées ?</v>
      </c>
      <c r="D62" s="67" t="s">
        <v>305</v>
      </c>
      <c r="E62" s="68" t="s">
        <v>316</v>
      </c>
      <c r="F62" s="31"/>
      <c r="G62" s="31"/>
    </row>
    <row r="63" spans="1:7" ht="30.6" x14ac:dyDescent="0.25">
      <c r="A63" s="5"/>
      <c r="B63" s="59" t="str">
        <f>Critères!B62</f>
        <v>10.4</v>
      </c>
      <c r="C63" s="31"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9" t="str">
        <f>Critères!B63</f>
        <v>10.5</v>
      </c>
      <c r="C64" s="31"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9" t="str">
        <f>Critères!B64</f>
        <v>10.6</v>
      </c>
      <c r="C65" s="31"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9" t="str">
        <f>Critères!B65</f>
        <v>10.7</v>
      </c>
      <c r="C66" s="31" t="str">
        <f>Critères!C65</f>
        <v>Dans chaque page web, pour chaque élément recevant le focus, la prise de focus est-elle visible ?</v>
      </c>
      <c r="D66" s="67" t="s">
        <v>305</v>
      </c>
      <c r="E66" s="68" t="s">
        <v>316</v>
      </c>
      <c r="F66" s="31"/>
      <c r="G66" s="31"/>
    </row>
    <row r="67" spans="1:7" ht="20.399999999999999" x14ac:dyDescent="0.25">
      <c r="A67" s="5"/>
      <c r="B67" s="59" t="str">
        <f>Critères!B66</f>
        <v>10.8</v>
      </c>
      <c r="C67" s="31" t="str">
        <f>Critères!C66</f>
        <v>Pour chaque page web, les contenus cachés ont-ils vocation à être ignorés par les technologies d’assistance ?</v>
      </c>
      <c r="D67" s="67" t="s">
        <v>305</v>
      </c>
      <c r="E67" s="68" t="s">
        <v>316</v>
      </c>
      <c r="F67" s="31"/>
      <c r="G67" s="31"/>
    </row>
    <row r="68" spans="1:7" ht="30.6" x14ac:dyDescent="0.25">
      <c r="A68" s="5"/>
      <c r="B68" s="59" t="str">
        <f>Critères!B67</f>
        <v>10.9</v>
      </c>
      <c r="C68" s="31" t="str">
        <f>Critères!C67</f>
        <v>Dans chaque page web, l’information ne doit pas être donnée uniquement par la forme, taille ou position. Cette règle est-elle respectée ?</v>
      </c>
      <c r="D68" s="67" t="s">
        <v>305</v>
      </c>
      <c r="E68" s="68" t="s">
        <v>316</v>
      </c>
      <c r="F68" s="31"/>
      <c r="G68" s="31"/>
    </row>
    <row r="69" spans="1:7" ht="30.6" x14ac:dyDescent="0.25">
      <c r="A69" s="5"/>
      <c r="B69" s="59" t="str">
        <f>Critères!B68</f>
        <v>10.10</v>
      </c>
      <c r="C69" s="31" t="str">
        <f>Critères!C68</f>
        <v>Dans chaque page web, l’information ne doit pas être donnée par la forme, taille ou position uniquement. Cette règle est-elle implémentée de façon pertinente ?</v>
      </c>
      <c r="D69" s="67" t="s">
        <v>305</v>
      </c>
      <c r="E69" s="68" t="s">
        <v>316</v>
      </c>
      <c r="F69" s="31"/>
      <c r="G69" s="31"/>
    </row>
    <row r="70" spans="1:7" ht="51" x14ac:dyDescent="0.25">
      <c r="A70" s="5"/>
      <c r="B70" s="59" t="str">
        <f>Critères!B69</f>
        <v>10.11</v>
      </c>
      <c r="C70" s="31"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31"/>
      <c r="G70" s="31"/>
    </row>
    <row r="71" spans="1:7" ht="30.6" x14ac:dyDescent="0.25">
      <c r="A71" s="5"/>
      <c r="B71" s="59" t="str">
        <f>Critères!B70</f>
        <v>10.12</v>
      </c>
      <c r="C71" s="31" t="str">
        <f>Critères!C70</f>
        <v>Dans chaque page web, les propriétés d’espacement du texte peuvent-elles être redéfinies par l’utilisateur sans perte de contenu ou de fonctionnalité (hors cas particuliers) ?</v>
      </c>
      <c r="D71" s="67" t="s">
        <v>305</v>
      </c>
      <c r="E71" s="68" t="s">
        <v>316</v>
      </c>
      <c r="F71" s="31"/>
      <c r="G71" s="31"/>
    </row>
    <row r="72" spans="1:7" ht="40.799999999999997" x14ac:dyDescent="0.25">
      <c r="A72" s="5"/>
      <c r="B72" s="59" t="str">
        <f>Critères!B71</f>
        <v>10.13</v>
      </c>
      <c r="C72" s="31" t="str">
        <f>Critères!C71</f>
        <v>Dans chaque page web, les contenus additionnels apparaissant à la prise de focus ou au survol d’un composant d’interface sont-ils contrôlables par l’utilisateur (hors cas particuliers) ?</v>
      </c>
      <c r="D72" s="67" t="s">
        <v>305</v>
      </c>
      <c r="E72" s="68" t="s">
        <v>316</v>
      </c>
      <c r="F72" s="31"/>
      <c r="G72" s="31"/>
    </row>
    <row r="73" spans="1:7" ht="30.6" x14ac:dyDescent="0.25">
      <c r="A73" s="5"/>
      <c r="B73" s="59" t="str">
        <f>Critères!B72</f>
        <v>10.14</v>
      </c>
      <c r="C73" s="31" t="str">
        <f>Critères!C72</f>
        <v>Dans chaque page web, les contenus additionnels apparaissant via les styles CSS uniquement peuvent-ils être rendus visibles au clavier et par tout dispositif de pointage ?</v>
      </c>
      <c r="D73" s="67" t="s">
        <v>305</v>
      </c>
      <c r="E73" s="68" t="s">
        <v>316</v>
      </c>
      <c r="F73" s="31"/>
      <c r="G73" s="31"/>
    </row>
    <row r="74" spans="1:7" ht="15.6" x14ac:dyDescent="0.25">
      <c r="A74" s="5" t="str">
        <f>Critères!$A$73</f>
        <v>FORMULAIRES</v>
      </c>
      <c r="B74" s="59" t="str">
        <f>Critères!B73</f>
        <v>11.1</v>
      </c>
      <c r="C74" s="31" t="str">
        <f>Critères!C73</f>
        <v>Chaque champ de formulaire a-t-il une étiquette ?</v>
      </c>
      <c r="D74" s="67" t="s">
        <v>305</v>
      </c>
      <c r="E74" s="68" t="s">
        <v>316</v>
      </c>
      <c r="F74" s="31"/>
      <c r="G74" s="31"/>
    </row>
    <row r="75" spans="1:7" ht="20.399999999999999" x14ac:dyDescent="0.25">
      <c r="A75" s="5"/>
      <c r="B75" s="59" t="str">
        <f>Critères!B74</f>
        <v>11.2</v>
      </c>
      <c r="C75" s="31" t="str">
        <f>Critères!C74</f>
        <v>Chaque étiquette associée à un champ de formulaire est-elle pertinente (hors cas particuliers) ?</v>
      </c>
      <c r="D75" s="67" t="s">
        <v>305</v>
      </c>
      <c r="E75" s="68" t="s">
        <v>316</v>
      </c>
      <c r="F75" s="31"/>
      <c r="G75" s="31"/>
    </row>
    <row r="76" spans="1:7" ht="40.799999999999997" x14ac:dyDescent="0.25">
      <c r="A76" s="5"/>
      <c r="B76" s="59" t="str">
        <f>Critères!B75</f>
        <v>11.3</v>
      </c>
      <c r="C76" s="31" t="str">
        <f>Critères!C75</f>
        <v>Dans chaque formulaire, chaque étiquette associée à un champ de formulaire ayant la même fonction et répété plusieurs fois dans une même page ou dans un ensemble de pages est-elle cohérente ?</v>
      </c>
      <c r="D76" s="67" t="s">
        <v>305</v>
      </c>
      <c r="E76" s="68" t="s">
        <v>316</v>
      </c>
      <c r="F76" s="31"/>
      <c r="G76" s="31"/>
    </row>
    <row r="77" spans="1:7" ht="20.399999999999999" x14ac:dyDescent="0.25">
      <c r="A77" s="5"/>
      <c r="B77" s="59" t="str">
        <f>Critères!B76</f>
        <v>11.4</v>
      </c>
      <c r="C77" s="31" t="str">
        <f>Critères!C76</f>
        <v>Dans chaque formulaire, chaque étiquette de champ et son champ associé sont-ils accolés (hors cas particuliers) ?</v>
      </c>
      <c r="D77" s="67" t="s">
        <v>305</v>
      </c>
      <c r="E77" s="68" t="s">
        <v>316</v>
      </c>
      <c r="F77" s="31"/>
      <c r="G77" s="31"/>
    </row>
    <row r="78" spans="1:7" ht="20.399999999999999" x14ac:dyDescent="0.25">
      <c r="A78" s="5"/>
      <c r="B78" s="59" t="str">
        <f>Critères!B77</f>
        <v>11.5</v>
      </c>
      <c r="C78" s="31" t="str">
        <f>Critères!C77</f>
        <v>Dans chaque formulaire, les champs de même nature sont-ils regroupés, si nécessaire ?</v>
      </c>
      <c r="D78" s="67" t="s">
        <v>305</v>
      </c>
      <c r="E78" s="68" t="s">
        <v>316</v>
      </c>
      <c r="F78" s="31"/>
      <c r="G78" s="31"/>
    </row>
    <row r="79" spans="1:7" ht="20.399999999999999" x14ac:dyDescent="0.25">
      <c r="A79" s="5"/>
      <c r="B79" s="59" t="str">
        <f>Critères!B78</f>
        <v>11.6</v>
      </c>
      <c r="C79" s="31" t="str">
        <f>Critères!C78</f>
        <v>Dans chaque formulaire, chaque regroupement de champs de même nature a-t-il une légende ?</v>
      </c>
      <c r="D79" s="67" t="s">
        <v>305</v>
      </c>
      <c r="E79" s="68" t="s">
        <v>316</v>
      </c>
      <c r="F79" s="31"/>
      <c r="G79" s="31"/>
    </row>
    <row r="80" spans="1:7" ht="30.6" x14ac:dyDescent="0.25">
      <c r="A80" s="5"/>
      <c r="B80" s="59" t="str">
        <f>Critères!B79</f>
        <v>11.7</v>
      </c>
      <c r="C80" s="31"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9" t="str">
        <f>Critères!B80</f>
        <v>11.8</v>
      </c>
      <c r="C81" s="31"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9" t="str">
        <f>Critères!B81</f>
        <v>11.9</v>
      </c>
      <c r="C82" s="31" t="str">
        <f>Critères!C81</f>
        <v>Dans chaque formulaire, l’intitulé de chaque bouton est-il pertinent (hors cas particuliers) ?</v>
      </c>
      <c r="D82" s="67" t="s">
        <v>305</v>
      </c>
      <c r="E82" s="68" t="s">
        <v>316</v>
      </c>
      <c r="F82" s="31"/>
      <c r="G82" s="31"/>
    </row>
    <row r="83" spans="1:7" ht="20.399999999999999" x14ac:dyDescent="0.25">
      <c r="A83" s="5"/>
      <c r="B83" s="59" t="str">
        <f>Critères!B82</f>
        <v>11.10</v>
      </c>
      <c r="C83" s="31" t="str">
        <f>Critères!C82</f>
        <v>Dans chaque formulaire, le contrôle de saisie est-il utilisé de manière pertinente (hors cas particuliers) ?</v>
      </c>
      <c r="D83" s="67" t="s">
        <v>305</v>
      </c>
      <c r="E83" s="68" t="s">
        <v>316</v>
      </c>
      <c r="F83" s="31"/>
      <c r="G83" s="31"/>
    </row>
    <row r="84" spans="1:7" ht="30.6" x14ac:dyDescent="0.25">
      <c r="A84" s="5"/>
      <c r="B84" s="59" t="str">
        <f>Critères!B83</f>
        <v>11.11</v>
      </c>
      <c r="C84" s="31"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9" t="str">
        <f>Critères!B84</f>
        <v>11.12</v>
      </c>
      <c r="C85" s="31"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9" t="str">
        <f>Critères!B85</f>
        <v>11.13</v>
      </c>
      <c r="C86" s="31"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9" t="str">
        <f>Critères!B86</f>
        <v>12.1</v>
      </c>
      <c r="C87" s="31" t="str">
        <f>Critères!C86</f>
        <v>Chaque ensemble de pages dispose-t-il de deux systèmes de navigation différents, au moins (hors cas particuliers) ?</v>
      </c>
      <c r="D87" s="67" t="s">
        <v>305</v>
      </c>
      <c r="E87" s="68" t="s">
        <v>316</v>
      </c>
      <c r="F87" s="31"/>
      <c r="G87" s="31"/>
    </row>
    <row r="88" spans="1:7" ht="30.6" x14ac:dyDescent="0.25">
      <c r="A88" s="5"/>
      <c r="B88" s="59" t="str">
        <f>Critères!B87</f>
        <v>12.2</v>
      </c>
      <c r="C88" s="31" t="str">
        <f>Critères!C87</f>
        <v>Dans chaque ensemble de pages, le menu et les barres de navigation sont-ils toujours à la même place (hors cas particuliers) ?</v>
      </c>
      <c r="D88" s="67" t="s">
        <v>305</v>
      </c>
      <c r="E88" s="68" t="s">
        <v>316</v>
      </c>
      <c r="F88" s="31"/>
      <c r="G88" s="31"/>
    </row>
    <row r="89" spans="1:7" ht="15.6" x14ac:dyDescent="0.25">
      <c r="A89" s="5"/>
      <c r="B89" s="59" t="str">
        <f>Critères!B88</f>
        <v>12.3</v>
      </c>
      <c r="C89" s="31" t="str">
        <f>Critères!C88</f>
        <v>La page « plan du site » est-elle pertinente ?</v>
      </c>
      <c r="D89" s="67" t="s">
        <v>305</v>
      </c>
      <c r="E89" s="68" t="s">
        <v>316</v>
      </c>
      <c r="F89" s="31"/>
      <c r="G89" s="31"/>
    </row>
    <row r="90" spans="1:7" ht="20.399999999999999" x14ac:dyDescent="0.25">
      <c r="A90" s="5"/>
      <c r="B90" s="59" t="str">
        <f>Critères!B89</f>
        <v>12.4</v>
      </c>
      <c r="C90" s="31" t="str">
        <f>Critères!C89</f>
        <v>Dans chaque ensemble de pages, la page « plan du site » est-elle atteignable de manière identique ?</v>
      </c>
      <c r="D90" s="67" t="s">
        <v>305</v>
      </c>
      <c r="E90" s="68" t="s">
        <v>316</v>
      </c>
      <c r="F90" s="31"/>
      <c r="G90" s="31"/>
    </row>
    <row r="91" spans="1:7" ht="20.399999999999999" x14ac:dyDescent="0.25">
      <c r="A91" s="5"/>
      <c r="B91" s="59" t="str">
        <f>Critères!B90</f>
        <v>12.5</v>
      </c>
      <c r="C91" s="31" t="str">
        <f>Critères!C90</f>
        <v>Dans chaque ensemble de pages, le moteur de recherche est-il atteignable de manière identique ?</v>
      </c>
      <c r="D91" s="67" t="s">
        <v>305</v>
      </c>
      <c r="E91" s="68" t="s">
        <v>316</v>
      </c>
      <c r="F91" s="31"/>
      <c r="G91" s="31"/>
    </row>
    <row r="92" spans="1:7" ht="51" x14ac:dyDescent="0.25">
      <c r="A92" s="5"/>
      <c r="B92" s="59" t="str">
        <f>Critères!B91</f>
        <v>12.6</v>
      </c>
      <c r="C92" s="31"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31"/>
      <c r="G92" s="31"/>
    </row>
    <row r="93" spans="1:7" ht="30.6" x14ac:dyDescent="0.25">
      <c r="A93" s="5"/>
      <c r="B93" s="59" t="str">
        <f>Critères!B92</f>
        <v>12.7</v>
      </c>
      <c r="C93" s="31" t="str">
        <f>Critères!C92</f>
        <v>Dans chaque page web, un lien d’évitement ou d’accès rapide à la zone de contenu principal est-il présent (hors cas particuliers) ?</v>
      </c>
      <c r="D93" s="67" t="s">
        <v>305</v>
      </c>
      <c r="E93" s="68" t="s">
        <v>316</v>
      </c>
      <c r="F93" s="31"/>
      <c r="G93" s="31"/>
    </row>
    <row r="94" spans="1:7" ht="20.399999999999999" x14ac:dyDescent="0.25">
      <c r="A94" s="5"/>
      <c r="B94" s="59" t="str">
        <f>Critères!B93</f>
        <v>12.8</v>
      </c>
      <c r="C94" s="31" t="str">
        <f>Critères!C93</f>
        <v>Dans chaque page web, l’ordre de tabulation est-il cohérent ?</v>
      </c>
      <c r="D94" s="67" t="s">
        <v>305</v>
      </c>
      <c r="E94" s="68" t="s">
        <v>316</v>
      </c>
      <c r="F94" s="31"/>
      <c r="G94" s="31"/>
    </row>
    <row r="95" spans="1:7" ht="20.399999999999999" x14ac:dyDescent="0.25">
      <c r="A95" s="5"/>
      <c r="B95" s="59" t="str">
        <f>Critères!B94</f>
        <v>12.9</v>
      </c>
      <c r="C95" s="31" t="str">
        <f>Critères!C94</f>
        <v>Dans chaque page web, la navigation ne doit pas contenir de piège au clavier. Cette règle est-elle respectée ?</v>
      </c>
      <c r="D95" s="67" t="s">
        <v>305</v>
      </c>
      <c r="E95" s="68" t="s">
        <v>316</v>
      </c>
      <c r="F95" s="31"/>
      <c r="G95" s="31"/>
    </row>
    <row r="96" spans="1:7" ht="40.799999999999997" x14ac:dyDescent="0.25">
      <c r="A96" s="5"/>
      <c r="B96" s="59" t="str">
        <f>Critères!B95</f>
        <v>12.10</v>
      </c>
      <c r="C96" s="31" t="str">
        <f>Critères!C95</f>
        <v>Dans chaque page web, les raccourcis clavier n’utilisant qu’une seule touche (lettre minuscule ou majuscule, ponctuation, chiffre ou symbole) sont-ils contrôlables par l’utilisateur ?</v>
      </c>
      <c r="D96" s="67" t="s">
        <v>305</v>
      </c>
      <c r="E96" s="68" t="s">
        <v>316</v>
      </c>
      <c r="F96" s="31"/>
      <c r="G96" s="31"/>
    </row>
    <row r="97" spans="1:7" ht="40.799999999999997" x14ac:dyDescent="0.25">
      <c r="A97" s="5"/>
      <c r="B97" s="59" t="str">
        <f>Critères!B96</f>
        <v>12.11</v>
      </c>
      <c r="C97" s="31" t="str">
        <f>Critères!C96</f>
        <v>Dans chaque page web, les contenus additionnels apparaissant au survol, à la prise de focus ou à l’activation d’un composant d’interface sont-ils si nécessaire atteignables au clavier ?</v>
      </c>
      <c r="D97" s="67" t="s">
        <v>305</v>
      </c>
      <c r="E97" s="68" t="s">
        <v>316</v>
      </c>
      <c r="F97" s="31"/>
      <c r="G97" s="31"/>
    </row>
    <row r="98" spans="1:7" ht="30.6" x14ac:dyDescent="0.25">
      <c r="A98" s="5" t="str">
        <f>Critères!$A$97</f>
        <v>CONSULTATION</v>
      </c>
      <c r="B98" s="59" t="str">
        <f>Critères!B97</f>
        <v>13.1</v>
      </c>
      <c r="C98" s="31" t="str">
        <f>Critères!C97</f>
        <v>Pour chaque page web, l’utilisateur a-t-il le contrôle de chaque limite de temps modifiant le contenu (hors cas particuliers) ?</v>
      </c>
      <c r="D98" s="67" t="s">
        <v>305</v>
      </c>
      <c r="E98" s="68" t="s">
        <v>316</v>
      </c>
      <c r="F98" s="31"/>
      <c r="G98" s="31"/>
    </row>
    <row r="99" spans="1:7" ht="30.6" x14ac:dyDescent="0.25">
      <c r="A99" s="5"/>
      <c r="B99" s="59" t="str">
        <f>Critères!B98</f>
        <v>13.2</v>
      </c>
      <c r="C99" s="31" t="str">
        <f>Critères!C98</f>
        <v>Dans chaque page web, l’ouverture d’une nouvelle fenêtre ne doit pas être déclenchée sans action de l’utilisateur. Cette règle est-elle respectée ?</v>
      </c>
      <c r="D99" s="67" t="s">
        <v>305</v>
      </c>
      <c r="E99" s="68" t="s">
        <v>316</v>
      </c>
      <c r="F99" s="31"/>
      <c r="G99" s="31"/>
    </row>
    <row r="100" spans="1:7" ht="30.6" x14ac:dyDescent="0.25">
      <c r="A100" s="5"/>
      <c r="B100" s="59" t="str">
        <f>Critères!B99</f>
        <v>13.3</v>
      </c>
      <c r="C100" s="31" t="str">
        <f>Critères!C99</f>
        <v>Dans chaque page web, chaque document bureautique en téléchargement possède-t-il, si nécessaire, une version accessible (hors cas particuliers) ?</v>
      </c>
      <c r="D100" s="67" t="s">
        <v>305</v>
      </c>
      <c r="E100" s="68" t="s">
        <v>316</v>
      </c>
      <c r="F100" s="31"/>
      <c r="G100" s="31"/>
    </row>
    <row r="101" spans="1:7" ht="20.399999999999999" x14ac:dyDescent="0.25">
      <c r="A101" s="5"/>
      <c r="B101" s="59" t="str">
        <f>Critères!B100</f>
        <v>13.4</v>
      </c>
      <c r="C101" s="31" t="str">
        <f>Critères!C100</f>
        <v>Pour chaque document bureautique ayant une version accessible, cette version offre-t-elle la même information ?</v>
      </c>
      <c r="D101" s="67" t="s">
        <v>305</v>
      </c>
      <c r="E101" s="68" t="s">
        <v>316</v>
      </c>
      <c r="F101" s="31"/>
      <c r="G101" s="31"/>
    </row>
    <row r="102" spans="1:7" ht="20.399999999999999" x14ac:dyDescent="0.25">
      <c r="A102" s="5"/>
      <c r="B102" s="59" t="str">
        <f>Critères!B101</f>
        <v>13.5</v>
      </c>
      <c r="C102" s="31" t="str">
        <f>Critères!C101</f>
        <v>Dans chaque page web, chaque contenu cryptique (art ASCII, émoticon, syntaxe cryptique) a-t-il une alternative ?</v>
      </c>
      <c r="D102" s="67" t="s">
        <v>305</v>
      </c>
      <c r="E102" s="68" t="s">
        <v>316</v>
      </c>
      <c r="F102" s="31"/>
      <c r="G102" s="31"/>
    </row>
    <row r="103" spans="1:7" ht="30.6" x14ac:dyDescent="0.25">
      <c r="A103" s="5"/>
      <c r="B103" s="59" t="str">
        <f>Critères!B102</f>
        <v>13.6</v>
      </c>
      <c r="C103" s="31" t="str">
        <f>Critères!C102</f>
        <v>Dans chaque page web, pour chaque contenu cryptique (art ASCII, émoticon, syntaxe cryptique) ayant une alternative, cette alternative est-elle pertinente ?</v>
      </c>
      <c r="D103" s="67" t="s">
        <v>305</v>
      </c>
      <c r="E103" s="68" t="s">
        <v>316</v>
      </c>
      <c r="F103" s="31"/>
      <c r="G103" s="31"/>
    </row>
    <row r="104" spans="1:7" ht="30.6" x14ac:dyDescent="0.25">
      <c r="A104" s="5"/>
      <c r="B104" s="59" t="str">
        <f>Critères!B103</f>
        <v>13.7</v>
      </c>
      <c r="C104" s="31" t="str">
        <f>Critères!C103</f>
        <v>Dans chaque page web, les changements brusques de luminosité ou les effets de flash sont-ils correctement utilisés ?</v>
      </c>
      <c r="D104" s="67" t="s">
        <v>305</v>
      </c>
      <c r="E104" s="68" t="s">
        <v>316</v>
      </c>
      <c r="F104" s="31"/>
      <c r="G104" s="31"/>
    </row>
    <row r="105" spans="1:7" ht="20.399999999999999" x14ac:dyDescent="0.25">
      <c r="A105" s="5"/>
      <c r="B105" s="59" t="str">
        <f>Critères!B104</f>
        <v>13.8</v>
      </c>
      <c r="C105" s="31" t="str">
        <f>Critères!C104</f>
        <v>Dans chaque page web, chaque contenu en mouvement ou clignotant est-il contrôlable par l’utilisateur ?</v>
      </c>
      <c r="D105" s="67" t="s">
        <v>305</v>
      </c>
      <c r="E105" s="68" t="s">
        <v>316</v>
      </c>
      <c r="F105" s="31"/>
      <c r="G105" s="31"/>
    </row>
    <row r="106" spans="1:7" ht="30.6" x14ac:dyDescent="0.25">
      <c r="A106" s="5"/>
      <c r="B106" s="59" t="str">
        <f>Critères!B105</f>
        <v>13.9</v>
      </c>
      <c r="C106" s="31" t="str">
        <f>Critères!C105</f>
        <v>Dans chaque page web, le contenu proposé est-il consultable quelle que soit l’orientation de l’écran (portait ou paysage) (hors cas particuliers) ?</v>
      </c>
      <c r="D106" s="67" t="s">
        <v>305</v>
      </c>
      <c r="E106" s="68" t="s">
        <v>316</v>
      </c>
      <c r="F106" s="31"/>
      <c r="G106" s="31"/>
    </row>
    <row r="107" spans="1:7" ht="40.799999999999997" x14ac:dyDescent="0.25">
      <c r="A107" s="5"/>
      <c r="B107" s="59" t="str">
        <f>Critères!B106</f>
        <v>13.10</v>
      </c>
      <c r="C107" s="31" t="str">
        <f>Critères!C106</f>
        <v>Dans chaque page web, les fonctionnalités utilisables ou disponibles au moyen d’un geste complexe peuvent-elles être également disponibles au moyen d’un geste simple (hors cas particuliers) ?</v>
      </c>
      <c r="D107" s="67" t="s">
        <v>305</v>
      </c>
      <c r="E107" s="68" t="s">
        <v>316</v>
      </c>
      <c r="F107" s="31"/>
      <c r="G107" s="31"/>
    </row>
    <row r="108" spans="1:7" ht="40.799999999999997" x14ac:dyDescent="0.25">
      <c r="A108" s="5"/>
      <c r="B108" s="59" t="str">
        <f>Critères!B107</f>
        <v>13.11</v>
      </c>
      <c r="C108" s="31" t="str">
        <f>Critères!C107</f>
        <v>Dans chaque page web, les actions déclenchées au moyen d’un dispositif de pointage sur un point unique de l’écran peuvent-elles faire l’objet d’une annulation (hors cas particuliers) ?</v>
      </c>
      <c r="D108" s="67" t="s">
        <v>305</v>
      </c>
      <c r="E108" s="68" t="s">
        <v>316</v>
      </c>
      <c r="F108" s="31"/>
      <c r="G108" s="31"/>
    </row>
    <row r="109" spans="1:7" ht="30.6" x14ac:dyDescent="0.25">
      <c r="A109" s="5"/>
      <c r="B109" s="59" t="str">
        <f>Critères!B108</f>
        <v>13.12</v>
      </c>
      <c r="C109" s="31" t="str">
        <f>Critères!C108</f>
        <v>Dans chaque page web, les fonctionnalités qui impliquent un mouvement de l’appareil ou vers l’appareil peuvent-elles être satisfaites de manière alternative (hors cas particuliers) ?</v>
      </c>
      <c r="D109" s="67" t="s">
        <v>305</v>
      </c>
      <c r="E109" s="68" t="s">
        <v>316</v>
      </c>
      <c r="F109" s="31"/>
      <c r="G109" s="31"/>
    </row>
  </sheetData>
  <mergeCells count="15">
    <mergeCell ref="A74:A86"/>
    <mergeCell ref="A87:A97"/>
    <mergeCell ref="A98:A109"/>
    <mergeCell ref="A31:A38"/>
    <mergeCell ref="A39:A40"/>
    <mergeCell ref="A41:A45"/>
    <mergeCell ref="A46:A55"/>
    <mergeCell ref="A56:A59"/>
    <mergeCell ref="A60:A73"/>
    <mergeCell ref="A1:G1"/>
    <mergeCell ref="A2:G2"/>
    <mergeCell ref="A4:A12"/>
    <mergeCell ref="A13:A14"/>
    <mergeCell ref="A15:A17"/>
    <mergeCell ref="A18:A30"/>
  </mergeCells>
  <conditionalFormatting sqref="D5:D109">
    <cfRule type="cellIs" dxfId="107" priority="1" operator="equal">
      <formula>"C"</formula>
    </cfRule>
    <cfRule type="cellIs" dxfId="106" priority="2" operator="equal">
      <formula>"NC"</formula>
    </cfRule>
    <cfRule type="cellIs" dxfId="105" priority="3" operator="equal">
      <formula>"NA"</formula>
    </cfRule>
    <cfRule type="cellIs" dxfId="104" priority="4" operator="equal">
      <formula>"NT"</formula>
    </cfRule>
  </conditionalFormatting>
  <conditionalFormatting sqref="E5:E109">
    <cfRule type="cellIs" dxfId="103" priority="5" operator="equal">
      <formula>"D"</formula>
    </cfRule>
    <cfRule type="cellIs" dxfId="102" priority="6" operator="equal">
      <formula>"N"</formula>
    </cfRule>
  </conditionalFormatting>
  <conditionalFormatting sqref="D4">
    <cfRule type="cellIs" dxfId="101" priority="7" operator="equal">
      <formula>"C"</formula>
    </cfRule>
    <cfRule type="cellIs" dxfId="100" priority="8" operator="equal">
      <formula>"NC"</formula>
    </cfRule>
    <cfRule type="cellIs" dxfId="99" priority="9" operator="equal">
      <formula>"NA"</formula>
    </cfRule>
    <cfRule type="cellIs" dxfId="98" priority="10" operator="equal">
      <formula>"NT"</formula>
    </cfRule>
  </conditionalFormatting>
  <conditionalFormatting sqref="E4">
    <cfRule type="cellIs" dxfId="97" priority="11" operator="equal">
      <formula>"D"</formula>
    </cfRule>
    <cfRule type="cellIs" dxfId="96" priority="12"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9"/>
  <sheetViews>
    <sheetView zoomScale="75" zoomScaleNormal="75" workbookViewId="0">
      <selection activeCell="D4" sqref="D4"/>
    </sheetView>
  </sheetViews>
  <sheetFormatPr baseColWidth="10" defaultColWidth="9.54296875" defaultRowHeight="15" x14ac:dyDescent="0.25"/>
  <cols>
    <col min="1" max="1" width="3.7265625" style="14"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1017" width="9.54296875" style="23"/>
    <col min="1018" max="16384" width="9.54296875" style="14"/>
  </cols>
  <sheetData>
    <row r="1" spans="1:1024" ht="15.6" x14ac:dyDescent="0.25">
      <c r="A1" s="11" t="str">
        <f>Échantillon!A1</f>
        <v>RGAA 4.1 – GRILLE D'ÉVALUATION</v>
      </c>
      <c r="B1" s="11"/>
      <c r="C1" s="11"/>
      <c r="D1" s="11"/>
      <c r="E1" s="11"/>
      <c r="F1" s="11"/>
      <c r="G1" s="11"/>
    </row>
    <row r="2" spans="1:1024" x14ac:dyDescent="0.25">
      <c r="A2" s="1" t="str">
        <f>CONCATENATE(Échantillon!B44," : ",Échantillon!C44)</f>
        <v>Actualités : http://www.site.fr/actualites.html</v>
      </c>
      <c r="B2" s="1"/>
      <c r="C2" s="1"/>
      <c r="D2" s="1"/>
      <c r="E2" s="1"/>
      <c r="F2" s="1"/>
      <c r="G2" s="1"/>
    </row>
    <row r="3" spans="1:1024" s="23" customFormat="1" ht="46.2" x14ac:dyDescent="0.25">
      <c r="A3" s="24" t="s">
        <v>71</v>
      </c>
      <c r="B3" s="24" t="s">
        <v>72</v>
      </c>
      <c r="C3" s="25" t="s">
        <v>73</v>
      </c>
      <c r="D3" s="24" t="s">
        <v>300</v>
      </c>
      <c r="E3" s="24" t="s">
        <v>313</v>
      </c>
      <c r="F3" s="25" t="s">
        <v>314</v>
      </c>
      <c r="G3" s="25" t="s">
        <v>315</v>
      </c>
      <c r="AMD3" s="14"/>
      <c r="AME3" s="14"/>
      <c r="AMF3" s="14"/>
      <c r="AMG3" s="14"/>
      <c r="AMH3" s="14"/>
      <c r="AMI3" s="14"/>
      <c r="AMJ3" s="14"/>
    </row>
    <row r="4" spans="1:1024" s="23" customFormat="1" ht="20.399999999999999" x14ac:dyDescent="0.25">
      <c r="A4" s="5" t="str">
        <f>Critères!$A$3</f>
        <v>IMAGES</v>
      </c>
      <c r="B4" s="59" t="str">
        <f>Critères!B3</f>
        <v>1.1</v>
      </c>
      <c r="C4" s="31" t="str">
        <f>Critères!C3</f>
        <v>Chaque image porteuse d’information a-t-elle une alternative textuelle ?</v>
      </c>
      <c r="D4" s="67" t="s">
        <v>305</v>
      </c>
      <c r="E4" s="68" t="s">
        <v>316</v>
      </c>
      <c r="F4" s="31"/>
      <c r="G4" s="31"/>
      <c r="H4" s="14"/>
      <c r="AMD4" s="14"/>
      <c r="AME4" s="14"/>
      <c r="AMF4" s="14"/>
      <c r="AMG4" s="14"/>
      <c r="AMH4" s="14"/>
      <c r="AMI4" s="14"/>
      <c r="AMJ4" s="14"/>
    </row>
    <row r="5" spans="1:1024" s="23" customFormat="1" ht="20.399999999999999" x14ac:dyDescent="0.25">
      <c r="A5" s="5"/>
      <c r="B5" s="59" t="str">
        <f>Critères!B4</f>
        <v>1.2</v>
      </c>
      <c r="C5" s="31" t="str">
        <f>Critères!C4</f>
        <v>Chaque image de décoration est-elle correctement ignorée par les technologies d’assistance ?</v>
      </c>
      <c r="D5" s="67" t="s">
        <v>305</v>
      </c>
      <c r="E5" s="68" t="s">
        <v>316</v>
      </c>
      <c r="F5" s="31"/>
      <c r="G5" s="31"/>
      <c r="AMD5" s="14"/>
      <c r="AME5" s="14"/>
      <c r="AMF5" s="14"/>
      <c r="AMG5" s="14"/>
      <c r="AMH5" s="14"/>
      <c r="AMI5" s="14"/>
      <c r="AMJ5" s="14"/>
    </row>
    <row r="6" spans="1:1024" s="23" customFormat="1" ht="30.6" x14ac:dyDescent="0.25">
      <c r="A6" s="5"/>
      <c r="B6" s="59" t="str">
        <f>Critères!B5</f>
        <v>1.3</v>
      </c>
      <c r="C6" s="31" t="str">
        <f>Critères!C5</f>
        <v>Pour chaque image porteuse d'information ayant une alternative textuelle, cette alternative est-elle pertinente (hors cas particuliers) ?</v>
      </c>
      <c r="D6" s="67" t="s">
        <v>305</v>
      </c>
      <c r="E6" s="68" t="s">
        <v>316</v>
      </c>
      <c r="F6" s="31"/>
      <c r="G6" s="31"/>
      <c r="AMD6" s="14"/>
      <c r="AME6" s="14"/>
      <c r="AMF6" s="14"/>
      <c r="AMG6" s="14"/>
      <c r="AMH6" s="14"/>
      <c r="AMI6" s="14"/>
      <c r="AMJ6" s="14"/>
    </row>
    <row r="7" spans="1:1024" ht="30.6" x14ac:dyDescent="0.25">
      <c r="A7" s="5"/>
      <c r="B7" s="59" t="str">
        <f>Critères!B6</f>
        <v>1.4</v>
      </c>
      <c r="C7" s="31" t="str">
        <f>Critères!C6</f>
        <v>Pour chaque image utilisée comme CAPTCHA ou comme image-test, ayant une alternative textuelle, cette alternative permet-elle d’identifier la nature et la fonction de l’image ?</v>
      </c>
      <c r="D7" s="67" t="s">
        <v>305</v>
      </c>
      <c r="E7" s="68" t="s">
        <v>316</v>
      </c>
      <c r="F7" s="31"/>
      <c r="G7" s="31"/>
    </row>
    <row r="8" spans="1:1024" ht="30.6" x14ac:dyDescent="0.25">
      <c r="A8" s="5"/>
      <c r="B8" s="59" t="str">
        <f>Critères!B7</f>
        <v>1.5</v>
      </c>
      <c r="C8" s="31" t="str">
        <f>Critères!C7</f>
        <v>Pour chaque image utilisée comme CAPTCHA, une solution d’accès alternatif au contenu ou à la fonction du CAPTCHA est-elle présente ?</v>
      </c>
      <c r="D8" s="67" t="s">
        <v>305</v>
      </c>
      <c r="E8" s="68" t="s">
        <v>316</v>
      </c>
      <c r="F8" s="29"/>
      <c r="G8" s="31"/>
    </row>
    <row r="9" spans="1:1024" ht="20.399999999999999" x14ac:dyDescent="0.25">
      <c r="A9" s="5"/>
      <c r="B9" s="59" t="str">
        <f>Critères!B8</f>
        <v>1.6</v>
      </c>
      <c r="C9" s="31" t="str">
        <f>Critères!C8</f>
        <v>Chaque image porteuse d’information a-t-elle, si nécessaire, une description détaillée ?</v>
      </c>
      <c r="D9" s="67" t="s">
        <v>305</v>
      </c>
      <c r="E9" s="68" t="s">
        <v>316</v>
      </c>
      <c r="F9" s="31"/>
      <c r="G9" s="31"/>
    </row>
    <row r="10" spans="1:1024" ht="20.399999999999999" x14ac:dyDescent="0.25">
      <c r="A10" s="5"/>
      <c r="B10" s="59" t="str">
        <f>Critères!B9</f>
        <v>1.7</v>
      </c>
      <c r="C10" s="31" t="str">
        <f>Critères!C9</f>
        <v>Pour chaque image porteuse d’information ayant une description détaillée, cette description est-elle pertinente ?</v>
      </c>
      <c r="D10" s="67" t="s">
        <v>305</v>
      </c>
      <c r="E10" s="68" t="s">
        <v>316</v>
      </c>
      <c r="F10" s="31"/>
      <c r="G10" s="31"/>
    </row>
    <row r="11" spans="1:1024" ht="40.799999999999997" x14ac:dyDescent="0.25">
      <c r="A11" s="5"/>
      <c r="B11" s="59" t="str">
        <f>Critères!B10</f>
        <v>1.8</v>
      </c>
      <c r="C11" s="31" t="str">
        <f>Critères!C10</f>
        <v>Chaque image texte porteuse d’information, en l’absence d’un mécanisme de remplacement, doit si possible être remplacée par du texte stylé. Cette règle est-elle respectée (hors cas particuliers) ?</v>
      </c>
      <c r="D11" s="67" t="s">
        <v>305</v>
      </c>
      <c r="E11" s="68" t="s">
        <v>316</v>
      </c>
      <c r="F11" s="31"/>
      <c r="G11" s="31"/>
    </row>
    <row r="12" spans="1:1024" s="23" customFormat="1" ht="20.399999999999999" x14ac:dyDescent="0.25">
      <c r="A12" s="5"/>
      <c r="B12" s="59" t="str">
        <f>Critères!B11</f>
        <v>1.9</v>
      </c>
      <c r="C12" s="31" t="str">
        <f>Critères!C11</f>
        <v>Chaque légende d’image est-elle, si nécessaire, correctement reliée à l’image correspondante ?</v>
      </c>
      <c r="D12" s="67" t="s">
        <v>305</v>
      </c>
      <c r="E12" s="68" t="s">
        <v>316</v>
      </c>
      <c r="F12" s="31"/>
      <c r="G12" s="31"/>
      <c r="AMD12" s="14"/>
      <c r="AME12" s="14"/>
      <c r="AMF12" s="14"/>
      <c r="AMG12" s="14"/>
      <c r="AMH12" s="14"/>
      <c r="AMI12" s="14"/>
      <c r="AMJ12" s="14"/>
    </row>
    <row r="13" spans="1:1024" ht="15.6" x14ac:dyDescent="0.25">
      <c r="A13" s="5" t="str">
        <f>Critères!$A$12</f>
        <v>CADRES</v>
      </c>
      <c r="B13" s="59" t="str">
        <f>Critères!B12</f>
        <v>2.1</v>
      </c>
      <c r="C13" s="31" t="str">
        <f>Critères!C12</f>
        <v>Chaque cadre a-t-il un titre de cadre ?</v>
      </c>
      <c r="D13" s="67" t="s">
        <v>305</v>
      </c>
      <c r="E13" s="68" t="s">
        <v>316</v>
      </c>
      <c r="F13" s="60"/>
      <c r="G13" s="31"/>
    </row>
    <row r="14" spans="1:1024"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1024" ht="30.6" x14ac:dyDescent="0.25">
      <c r="A15" s="5" t="str">
        <f>Critères!$A$14</f>
        <v>COULEURS</v>
      </c>
      <c r="B15" s="59" t="str">
        <f>Critères!B14</f>
        <v>3.1</v>
      </c>
      <c r="C15" s="31" t="str">
        <f>Critères!C14</f>
        <v>Dans chaque page web, l’information ne doit pas être donnée uniquement par la couleur. Cette règle est-elle respectée ?</v>
      </c>
      <c r="D15" s="67" t="s">
        <v>305</v>
      </c>
      <c r="E15" s="68" t="s">
        <v>316</v>
      </c>
      <c r="F15" s="31"/>
      <c r="G15" s="31"/>
    </row>
    <row r="16" spans="1:1024" ht="30.6" x14ac:dyDescent="0.25">
      <c r="A16" s="5"/>
      <c r="B16" s="59" t="str">
        <f>Critères!B15</f>
        <v>3.2</v>
      </c>
      <c r="C16" s="31"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9" t="str">
        <f>Critères!B16</f>
        <v>3.3</v>
      </c>
      <c r="C17" s="31"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9" t="str">
        <f>Critères!B17</f>
        <v>4.1</v>
      </c>
      <c r="C18" s="31"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9" t="str">
        <f>Critères!B18</f>
        <v>4.2</v>
      </c>
      <c r="C19" s="31"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9" t="str">
        <f>Critères!B19</f>
        <v>4.3</v>
      </c>
      <c r="C20" s="31" t="str">
        <f>Critères!C19</f>
        <v>Chaque média temporel synchronisé pré-enregistré a-t-il, si nécessaire, des sous-titres synchronisés (hors cas particuliers) ?</v>
      </c>
      <c r="D20" s="67" t="s">
        <v>305</v>
      </c>
      <c r="E20" s="68" t="s">
        <v>316</v>
      </c>
      <c r="F20" s="31"/>
      <c r="G20" s="31"/>
    </row>
    <row r="21" spans="1:7" ht="30.6" x14ac:dyDescent="0.25">
      <c r="A21" s="5"/>
      <c r="B21" s="59" t="str">
        <f>Critères!B20</f>
        <v>4.4</v>
      </c>
      <c r="C21" s="31"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9" t="str">
        <f>Critères!B21</f>
        <v>4.5</v>
      </c>
      <c r="C22" s="31"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9" t="str">
        <f>Critères!B22</f>
        <v>4.6</v>
      </c>
      <c r="C23" s="31"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9" t="str">
        <f>Critères!B23</f>
        <v>4.7</v>
      </c>
      <c r="C24" s="31" t="str">
        <f>Critères!C23</f>
        <v>Chaque média temporel est-il clairement identifiable (hors cas particuliers) ?</v>
      </c>
      <c r="D24" s="67" t="s">
        <v>305</v>
      </c>
      <c r="E24" s="68" t="s">
        <v>316</v>
      </c>
      <c r="F24" s="31"/>
      <c r="G24" s="31"/>
    </row>
    <row r="25" spans="1:7" ht="20.399999999999999" x14ac:dyDescent="0.25">
      <c r="A25" s="5"/>
      <c r="B25" s="59" t="str">
        <f>Critères!B24</f>
        <v>4.8</v>
      </c>
      <c r="C25" s="31" t="str">
        <f>Critères!C24</f>
        <v>Chaque média non temporel a-t-il, si nécessaire, une alternative (hors cas particuliers) ?</v>
      </c>
      <c r="D25" s="67" t="s">
        <v>305</v>
      </c>
      <c r="E25" s="68" t="s">
        <v>316</v>
      </c>
      <c r="F25" s="31"/>
      <c r="G25" s="31"/>
    </row>
    <row r="26" spans="1:7" ht="20.399999999999999" x14ac:dyDescent="0.25">
      <c r="A26" s="5"/>
      <c r="B26" s="59" t="str">
        <f>Critères!B25</f>
        <v>4.9</v>
      </c>
      <c r="C26" s="31" t="str">
        <f>Critères!C25</f>
        <v>Pour chaque média non temporel ayant une alternative, cette alternative est-elle pertinente ?</v>
      </c>
      <c r="D26" s="67" t="s">
        <v>305</v>
      </c>
      <c r="E26" s="68" t="s">
        <v>316</v>
      </c>
      <c r="F26" s="31"/>
      <c r="G26" s="31"/>
    </row>
    <row r="27" spans="1:7" ht="20.399999999999999" x14ac:dyDescent="0.25">
      <c r="A27" s="5"/>
      <c r="B27" s="59" t="str">
        <f>Critères!B26</f>
        <v>4.10</v>
      </c>
      <c r="C27" s="31" t="str">
        <f>Critères!C26</f>
        <v>Chaque son déclenché automatiquement est-il contrôlable par l’utilisateur ?</v>
      </c>
      <c r="D27" s="67" t="s">
        <v>305</v>
      </c>
      <c r="E27" s="68" t="s">
        <v>316</v>
      </c>
      <c r="F27" s="31"/>
      <c r="G27" s="31"/>
    </row>
    <row r="28" spans="1:7" ht="30.6" x14ac:dyDescent="0.25">
      <c r="A28" s="5"/>
      <c r="B28" s="59" t="str">
        <f>Critères!B27</f>
        <v>4.11</v>
      </c>
      <c r="C28" s="31"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9" t="str">
        <f>Critères!B28</f>
        <v>4.12</v>
      </c>
      <c r="C29" s="31"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9" t="str">
        <f>Critères!B29</f>
        <v>4.13</v>
      </c>
      <c r="C30" s="31"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9" t="str">
        <f>Critères!B30</f>
        <v>5.1</v>
      </c>
      <c r="C31" s="31" t="str">
        <f>Critères!C30</f>
        <v>Chaque tableau de données complexe a-t-il un résumé ?</v>
      </c>
      <c r="D31" s="67" t="s">
        <v>305</v>
      </c>
      <c r="E31" s="68" t="s">
        <v>316</v>
      </c>
      <c r="F31" s="31"/>
      <c r="G31" s="31"/>
    </row>
    <row r="32" spans="1:7" ht="20.399999999999999" x14ac:dyDescent="0.25">
      <c r="A32" s="5"/>
      <c r="B32" s="59" t="str">
        <f>Critères!B31</f>
        <v>5.2</v>
      </c>
      <c r="C32" s="31" t="str">
        <f>Critères!C31</f>
        <v>Pour chaque tableau de données complexe ayant un résumé, celui-ci est-il pertinent ?</v>
      </c>
      <c r="D32" s="67" t="s">
        <v>305</v>
      </c>
      <c r="E32" s="68" t="s">
        <v>316</v>
      </c>
      <c r="F32" s="31"/>
      <c r="G32" s="31"/>
    </row>
    <row r="33" spans="1:7" ht="20.399999999999999" x14ac:dyDescent="0.25">
      <c r="A33" s="5"/>
      <c r="B33" s="59" t="str">
        <f>Critères!B32</f>
        <v>5.3</v>
      </c>
      <c r="C33" s="31" t="str">
        <f>Critères!C32</f>
        <v>Pour chaque tableau de mise en forme, le contenu linéarisé reste-t-il compréhensible ?</v>
      </c>
      <c r="D33" s="67" t="s">
        <v>305</v>
      </c>
      <c r="E33" s="68" t="s">
        <v>316</v>
      </c>
      <c r="F33" s="31"/>
      <c r="G33" s="31"/>
    </row>
    <row r="34" spans="1:7" ht="20.399999999999999" x14ac:dyDescent="0.25">
      <c r="A34" s="5"/>
      <c r="B34" s="59" t="str">
        <f>Critères!B33</f>
        <v>5.4</v>
      </c>
      <c r="C34" s="31" t="str">
        <f>Critères!C33</f>
        <v>Pour chaque tableau de données ayant un titre, le titre est-il correctement associé au tableau de données ?</v>
      </c>
      <c r="D34" s="67" t="s">
        <v>305</v>
      </c>
      <c r="E34" s="68" t="s">
        <v>316</v>
      </c>
      <c r="F34" s="31"/>
      <c r="G34" s="31"/>
    </row>
    <row r="35" spans="1:7" ht="20.399999999999999" x14ac:dyDescent="0.25">
      <c r="A35" s="5"/>
      <c r="B35" s="59" t="str">
        <f>Critères!B34</f>
        <v>5.5</v>
      </c>
      <c r="C35" s="31" t="str">
        <f>Critères!C34</f>
        <v>Pour chaque tableau de données ayant un titre, celui-ci est-il pertinent ?</v>
      </c>
      <c r="D35" s="67" t="s">
        <v>305</v>
      </c>
      <c r="E35" s="68" t="s">
        <v>316</v>
      </c>
      <c r="F35" s="31"/>
      <c r="G35" s="31"/>
    </row>
    <row r="36" spans="1:7" ht="30.6" x14ac:dyDescent="0.25">
      <c r="A36" s="5"/>
      <c r="B36" s="59" t="str">
        <f>Critères!B35</f>
        <v>5.6</v>
      </c>
      <c r="C36" s="31" t="str">
        <f>Critères!C35</f>
        <v>Pour chaque tableau de données, chaque en-tête de colonnes et chaque en-tête de lignes sont-ils correctement déclarés ?</v>
      </c>
      <c r="D36" s="67" t="s">
        <v>305</v>
      </c>
      <c r="E36" s="68" t="s">
        <v>316</v>
      </c>
      <c r="F36" s="31"/>
      <c r="G36" s="31"/>
    </row>
    <row r="37" spans="1:7" ht="30.6" x14ac:dyDescent="0.25">
      <c r="A37" s="5"/>
      <c r="B37" s="59" t="str">
        <f>Critères!B36</f>
        <v>5.7</v>
      </c>
      <c r="C37" s="31"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9" t="str">
        <f>Critères!B37</f>
        <v>5.8</v>
      </c>
      <c r="C38" s="31"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9" t="str">
        <f>Critères!B38</f>
        <v>6.1</v>
      </c>
      <c r="C39" s="31" t="str">
        <f>Critères!C38</f>
        <v>Chaque lien est-il explicite (hors cas particuliers) ?</v>
      </c>
      <c r="D39" s="67" t="s">
        <v>305</v>
      </c>
      <c r="E39" s="68" t="s">
        <v>316</v>
      </c>
      <c r="F39" s="31"/>
      <c r="G39" s="31"/>
    </row>
    <row r="40" spans="1:7" ht="15.6" x14ac:dyDescent="0.25">
      <c r="A40" s="5"/>
      <c r="B40" s="59" t="str">
        <f>Critères!B39</f>
        <v>6.2</v>
      </c>
      <c r="C40" s="31" t="str">
        <f>Critères!C39</f>
        <v>Dans chaque page web, chaque lien a-t-il un intitulé ?</v>
      </c>
      <c r="D40" s="67" t="s">
        <v>305</v>
      </c>
      <c r="E40" s="68" t="s">
        <v>316</v>
      </c>
      <c r="F40" s="31"/>
      <c r="G40" s="31"/>
    </row>
    <row r="41" spans="1:7" ht="20.399999999999999" x14ac:dyDescent="0.25">
      <c r="A41" s="5" t="str">
        <f>Critères!$A$40</f>
        <v>SCRIPTS</v>
      </c>
      <c r="B41" s="59" t="str">
        <f>Critères!B40</f>
        <v>7.1</v>
      </c>
      <c r="C41" s="31" t="str">
        <f>Critères!C40</f>
        <v>Chaque script est-il, si nécessaire, compatible avec les technologies d’assistance ?</v>
      </c>
      <c r="D41" s="67" t="s">
        <v>305</v>
      </c>
      <c r="E41" s="68" t="s">
        <v>316</v>
      </c>
      <c r="F41" s="31"/>
      <c r="G41" s="31"/>
    </row>
    <row r="42" spans="1:7" ht="20.399999999999999" x14ac:dyDescent="0.25">
      <c r="A42" s="5"/>
      <c r="B42" s="59" t="str">
        <f>Critères!B41</f>
        <v>7.2</v>
      </c>
      <c r="C42" s="31" t="str">
        <f>Critères!C41</f>
        <v>Pour chaque script ayant une alternative, cette alternative est-elle pertinente ?</v>
      </c>
      <c r="D42" s="67" t="s">
        <v>305</v>
      </c>
      <c r="E42" s="68" t="s">
        <v>316</v>
      </c>
      <c r="F42" s="31"/>
      <c r="G42" s="31"/>
    </row>
    <row r="43" spans="1:7" ht="20.399999999999999" x14ac:dyDescent="0.25">
      <c r="A43" s="5"/>
      <c r="B43" s="59" t="str">
        <f>Critères!B42</f>
        <v>7.3</v>
      </c>
      <c r="C43" s="31" t="str">
        <f>Critères!C42</f>
        <v>Chaque script est-il contrôlable par le clavier et par tout dispositif de pointage (hors cas particuliers) ?</v>
      </c>
      <c r="D43" s="67" t="s">
        <v>305</v>
      </c>
      <c r="E43" s="68" t="s">
        <v>316</v>
      </c>
      <c r="F43" s="31"/>
      <c r="G43" s="31"/>
    </row>
    <row r="44" spans="1:7" ht="20.399999999999999" x14ac:dyDescent="0.25">
      <c r="A44" s="5"/>
      <c r="B44" s="59" t="str">
        <f>Critères!B43</f>
        <v>7.4</v>
      </c>
      <c r="C44" s="31" t="str">
        <f>Critères!C43</f>
        <v>Pour chaque script qui initie un changement de contexte, l’utilisateur est-il averti ou en a-t-il le contrôle ?</v>
      </c>
      <c r="D44" s="67" t="s">
        <v>305</v>
      </c>
      <c r="E44" s="68" t="s">
        <v>316</v>
      </c>
      <c r="F44" s="31"/>
      <c r="G44" s="31"/>
    </row>
    <row r="45" spans="1:7" ht="20.399999999999999" x14ac:dyDescent="0.25">
      <c r="A45" s="5"/>
      <c r="B45" s="59" t="str">
        <f>Critères!B44</f>
        <v>7.5</v>
      </c>
      <c r="C45" s="31"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9" t="str">
        <f>Critères!B45</f>
        <v>8.1</v>
      </c>
      <c r="C46" s="31" t="str">
        <f>Critères!C45</f>
        <v>Chaque page web est-elle définie par un type de document ?</v>
      </c>
      <c r="D46" s="67" t="s">
        <v>305</v>
      </c>
      <c r="E46" s="68" t="s">
        <v>316</v>
      </c>
      <c r="F46" s="31"/>
      <c r="G46" s="31"/>
    </row>
    <row r="47" spans="1:7" ht="20.399999999999999" x14ac:dyDescent="0.25">
      <c r="A47" s="5"/>
      <c r="B47" s="59" t="str">
        <f>Critères!B46</f>
        <v>8.2</v>
      </c>
      <c r="C47" s="31"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9" t="str">
        <f>Critères!B47</f>
        <v>8.3</v>
      </c>
      <c r="C48" s="31" t="str">
        <f>Critères!C47</f>
        <v>Dans chaque page web, la langue par défaut est-elle présente ?</v>
      </c>
      <c r="D48" s="67" t="s">
        <v>305</v>
      </c>
      <c r="E48" s="68" t="s">
        <v>316</v>
      </c>
      <c r="F48" s="31"/>
      <c r="G48" s="31"/>
    </row>
    <row r="49" spans="1:7" ht="20.399999999999999" x14ac:dyDescent="0.25">
      <c r="A49" s="5"/>
      <c r="B49" s="59" t="str">
        <f>Critères!B48</f>
        <v>8.4</v>
      </c>
      <c r="C49" s="31" t="str">
        <f>Critères!C48</f>
        <v>Pour chaque page web ayant une langue par défaut, le code de langue est-il pertinent ?</v>
      </c>
      <c r="D49" s="67" t="s">
        <v>305</v>
      </c>
      <c r="E49" s="68" t="s">
        <v>316</v>
      </c>
      <c r="F49" s="31"/>
      <c r="G49" s="31"/>
    </row>
    <row r="50" spans="1:7" ht="15.6" x14ac:dyDescent="0.25">
      <c r="A50" s="5"/>
      <c r="B50" s="59" t="str">
        <f>Critères!B49</f>
        <v>8.5</v>
      </c>
      <c r="C50" s="31" t="str">
        <f>Critères!C49</f>
        <v>Chaque page web a-t-elle un titre de page ?</v>
      </c>
      <c r="D50" s="67" t="s">
        <v>305</v>
      </c>
      <c r="E50" s="68" t="s">
        <v>316</v>
      </c>
      <c r="F50" s="31"/>
      <c r="G50" s="31"/>
    </row>
    <row r="51" spans="1:7" ht="20.399999999999999" x14ac:dyDescent="0.25">
      <c r="A51" s="5"/>
      <c r="B51" s="59" t="str">
        <f>Critères!B50</f>
        <v>8.6</v>
      </c>
      <c r="C51" s="31" t="str">
        <f>Critères!C50</f>
        <v>Pour chaque page web ayant un titre de page, ce titre est-il pertinent ?</v>
      </c>
      <c r="D51" s="67" t="s">
        <v>305</v>
      </c>
      <c r="E51" s="68" t="s">
        <v>316</v>
      </c>
      <c r="F51" s="31"/>
      <c r="G51" s="31"/>
    </row>
    <row r="52" spans="1:7" ht="20.399999999999999" x14ac:dyDescent="0.25">
      <c r="A52" s="5"/>
      <c r="B52" s="59" t="str">
        <f>Critères!B51</f>
        <v>8.7</v>
      </c>
      <c r="C52" s="31" t="str">
        <f>Critères!C51</f>
        <v>Dans chaque page web, chaque changement de langue est-il indiqué dans le code source (hors cas particuliers) ?</v>
      </c>
      <c r="D52" s="67" t="s">
        <v>305</v>
      </c>
      <c r="E52" s="68" t="s">
        <v>316</v>
      </c>
      <c r="F52" s="31"/>
      <c r="G52" s="31"/>
    </row>
    <row r="53" spans="1:7" ht="20.399999999999999" x14ac:dyDescent="0.25">
      <c r="A53" s="5"/>
      <c r="B53" s="59" t="str">
        <f>Critères!B52</f>
        <v>8.8</v>
      </c>
      <c r="C53" s="31" t="str">
        <f>Critères!C52</f>
        <v>Dans chaque page web, le code de langue de chaque changement de langue est-il valide et pertinent ?</v>
      </c>
      <c r="D53" s="67" t="s">
        <v>305</v>
      </c>
      <c r="E53" s="68" t="s">
        <v>316</v>
      </c>
      <c r="F53" s="31"/>
      <c r="G53" s="31"/>
    </row>
    <row r="54" spans="1:7" ht="30.6" x14ac:dyDescent="0.25">
      <c r="A54" s="5"/>
      <c r="B54" s="59" t="str">
        <f>Critères!B53</f>
        <v>8.9</v>
      </c>
      <c r="C54" s="31"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9" t="str">
        <f>Critères!B54</f>
        <v>8.10</v>
      </c>
      <c r="C55" s="31"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9" t="str">
        <f>Critères!B55</f>
        <v>9.1</v>
      </c>
      <c r="C56" s="31" t="str">
        <f>Critères!C55</f>
        <v>Dans chaque page web, l’information est-elle structurée par l’utilisation appropriée de titres ?</v>
      </c>
      <c r="D56" s="67" t="s">
        <v>305</v>
      </c>
      <c r="E56" s="68" t="s">
        <v>316</v>
      </c>
      <c r="F56" s="31"/>
      <c r="G56" s="31"/>
    </row>
    <row r="57" spans="1:7" ht="20.399999999999999" x14ac:dyDescent="0.25">
      <c r="A57" s="5"/>
      <c r="B57" s="59" t="str">
        <f>Critères!B56</f>
        <v>9.2</v>
      </c>
      <c r="C57" s="31" t="str">
        <f>Critères!C56</f>
        <v>Dans chaque page web, la structure du document est-elle cohérente (hors cas particuliers) ?</v>
      </c>
      <c r="D57" s="67" t="s">
        <v>305</v>
      </c>
      <c r="E57" s="68" t="s">
        <v>316</v>
      </c>
      <c r="F57" s="31"/>
      <c r="G57" s="31"/>
    </row>
    <row r="58" spans="1:7" ht="20.399999999999999" x14ac:dyDescent="0.25">
      <c r="A58" s="5"/>
      <c r="B58" s="59" t="str">
        <f>Critères!B57</f>
        <v>9.3</v>
      </c>
      <c r="C58" s="31" t="str">
        <f>Critères!C57</f>
        <v>Dans chaque page web, chaque liste est-elle correctement structurée ?</v>
      </c>
      <c r="D58" s="67" t="s">
        <v>305</v>
      </c>
      <c r="E58" s="68" t="s">
        <v>316</v>
      </c>
      <c r="F58" s="31"/>
      <c r="G58" s="31"/>
    </row>
    <row r="59" spans="1:7" ht="20.399999999999999" x14ac:dyDescent="0.25">
      <c r="A59" s="5"/>
      <c r="B59" s="59" t="str">
        <f>Critères!B58</f>
        <v>9.4</v>
      </c>
      <c r="C59" s="31" t="str">
        <f>Critères!C58</f>
        <v>Dans chaque page web, chaque citation est-elle correctement indiquée ?</v>
      </c>
      <c r="D59" s="67" t="s">
        <v>305</v>
      </c>
      <c r="E59" s="68" t="s">
        <v>316</v>
      </c>
      <c r="F59" s="31"/>
      <c r="G59" s="31"/>
    </row>
    <row r="60" spans="1:7" ht="20.399999999999999" x14ac:dyDescent="0.25">
      <c r="A60" s="5" t="str">
        <f>Critères!$A$59</f>
        <v>PRÉSENTATION</v>
      </c>
      <c r="B60" s="59" t="str">
        <f>Critères!B59</f>
        <v>10.1</v>
      </c>
      <c r="C60" s="31" t="str">
        <f>Critères!C59</f>
        <v>Dans le site web, des feuilles de styles sont-elles utilisées pour contrôler la présentation de l’information ?</v>
      </c>
      <c r="D60" s="67" t="s">
        <v>305</v>
      </c>
      <c r="E60" s="68" t="s">
        <v>316</v>
      </c>
      <c r="F60" s="31"/>
      <c r="G60" s="31"/>
    </row>
    <row r="61" spans="1:7" ht="30.6" x14ac:dyDescent="0.25">
      <c r="A61" s="5"/>
      <c r="B61" s="59" t="str">
        <f>Critères!B60</f>
        <v>10.2</v>
      </c>
      <c r="C61" s="31"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9" t="str">
        <f>Critères!B61</f>
        <v>10.3</v>
      </c>
      <c r="C62" s="31" t="str">
        <f>Critères!C61</f>
        <v>Dans chaque page web, l’information reste-t-elle compréhensible lorsque les feuilles de styles sont désactivées ?</v>
      </c>
      <c r="D62" s="67" t="s">
        <v>305</v>
      </c>
      <c r="E62" s="68" t="s">
        <v>316</v>
      </c>
      <c r="F62" s="31"/>
      <c r="G62" s="31"/>
    </row>
    <row r="63" spans="1:7" ht="30.6" x14ac:dyDescent="0.25">
      <c r="A63" s="5"/>
      <c r="B63" s="59" t="str">
        <f>Critères!B62</f>
        <v>10.4</v>
      </c>
      <c r="C63" s="31"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9" t="str">
        <f>Critères!B63</f>
        <v>10.5</v>
      </c>
      <c r="C64" s="31"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9" t="str">
        <f>Critères!B64</f>
        <v>10.6</v>
      </c>
      <c r="C65" s="31"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9" t="str">
        <f>Critères!B65</f>
        <v>10.7</v>
      </c>
      <c r="C66" s="31" t="str">
        <f>Critères!C65</f>
        <v>Dans chaque page web, pour chaque élément recevant le focus, la prise de focus est-elle visible ?</v>
      </c>
      <c r="D66" s="67" t="s">
        <v>305</v>
      </c>
      <c r="E66" s="68" t="s">
        <v>316</v>
      </c>
      <c r="F66" s="31"/>
      <c r="G66" s="31"/>
    </row>
    <row r="67" spans="1:7" ht="20.399999999999999" x14ac:dyDescent="0.25">
      <c r="A67" s="5"/>
      <c r="B67" s="59" t="str">
        <f>Critères!B66</f>
        <v>10.8</v>
      </c>
      <c r="C67" s="31" t="str">
        <f>Critères!C66</f>
        <v>Pour chaque page web, les contenus cachés ont-ils vocation à être ignorés par les technologies d’assistance ?</v>
      </c>
      <c r="D67" s="67" t="s">
        <v>305</v>
      </c>
      <c r="E67" s="68" t="s">
        <v>316</v>
      </c>
      <c r="F67" s="31"/>
      <c r="G67" s="31"/>
    </row>
    <row r="68" spans="1:7" ht="30.6" x14ac:dyDescent="0.25">
      <c r="A68" s="5"/>
      <c r="B68" s="59" t="str">
        <f>Critères!B67</f>
        <v>10.9</v>
      </c>
      <c r="C68" s="31" t="str">
        <f>Critères!C67</f>
        <v>Dans chaque page web, l’information ne doit pas être donnée uniquement par la forme, taille ou position. Cette règle est-elle respectée ?</v>
      </c>
      <c r="D68" s="67" t="s">
        <v>305</v>
      </c>
      <c r="E68" s="68" t="s">
        <v>316</v>
      </c>
      <c r="F68" s="31"/>
      <c r="G68" s="31"/>
    </row>
    <row r="69" spans="1:7" ht="30.6" x14ac:dyDescent="0.25">
      <c r="A69" s="5"/>
      <c r="B69" s="59" t="str">
        <f>Critères!B68</f>
        <v>10.10</v>
      </c>
      <c r="C69" s="31" t="str">
        <f>Critères!C68</f>
        <v>Dans chaque page web, l’information ne doit pas être donnée par la forme, taille ou position uniquement. Cette règle est-elle implémentée de façon pertinente ?</v>
      </c>
      <c r="D69" s="67" t="s">
        <v>305</v>
      </c>
      <c r="E69" s="68" t="s">
        <v>316</v>
      </c>
      <c r="F69" s="31"/>
      <c r="G69" s="31"/>
    </row>
    <row r="70" spans="1:7" ht="51" x14ac:dyDescent="0.25">
      <c r="A70" s="5"/>
      <c r="B70" s="59" t="str">
        <f>Critères!B69</f>
        <v>10.11</v>
      </c>
      <c r="C70" s="31"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31"/>
      <c r="G70" s="31"/>
    </row>
    <row r="71" spans="1:7" ht="30.6" x14ac:dyDescent="0.25">
      <c r="A71" s="5"/>
      <c r="B71" s="59" t="str">
        <f>Critères!B70</f>
        <v>10.12</v>
      </c>
      <c r="C71" s="31" t="str">
        <f>Critères!C70</f>
        <v>Dans chaque page web, les propriétés d’espacement du texte peuvent-elles être redéfinies par l’utilisateur sans perte de contenu ou de fonctionnalité (hors cas particuliers) ?</v>
      </c>
      <c r="D71" s="67" t="s">
        <v>305</v>
      </c>
      <c r="E71" s="68" t="s">
        <v>316</v>
      </c>
      <c r="F71" s="31"/>
      <c r="G71" s="31"/>
    </row>
    <row r="72" spans="1:7" ht="40.799999999999997" x14ac:dyDescent="0.25">
      <c r="A72" s="5"/>
      <c r="B72" s="59" t="str">
        <f>Critères!B71</f>
        <v>10.13</v>
      </c>
      <c r="C72" s="31" t="str">
        <f>Critères!C71</f>
        <v>Dans chaque page web, les contenus additionnels apparaissant à la prise de focus ou au survol d’un composant d’interface sont-ils contrôlables par l’utilisateur (hors cas particuliers) ?</v>
      </c>
      <c r="D72" s="67" t="s">
        <v>305</v>
      </c>
      <c r="E72" s="68" t="s">
        <v>316</v>
      </c>
      <c r="F72" s="31"/>
      <c r="G72" s="31"/>
    </row>
    <row r="73" spans="1:7" ht="30.6" x14ac:dyDescent="0.25">
      <c r="A73" s="5"/>
      <c r="B73" s="59" t="str">
        <f>Critères!B72</f>
        <v>10.14</v>
      </c>
      <c r="C73" s="31" t="str">
        <f>Critères!C72</f>
        <v>Dans chaque page web, les contenus additionnels apparaissant via les styles CSS uniquement peuvent-ils être rendus visibles au clavier et par tout dispositif de pointage ?</v>
      </c>
      <c r="D73" s="67" t="s">
        <v>305</v>
      </c>
      <c r="E73" s="68" t="s">
        <v>316</v>
      </c>
      <c r="F73" s="31"/>
      <c r="G73" s="31"/>
    </row>
    <row r="74" spans="1:7" ht="15.6" x14ac:dyDescent="0.25">
      <c r="A74" s="5" t="str">
        <f>Critères!$A$73</f>
        <v>FORMULAIRES</v>
      </c>
      <c r="B74" s="59" t="str">
        <f>Critères!B73</f>
        <v>11.1</v>
      </c>
      <c r="C74" s="31" t="str">
        <f>Critères!C73</f>
        <v>Chaque champ de formulaire a-t-il une étiquette ?</v>
      </c>
      <c r="D74" s="67" t="s">
        <v>305</v>
      </c>
      <c r="E74" s="68" t="s">
        <v>316</v>
      </c>
      <c r="F74" s="31"/>
      <c r="G74" s="31"/>
    </row>
    <row r="75" spans="1:7" ht="20.399999999999999" x14ac:dyDescent="0.25">
      <c r="A75" s="5"/>
      <c r="B75" s="59" t="str">
        <f>Critères!B74</f>
        <v>11.2</v>
      </c>
      <c r="C75" s="31" t="str">
        <f>Critères!C74</f>
        <v>Chaque étiquette associée à un champ de formulaire est-elle pertinente (hors cas particuliers) ?</v>
      </c>
      <c r="D75" s="67" t="s">
        <v>305</v>
      </c>
      <c r="E75" s="68" t="s">
        <v>316</v>
      </c>
      <c r="F75" s="31"/>
      <c r="G75" s="31"/>
    </row>
    <row r="76" spans="1:7" ht="40.799999999999997" x14ac:dyDescent="0.25">
      <c r="A76" s="5"/>
      <c r="B76" s="59" t="str">
        <f>Critères!B75</f>
        <v>11.3</v>
      </c>
      <c r="C76" s="31" t="str">
        <f>Critères!C75</f>
        <v>Dans chaque formulaire, chaque étiquette associée à un champ de formulaire ayant la même fonction et répété plusieurs fois dans une même page ou dans un ensemble de pages est-elle cohérente ?</v>
      </c>
      <c r="D76" s="67" t="s">
        <v>305</v>
      </c>
      <c r="E76" s="68" t="s">
        <v>316</v>
      </c>
      <c r="F76" s="31"/>
      <c r="G76" s="31"/>
    </row>
    <row r="77" spans="1:7" ht="20.399999999999999" x14ac:dyDescent="0.25">
      <c r="A77" s="5"/>
      <c r="B77" s="59" t="str">
        <f>Critères!B76</f>
        <v>11.4</v>
      </c>
      <c r="C77" s="31" t="str">
        <f>Critères!C76</f>
        <v>Dans chaque formulaire, chaque étiquette de champ et son champ associé sont-ils accolés (hors cas particuliers) ?</v>
      </c>
      <c r="D77" s="67" t="s">
        <v>305</v>
      </c>
      <c r="E77" s="68" t="s">
        <v>316</v>
      </c>
      <c r="F77" s="31"/>
      <c r="G77" s="31"/>
    </row>
    <row r="78" spans="1:7" ht="20.399999999999999" x14ac:dyDescent="0.25">
      <c r="A78" s="5"/>
      <c r="B78" s="59" t="str">
        <f>Critères!B77</f>
        <v>11.5</v>
      </c>
      <c r="C78" s="31" t="str">
        <f>Critères!C77</f>
        <v>Dans chaque formulaire, les champs de même nature sont-ils regroupés, si nécessaire ?</v>
      </c>
      <c r="D78" s="67" t="s">
        <v>305</v>
      </c>
      <c r="E78" s="68" t="s">
        <v>316</v>
      </c>
      <c r="F78" s="31"/>
      <c r="G78" s="31"/>
    </row>
    <row r="79" spans="1:7" ht="20.399999999999999" x14ac:dyDescent="0.25">
      <c r="A79" s="5"/>
      <c r="B79" s="59" t="str">
        <f>Critères!B78</f>
        <v>11.6</v>
      </c>
      <c r="C79" s="31" t="str">
        <f>Critères!C78</f>
        <v>Dans chaque formulaire, chaque regroupement de champs de même nature a-t-il une légende ?</v>
      </c>
      <c r="D79" s="67" t="s">
        <v>305</v>
      </c>
      <c r="E79" s="68" t="s">
        <v>316</v>
      </c>
      <c r="F79" s="31"/>
      <c r="G79" s="31"/>
    </row>
    <row r="80" spans="1:7" ht="30.6" x14ac:dyDescent="0.25">
      <c r="A80" s="5"/>
      <c r="B80" s="59" t="str">
        <f>Critères!B79</f>
        <v>11.7</v>
      </c>
      <c r="C80" s="31"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9" t="str">
        <f>Critères!B80</f>
        <v>11.8</v>
      </c>
      <c r="C81" s="31"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9" t="str">
        <f>Critères!B81</f>
        <v>11.9</v>
      </c>
      <c r="C82" s="31" t="str">
        <f>Critères!C81</f>
        <v>Dans chaque formulaire, l’intitulé de chaque bouton est-il pertinent (hors cas particuliers) ?</v>
      </c>
      <c r="D82" s="67" t="s">
        <v>305</v>
      </c>
      <c r="E82" s="68" t="s">
        <v>316</v>
      </c>
      <c r="F82" s="31"/>
      <c r="G82" s="31"/>
    </row>
    <row r="83" spans="1:7" ht="20.399999999999999" x14ac:dyDescent="0.25">
      <c r="A83" s="5"/>
      <c r="B83" s="59" t="str">
        <f>Critères!B82</f>
        <v>11.10</v>
      </c>
      <c r="C83" s="31" t="str">
        <f>Critères!C82</f>
        <v>Dans chaque formulaire, le contrôle de saisie est-il utilisé de manière pertinente (hors cas particuliers) ?</v>
      </c>
      <c r="D83" s="67" t="s">
        <v>305</v>
      </c>
      <c r="E83" s="68" t="s">
        <v>316</v>
      </c>
      <c r="F83" s="31"/>
      <c r="G83" s="31"/>
    </row>
    <row r="84" spans="1:7" ht="30.6" x14ac:dyDescent="0.25">
      <c r="A84" s="5"/>
      <c r="B84" s="59" t="str">
        <f>Critères!B83</f>
        <v>11.11</v>
      </c>
      <c r="C84" s="31"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9" t="str">
        <f>Critères!B84</f>
        <v>11.12</v>
      </c>
      <c r="C85" s="31"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9" t="str">
        <f>Critères!B85</f>
        <v>11.13</v>
      </c>
      <c r="C86" s="31"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9" t="str">
        <f>Critères!B86</f>
        <v>12.1</v>
      </c>
      <c r="C87" s="31" t="str">
        <f>Critères!C86</f>
        <v>Chaque ensemble de pages dispose-t-il de deux systèmes de navigation différents, au moins (hors cas particuliers) ?</v>
      </c>
      <c r="D87" s="67" t="s">
        <v>305</v>
      </c>
      <c r="E87" s="68" t="s">
        <v>316</v>
      </c>
      <c r="F87" s="31"/>
      <c r="G87" s="31"/>
    </row>
    <row r="88" spans="1:7" ht="30.6" x14ac:dyDescent="0.25">
      <c r="A88" s="5"/>
      <c r="B88" s="59" t="str">
        <f>Critères!B87</f>
        <v>12.2</v>
      </c>
      <c r="C88" s="31" t="str">
        <f>Critères!C87</f>
        <v>Dans chaque ensemble de pages, le menu et les barres de navigation sont-ils toujours à la même place (hors cas particuliers) ?</v>
      </c>
      <c r="D88" s="67" t="s">
        <v>305</v>
      </c>
      <c r="E88" s="68" t="s">
        <v>316</v>
      </c>
      <c r="F88" s="31"/>
      <c r="G88" s="31"/>
    </row>
    <row r="89" spans="1:7" ht="15.6" x14ac:dyDescent="0.25">
      <c r="A89" s="5"/>
      <c r="B89" s="59" t="str">
        <f>Critères!B88</f>
        <v>12.3</v>
      </c>
      <c r="C89" s="31" t="str">
        <f>Critères!C88</f>
        <v>La page « plan du site » est-elle pertinente ?</v>
      </c>
      <c r="D89" s="67" t="s">
        <v>305</v>
      </c>
      <c r="E89" s="68" t="s">
        <v>316</v>
      </c>
      <c r="F89" s="31"/>
      <c r="G89" s="31"/>
    </row>
    <row r="90" spans="1:7" ht="20.399999999999999" x14ac:dyDescent="0.25">
      <c r="A90" s="5"/>
      <c r="B90" s="59" t="str">
        <f>Critères!B89</f>
        <v>12.4</v>
      </c>
      <c r="C90" s="31" t="str">
        <f>Critères!C89</f>
        <v>Dans chaque ensemble de pages, la page « plan du site » est-elle atteignable de manière identique ?</v>
      </c>
      <c r="D90" s="67" t="s">
        <v>305</v>
      </c>
      <c r="E90" s="68" t="s">
        <v>316</v>
      </c>
      <c r="F90" s="31"/>
      <c r="G90" s="31"/>
    </row>
    <row r="91" spans="1:7" ht="20.399999999999999" x14ac:dyDescent="0.25">
      <c r="A91" s="5"/>
      <c r="B91" s="59" t="str">
        <f>Critères!B90</f>
        <v>12.5</v>
      </c>
      <c r="C91" s="31" t="str">
        <f>Critères!C90</f>
        <v>Dans chaque ensemble de pages, le moteur de recherche est-il atteignable de manière identique ?</v>
      </c>
      <c r="D91" s="67" t="s">
        <v>305</v>
      </c>
      <c r="E91" s="68" t="s">
        <v>316</v>
      </c>
      <c r="F91" s="31"/>
      <c r="G91" s="31"/>
    </row>
    <row r="92" spans="1:7" ht="51" x14ac:dyDescent="0.25">
      <c r="A92" s="5"/>
      <c r="B92" s="59" t="str">
        <f>Critères!B91</f>
        <v>12.6</v>
      </c>
      <c r="C92" s="31"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31"/>
      <c r="G92" s="31"/>
    </row>
    <row r="93" spans="1:7" ht="30.6" x14ac:dyDescent="0.25">
      <c r="A93" s="5"/>
      <c r="B93" s="59" t="str">
        <f>Critères!B92</f>
        <v>12.7</v>
      </c>
      <c r="C93" s="31" t="str">
        <f>Critères!C92</f>
        <v>Dans chaque page web, un lien d’évitement ou d’accès rapide à la zone de contenu principal est-il présent (hors cas particuliers) ?</v>
      </c>
      <c r="D93" s="67" t="s">
        <v>305</v>
      </c>
      <c r="E93" s="68" t="s">
        <v>316</v>
      </c>
      <c r="F93" s="31"/>
      <c r="G93" s="31"/>
    </row>
    <row r="94" spans="1:7" ht="20.399999999999999" x14ac:dyDescent="0.25">
      <c r="A94" s="5"/>
      <c r="B94" s="59" t="str">
        <f>Critères!B93</f>
        <v>12.8</v>
      </c>
      <c r="C94" s="31" t="str">
        <f>Critères!C93</f>
        <v>Dans chaque page web, l’ordre de tabulation est-il cohérent ?</v>
      </c>
      <c r="D94" s="67" t="s">
        <v>305</v>
      </c>
      <c r="E94" s="68" t="s">
        <v>316</v>
      </c>
      <c r="F94" s="31"/>
      <c r="G94" s="31"/>
    </row>
    <row r="95" spans="1:7" ht="20.399999999999999" x14ac:dyDescent="0.25">
      <c r="A95" s="5"/>
      <c r="B95" s="59" t="str">
        <f>Critères!B94</f>
        <v>12.9</v>
      </c>
      <c r="C95" s="31" t="str">
        <f>Critères!C94</f>
        <v>Dans chaque page web, la navigation ne doit pas contenir de piège au clavier. Cette règle est-elle respectée ?</v>
      </c>
      <c r="D95" s="67" t="s">
        <v>305</v>
      </c>
      <c r="E95" s="68" t="s">
        <v>316</v>
      </c>
      <c r="F95" s="31"/>
      <c r="G95" s="31"/>
    </row>
    <row r="96" spans="1:7" ht="40.799999999999997" x14ac:dyDescent="0.25">
      <c r="A96" s="5"/>
      <c r="B96" s="59" t="str">
        <f>Critères!B95</f>
        <v>12.10</v>
      </c>
      <c r="C96" s="31" t="str">
        <f>Critères!C95</f>
        <v>Dans chaque page web, les raccourcis clavier n’utilisant qu’une seule touche (lettre minuscule ou majuscule, ponctuation, chiffre ou symbole) sont-ils contrôlables par l’utilisateur ?</v>
      </c>
      <c r="D96" s="67" t="s">
        <v>305</v>
      </c>
      <c r="E96" s="68" t="s">
        <v>316</v>
      </c>
      <c r="F96" s="31"/>
      <c r="G96" s="31"/>
    </row>
    <row r="97" spans="1:7" ht="40.799999999999997" x14ac:dyDescent="0.25">
      <c r="A97" s="5"/>
      <c r="B97" s="59" t="str">
        <f>Critères!B96</f>
        <v>12.11</v>
      </c>
      <c r="C97" s="31" t="str">
        <f>Critères!C96</f>
        <v>Dans chaque page web, les contenus additionnels apparaissant au survol, à la prise de focus ou à l’activation d’un composant d’interface sont-ils si nécessaire atteignables au clavier ?</v>
      </c>
      <c r="D97" s="67" t="s">
        <v>305</v>
      </c>
      <c r="E97" s="68" t="s">
        <v>316</v>
      </c>
      <c r="F97" s="31"/>
      <c r="G97" s="31"/>
    </row>
    <row r="98" spans="1:7" ht="30.6" x14ac:dyDescent="0.25">
      <c r="A98" s="5" t="str">
        <f>Critères!$A$97</f>
        <v>CONSULTATION</v>
      </c>
      <c r="B98" s="59" t="str">
        <f>Critères!B97</f>
        <v>13.1</v>
      </c>
      <c r="C98" s="31" t="str">
        <f>Critères!C97</f>
        <v>Pour chaque page web, l’utilisateur a-t-il le contrôle de chaque limite de temps modifiant le contenu (hors cas particuliers) ?</v>
      </c>
      <c r="D98" s="67" t="s">
        <v>305</v>
      </c>
      <c r="E98" s="68" t="s">
        <v>316</v>
      </c>
      <c r="F98" s="31"/>
      <c r="G98" s="31"/>
    </row>
    <row r="99" spans="1:7" ht="30.6" x14ac:dyDescent="0.25">
      <c r="A99" s="5"/>
      <c r="B99" s="59" t="str">
        <f>Critères!B98</f>
        <v>13.2</v>
      </c>
      <c r="C99" s="31" t="str">
        <f>Critères!C98</f>
        <v>Dans chaque page web, l’ouverture d’une nouvelle fenêtre ne doit pas être déclenchée sans action de l’utilisateur. Cette règle est-elle respectée ?</v>
      </c>
      <c r="D99" s="67" t="s">
        <v>305</v>
      </c>
      <c r="E99" s="68" t="s">
        <v>316</v>
      </c>
      <c r="F99" s="31"/>
      <c r="G99" s="31"/>
    </row>
    <row r="100" spans="1:7" ht="30.6" x14ac:dyDescent="0.25">
      <c r="A100" s="5"/>
      <c r="B100" s="59" t="str">
        <f>Critères!B99</f>
        <v>13.3</v>
      </c>
      <c r="C100" s="31" t="str">
        <f>Critères!C99</f>
        <v>Dans chaque page web, chaque document bureautique en téléchargement possède-t-il, si nécessaire, une version accessible (hors cas particuliers) ?</v>
      </c>
      <c r="D100" s="67" t="s">
        <v>305</v>
      </c>
      <c r="E100" s="68" t="s">
        <v>316</v>
      </c>
      <c r="F100" s="31"/>
      <c r="G100" s="31"/>
    </row>
    <row r="101" spans="1:7" ht="20.399999999999999" x14ac:dyDescent="0.25">
      <c r="A101" s="5"/>
      <c r="B101" s="59" t="str">
        <f>Critères!B100</f>
        <v>13.4</v>
      </c>
      <c r="C101" s="31" t="str">
        <f>Critères!C100</f>
        <v>Pour chaque document bureautique ayant une version accessible, cette version offre-t-elle la même information ?</v>
      </c>
      <c r="D101" s="67" t="s">
        <v>305</v>
      </c>
      <c r="E101" s="68" t="s">
        <v>316</v>
      </c>
      <c r="F101" s="31"/>
      <c r="G101" s="31"/>
    </row>
    <row r="102" spans="1:7" ht="20.399999999999999" x14ac:dyDescent="0.25">
      <c r="A102" s="5"/>
      <c r="B102" s="59" t="str">
        <f>Critères!B101</f>
        <v>13.5</v>
      </c>
      <c r="C102" s="31" t="str">
        <f>Critères!C101</f>
        <v>Dans chaque page web, chaque contenu cryptique (art ASCII, émoticon, syntaxe cryptique) a-t-il une alternative ?</v>
      </c>
      <c r="D102" s="67" t="s">
        <v>305</v>
      </c>
      <c r="E102" s="68" t="s">
        <v>316</v>
      </c>
      <c r="F102" s="31"/>
      <c r="G102" s="31"/>
    </row>
    <row r="103" spans="1:7" ht="30.6" x14ac:dyDescent="0.25">
      <c r="A103" s="5"/>
      <c r="B103" s="59" t="str">
        <f>Critères!B102</f>
        <v>13.6</v>
      </c>
      <c r="C103" s="31" t="str">
        <f>Critères!C102</f>
        <v>Dans chaque page web, pour chaque contenu cryptique (art ASCII, émoticon, syntaxe cryptique) ayant une alternative, cette alternative est-elle pertinente ?</v>
      </c>
      <c r="D103" s="67" t="s">
        <v>305</v>
      </c>
      <c r="E103" s="68" t="s">
        <v>316</v>
      </c>
      <c r="F103" s="31"/>
      <c r="G103" s="31"/>
    </row>
    <row r="104" spans="1:7" ht="30.6" x14ac:dyDescent="0.25">
      <c r="A104" s="5"/>
      <c r="B104" s="59" t="str">
        <f>Critères!B103</f>
        <v>13.7</v>
      </c>
      <c r="C104" s="31" t="str">
        <f>Critères!C103</f>
        <v>Dans chaque page web, les changements brusques de luminosité ou les effets de flash sont-ils correctement utilisés ?</v>
      </c>
      <c r="D104" s="67" t="s">
        <v>305</v>
      </c>
      <c r="E104" s="68" t="s">
        <v>316</v>
      </c>
      <c r="F104" s="31"/>
      <c r="G104" s="31"/>
    </row>
    <row r="105" spans="1:7" ht="20.399999999999999" x14ac:dyDescent="0.25">
      <c r="A105" s="5"/>
      <c r="B105" s="59" t="str">
        <f>Critères!B104</f>
        <v>13.8</v>
      </c>
      <c r="C105" s="31" t="str">
        <f>Critères!C104</f>
        <v>Dans chaque page web, chaque contenu en mouvement ou clignotant est-il contrôlable par l’utilisateur ?</v>
      </c>
      <c r="D105" s="67" t="s">
        <v>305</v>
      </c>
      <c r="E105" s="68" t="s">
        <v>316</v>
      </c>
      <c r="F105" s="31"/>
      <c r="G105" s="31"/>
    </row>
    <row r="106" spans="1:7" ht="30.6" x14ac:dyDescent="0.25">
      <c r="A106" s="5"/>
      <c r="B106" s="59" t="str">
        <f>Critères!B105</f>
        <v>13.9</v>
      </c>
      <c r="C106" s="31" t="str">
        <f>Critères!C105</f>
        <v>Dans chaque page web, le contenu proposé est-il consultable quelle que soit l’orientation de l’écran (portait ou paysage) (hors cas particuliers) ?</v>
      </c>
      <c r="D106" s="67" t="s">
        <v>305</v>
      </c>
      <c r="E106" s="68" t="s">
        <v>316</v>
      </c>
      <c r="F106" s="31"/>
      <c r="G106" s="31"/>
    </row>
    <row r="107" spans="1:7" ht="40.799999999999997" x14ac:dyDescent="0.25">
      <c r="A107" s="5"/>
      <c r="B107" s="59" t="str">
        <f>Critères!B106</f>
        <v>13.10</v>
      </c>
      <c r="C107" s="31" t="str">
        <f>Critères!C106</f>
        <v>Dans chaque page web, les fonctionnalités utilisables ou disponibles au moyen d’un geste complexe peuvent-elles être également disponibles au moyen d’un geste simple (hors cas particuliers) ?</v>
      </c>
      <c r="D107" s="67" t="s">
        <v>305</v>
      </c>
      <c r="E107" s="68" t="s">
        <v>316</v>
      </c>
      <c r="F107" s="31"/>
      <c r="G107" s="31"/>
    </row>
    <row r="108" spans="1:7" ht="40.799999999999997" x14ac:dyDescent="0.25">
      <c r="A108" s="5"/>
      <c r="B108" s="59" t="str">
        <f>Critères!B107</f>
        <v>13.11</v>
      </c>
      <c r="C108" s="31" t="str">
        <f>Critères!C107</f>
        <v>Dans chaque page web, les actions déclenchées au moyen d’un dispositif de pointage sur un point unique de l’écran peuvent-elles faire l’objet d’une annulation (hors cas particuliers) ?</v>
      </c>
      <c r="D108" s="67" t="s">
        <v>305</v>
      </c>
      <c r="E108" s="68" t="s">
        <v>316</v>
      </c>
      <c r="F108" s="31"/>
      <c r="G108" s="31"/>
    </row>
    <row r="109" spans="1:7" ht="30.6" x14ac:dyDescent="0.25">
      <c r="A109" s="5"/>
      <c r="B109" s="59" t="str">
        <f>Critères!B108</f>
        <v>13.12</v>
      </c>
      <c r="C109" s="31" t="str">
        <f>Critères!C108</f>
        <v>Dans chaque page web, les fonctionnalités qui impliquent un mouvement de l’appareil ou vers l’appareil peuvent-elles être satisfaites de manière alternative (hors cas particuliers) ?</v>
      </c>
      <c r="D109" s="67" t="s">
        <v>305</v>
      </c>
      <c r="E109" s="68" t="s">
        <v>316</v>
      </c>
      <c r="F109" s="31"/>
      <c r="G109" s="31"/>
    </row>
  </sheetData>
  <mergeCells count="15">
    <mergeCell ref="A74:A86"/>
    <mergeCell ref="A87:A97"/>
    <mergeCell ref="A98:A109"/>
    <mergeCell ref="A31:A38"/>
    <mergeCell ref="A39:A40"/>
    <mergeCell ref="A41:A45"/>
    <mergeCell ref="A46:A55"/>
    <mergeCell ref="A56:A59"/>
    <mergeCell ref="A60:A73"/>
    <mergeCell ref="A1:G1"/>
    <mergeCell ref="A2:G2"/>
    <mergeCell ref="A4:A12"/>
    <mergeCell ref="A13:A14"/>
    <mergeCell ref="A15:A17"/>
    <mergeCell ref="A18:A30"/>
  </mergeCells>
  <conditionalFormatting sqref="D5:D109">
    <cfRule type="cellIs" dxfId="89" priority="1" operator="equal">
      <formula>"C"</formula>
    </cfRule>
    <cfRule type="cellIs" dxfId="88" priority="2" operator="equal">
      <formula>"NC"</formula>
    </cfRule>
    <cfRule type="cellIs" dxfId="87" priority="3" operator="equal">
      <formula>"NA"</formula>
    </cfRule>
    <cfRule type="cellIs" dxfId="86" priority="4" operator="equal">
      <formula>"NT"</formula>
    </cfRule>
  </conditionalFormatting>
  <conditionalFormatting sqref="E5:E109">
    <cfRule type="cellIs" dxfId="85" priority="5" operator="equal">
      <formula>"D"</formula>
    </cfRule>
    <cfRule type="cellIs" dxfId="84" priority="6" operator="equal">
      <formula>"N"</formula>
    </cfRule>
  </conditionalFormatting>
  <conditionalFormatting sqref="D4">
    <cfRule type="cellIs" dxfId="83" priority="7" operator="equal">
      <formula>"C"</formula>
    </cfRule>
    <cfRule type="cellIs" dxfId="82" priority="8" operator="equal">
      <formula>"NC"</formula>
    </cfRule>
    <cfRule type="cellIs" dxfId="81" priority="9" operator="equal">
      <formula>"NA"</formula>
    </cfRule>
    <cfRule type="cellIs" dxfId="80" priority="10" operator="equal">
      <formula>"NT"</formula>
    </cfRule>
  </conditionalFormatting>
  <conditionalFormatting sqref="E4">
    <cfRule type="cellIs" dxfId="79" priority="11" operator="equal">
      <formula>"D"</formula>
    </cfRule>
    <cfRule type="cellIs" dxfId="78" priority="12"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9"/>
  <sheetViews>
    <sheetView zoomScale="75" zoomScaleNormal="75" workbookViewId="0">
      <selection activeCell="D4" sqref="D4"/>
    </sheetView>
  </sheetViews>
  <sheetFormatPr baseColWidth="10" defaultColWidth="9.54296875" defaultRowHeight="15" x14ac:dyDescent="0.25"/>
  <cols>
    <col min="1" max="1" width="3.7265625" style="14"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1017" width="9.54296875" style="23"/>
    <col min="1018" max="16384" width="9.54296875" style="14"/>
  </cols>
  <sheetData>
    <row r="1" spans="1:1024" ht="15.6" x14ac:dyDescent="0.25">
      <c r="A1" s="11" t="str">
        <f>Échantillon!A1</f>
        <v>RGAA 4.1 – GRILLE D'ÉVALUATION</v>
      </c>
      <c r="B1" s="11"/>
      <c r="C1" s="11"/>
      <c r="D1" s="11"/>
      <c r="E1" s="11"/>
      <c r="F1" s="11"/>
      <c r="G1" s="11"/>
    </row>
    <row r="2" spans="1:1024" x14ac:dyDescent="0.25">
      <c r="A2" s="1" t="str">
        <f>CONCATENATE(Échantillon!B45," : ",Échantillon!C45)</f>
        <v>Actualités : http://www.site.fr/actualites.html</v>
      </c>
      <c r="B2" s="1"/>
      <c r="C2" s="1"/>
      <c r="D2" s="1"/>
      <c r="E2" s="1"/>
      <c r="F2" s="1"/>
      <c r="G2" s="1"/>
    </row>
    <row r="3" spans="1:1024" s="23" customFormat="1" ht="46.2" x14ac:dyDescent="0.25">
      <c r="A3" s="24" t="s">
        <v>71</v>
      </c>
      <c r="B3" s="24" t="s">
        <v>72</v>
      </c>
      <c r="C3" s="25" t="s">
        <v>73</v>
      </c>
      <c r="D3" s="24" t="s">
        <v>300</v>
      </c>
      <c r="E3" s="24" t="s">
        <v>313</v>
      </c>
      <c r="F3" s="25" t="s">
        <v>314</v>
      </c>
      <c r="G3" s="25" t="s">
        <v>315</v>
      </c>
      <c r="AMD3" s="14"/>
      <c r="AME3" s="14"/>
      <c r="AMF3" s="14"/>
      <c r="AMG3" s="14"/>
      <c r="AMH3" s="14"/>
      <c r="AMI3" s="14"/>
      <c r="AMJ3" s="14"/>
    </row>
    <row r="4" spans="1:1024" s="23" customFormat="1" ht="20.399999999999999" x14ac:dyDescent="0.25">
      <c r="A4" s="5" t="str">
        <f>Critères!$A$3</f>
        <v>IMAGES</v>
      </c>
      <c r="B4" s="59" t="str">
        <f>Critères!B3</f>
        <v>1.1</v>
      </c>
      <c r="C4" s="31" t="str">
        <f>Critères!C3</f>
        <v>Chaque image porteuse d’information a-t-elle une alternative textuelle ?</v>
      </c>
      <c r="D4" s="67" t="s">
        <v>305</v>
      </c>
      <c r="E4" s="68" t="s">
        <v>316</v>
      </c>
      <c r="F4" s="31"/>
      <c r="G4" s="31"/>
      <c r="H4" s="14"/>
      <c r="AMD4" s="14"/>
      <c r="AME4" s="14"/>
      <c r="AMF4" s="14"/>
      <c r="AMG4" s="14"/>
      <c r="AMH4" s="14"/>
      <c r="AMI4" s="14"/>
      <c r="AMJ4" s="14"/>
    </row>
    <row r="5" spans="1:1024" s="23" customFormat="1" ht="20.399999999999999" x14ac:dyDescent="0.25">
      <c r="A5" s="5"/>
      <c r="B5" s="59" t="str">
        <f>Critères!B4</f>
        <v>1.2</v>
      </c>
      <c r="C5" s="31" t="str">
        <f>Critères!C4</f>
        <v>Chaque image de décoration est-elle correctement ignorée par les technologies d’assistance ?</v>
      </c>
      <c r="D5" s="67" t="s">
        <v>305</v>
      </c>
      <c r="E5" s="68" t="s">
        <v>316</v>
      </c>
      <c r="F5" s="31"/>
      <c r="G5" s="31"/>
      <c r="AMD5" s="14"/>
      <c r="AME5" s="14"/>
      <c r="AMF5" s="14"/>
      <c r="AMG5" s="14"/>
      <c r="AMH5" s="14"/>
      <c r="AMI5" s="14"/>
      <c r="AMJ5" s="14"/>
    </row>
    <row r="6" spans="1:1024" s="23" customFormat="1" ht="30.6" x14ac:dyDescent="0.25">
      <c r="A6" s="5"/>
      <c r="B6" s="59" t="str">
        <f>Critères!B5</f>
        <v>1.3</v>
      </c>
      <c r="C6" s="31" t="str">
        <f>Critères!C5</f>
        <v>Pour chaque image porteuse d'information ayant une alternative textuelle, cette alternative est-elle pertinente (hors cas particuliers) ?</v>
      </c>
      <c r="D6" s="67" t="s">
        <v>305</v>
      </c>
      <c r="E6" s="68" t="s">
        <v>316</v>
      </c>
      <c r="F6" s="31"/>
      <c r="G6" s="31"/>
      <c r="AMD6" s="14"/>
      <c r="AME6" s="14"/>
      <c r="AMF6" s="14"/>
      <c r="AMG6" s="14"/>
      <c r="AMH6" s="14"/>
      <c r="AMI6" s="14"/>
      <c r="AMJ6" s="14"/>
    </row>
    <row r="7" spans="1:1024" ht="30.6" x14ac:dyDescent="0.25">
      <c r="A7" s="5"/>
      <c r="B7" s="59" t="str">
        <f>Critères!B6</f>
        <v>1.4</v>
      </c>
      <c r="C7" s="31" t="str">
        <f>Critères!C6</f>
        <v>Pour chaque image utilisée comme CAPTCHA ou comme image-test, ayant une alternative textuelle, cette alternative permet-elle d’identifier la nature et la fonction de l’image ?</v>
      </c>
      <c r="D7" s="67" t="s">
        <v>305</v>
      </c>
      <c r="E7" s="68" t="s">
        <v>316</v>
      </c>
      <c r="F7" s="31"/>
      <c r="G7" s="31"/>
    </row>
    <row r="8" spans="1:1024" ht="30.6" x14ac:dyDescent="0.25">
      <c r="A8" s="5"/>
      <c r="B8" s="59" t="str">
        <f>Critères!B7</f>
        <v>1.5</v>
      </c>
      <c r="C8" s="31" t="str">
        <f>Critères!C7</f>
        <v>Pour chaque image utilisée comme CAPTCHA, une solution d’accès alternatif au contenu ou à la fonction du CAPTCHA est-elle présente ?</v>
      </c>
      <c r="D8" s="67" t="s">
        <v>305</v>
      </c>
      <c r="E8" s="68" t="s">
        <v>316</v>
      </c>
      <c r="F8" s="29"/>
      <c r="G8" s="31"/>
    </row>
    <row r="9" spans="1:1024" ht="20.399999999999999" x14ac:dyDescent="0.25">
      <c r="A9" s="5"/>
      <c r="B9" s="59" t="str">
        <f>Critères!B8</f>
        <v>1.6</v>
      </c>
      <c r="C9" s="31" t="str">
        <f>Critères!C8</f>
        <v>Chaque image porteuse d’information a-t-elle, si nécessaire, une description détaillée ?</v>
      </c>
      <c r="D9" s="67" t="s">
        <v>305</v>
      </c>
      <c r="E9" s="68" t="s">
        <v>316</v>
      </c>
      <c r="F9" s="31"/>
      <c r="G9" s="31"/>
    </row>
    <row r="10" spans="1:1024" ht="20.399999999999999" x14ac:dyDescent="0.25">
      <c r="A10" s="5"/>
      <c r="B10" s="59" t="str">
        <f>Critères!B9</f>
        <v>1.7</v>
      </c>
      <c r="C10" s="31" t="str">
        <f>Critères!C9</f>
        <v>Pour chaque image porteuse d’information ayant une description détaillée, cette description est-elle pertinente ?</v>
      </c>
      <c r="D10" s="67" t="s">
        <v>305</v>
      </c>
      <c r="E10" s="68" t="s">
        <v>316</v>
      </c>
      <c r="F10" s="31"/>
      <c r="G10" s="31"/>
    </row>
    <row r="11" spans="1:1024" ht="40.799999999999997" x14ac:dyDescent="0.25">
      <c r="A11" s="5"/>
      <c r="B11" s="59" t="str">
        <f>Critères!B10</f>
        <v>1.8</v>
      </c>
      <c r="C11" s="31" t="str">
        <f>Critères!C10</f>
        <v>Chaque image texte porteuse d’information, en l’absence d’un mécanisme de remplacement, doit si possible être remplacée par du texte stylé. Cette règle est-elle respectée (hors cas particuliers) ?</v>
      </c>
      <c r="D11" s="67" t="s">
        <v>305</v>
      </c>
      <c r="E11" s="68" t="s">
        <v>316</v>
      </c>
      <c r="F11" s="31"/>
      <c r="G11" s="31"/>
    </row>
    <row r="12" spans="1:1024" s="23" customFormat="1" ht="20.399999999999999" x14ac:dyDescent="0.25">
      <c r="A12" s="5"/>
      <c r="B12" s="59" t="str">
        <f>Critères!B11</f>
        <v>1.9</v>
      </c>
      <c r="C12" s="31" t="str">
        <f>Critères!C11</f>
        <v>Chaque légende d’image est-elle, si nécessaire, correctement reliée à l’image correspondante ?</v>
      </c>
      <c r="D12" s="67" t="s">
        <v>305</v>
      </c>
      <c r="E12" s="68" t="s">
        <v>316</v>
      </c>
      <c r="F12" s="31"/>
      <c r="G12" s="31"/>
      <c r="AMD12" s="14"/>
      <c r="AME12" s="14"/>
      <c r="AMF12" s="14"/>
      <c r="AMG12" s="14"/>
      <c r="AMH12" s="14"/>
      <c r="AMI12" s="14"/>
      <c r="AMJ12" s="14"/>
    </row>
    <row r="13" spans="1:1024" ht="15.6" x14ac:dyDescent="0.25">
      <c r="A13" s="5" t="str">
        <f>Critères!$A$12</f>
        <v>CADRES</v>
      </c>
      <c r="B13" s="59" t="str">
        <f>Critères!B12</f>
        <v>2.1</v>
      </c>
      <c r="C13" s="31" t="str">
        <f>Critères!C12</f>
        <v>Chaque cadre a-t-il un titre de cadre ?</v>
      </c>
      <c r="D13" s="67" t="s">
        <v>305</v>
      </c>
      <c r="E13" s="68" t="s">
        <v>316</v>
      </c>
      <c r="F13" s="60"/>
      <c r="G13" s="31"/>
    </row>
    <row r="14" spans="1:1024"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1024" ht="30.6" x14ac:dyDescent="0.25">
      <c r="A15" s="5" t="str">
        <f>Critères!$A$14</f>
        <v>COULEURS</v>
      </c>
      <c r="B15" s="59" t="str">
        <f>Critères!B14</f>
        <v>3.1</v>
      </c>
      <c r="C15" s="31" t="str">
        <f>Critères!C14</f>
        <v>Dans chaque page web, l’information ne doit pas être donnée uniquement par la couleur. Cette règle est-elle respectée ?</v>
      </c>
      <c r="D15" s="67" t="s">
        <v>305</v>
      </c>
      <c r="E15" s="68" t="s">
        <v>316</v>
      </c>
      <c r="F15" s="31"/>
      <c r="G15" s="31"/>
    </row>
    <row r="16" spans="1:1024" ht="30.6" x14ac:dyDescent="0.25">
      <c r="A16" s="5"/>
      <c r="B16" s="59" t="str">
        <f>Critères!B15</f>
        <v>3.2</v>
      </c>
      <c r="C16" s="31"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9" t="str">
        <f>Critères!B16</f>
        <v>3.3</v>
      </c>
      <c r="C17" s="31"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9" t="str">
        <f>Critères!B17</f>
        <v>4.1</v>
      </c>
      <c r="C18" s="31"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9" t="str">
        <f>Critères!B18</f>
        <v>4.2</v>
      </c>
      <c r="C19" s="31"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9" t="str">
        <f>Critères!B19</f>
        <v>4.3</v>
      </c>
      <c r="C20" s="31" t="str">
        <f>Critères!C19</f>
        <v>Chaque média temporel synchronisé pré-enregistré a-t-il, si nécessaire, des sous-titres synchronisés (hors cas particuliers) ?</v>
      </c>
      <c r="D20" s="67" t="s">
        <v>305</v>
      </c>
      <c r="E20" s="68" t="s">
        <v>316</v>
      </c>
      <c r="F20" s="31"/>
      <c r="G20" s="31"/>
    </row>
    <row r="21" spans="1:7" ht="30.6" x14ac:dyDescent="0.25">
      <c r="A21" s="5"/>
      <c r="B21" s="59" t="str">
        <f>Critères!B20</f>
        <v>4.4</v>
      </c>
      <c r="C21" s="31"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9" t="str">
        <f>Critères!B21</f>
        <v>4.5</v>
      </c>
      <c r="C22" s="31"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9" t="str">
        <f>Critères!B22</f>
        <v>4.6</v>
      </c>
      <c r="C23" s="31"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9" t="str">
        <f>Critères!B23</f>
        <v>4.7</v>
      </c>
      <c r="C24" s="31" t="str">
        <f>Critères!C23</f>
        <v>Chaque média temporel est-il clairement identifiable (hors cas particuliers) ?</v>
      </c>
      <c r="D24" s="67" t="s">
        <v>305</v>
      </c>
      <c r="E24" s="68" t="s">
        <v>316</v>
      </c>
      <c r="F24" s="31"/>
      <c r="G24" s="31"/>
    </row>
    <row r="25" spans="1:7" ht="20.399999999999999" x14ac:dyDescent="0.25">
      <c r="A25" s="5"/>
      <c r="B25" s="59" t="str">
        <f>Critères!B24</f>
        <v>4.8</v>
      </c>
      <c r="C25" s="31" t="str">
        <f>Critères!C24</f>
        <v>Chaque média non temporel a-t-il, si nécessaire, une alternative (hors cas particuliers) ?</v>
      </c>
      <c r="D25" s="67" t="s">
        <v>305</v>
      </c>
      <c r="E25" s="68" t="s">
        <v>316</v>
      </c>
      <c r="F25" s="31"/>
      <c r="G25" s="31"/>
    </row>
    <row r="26" spans="1:7" ht="20.399999999999999" x14ac:dyDescent="0.25">
      <c r="A26" s="5"/>
      <c r="B26" s="59" t="str">
        <f>Critères!B25</f>
        <v>4.9</v>
      </c>
      <c r="C26" s="31" t="str">
        <f>Critères!C25</f>
        <v>Pour chaque média non temporel ayant une alternative, cette alternative est-elle pertinente ?</v>
      </c>
      <c r="D26" s="67" t="s">
        <v>305</v>
      </c>
      <c r="E26" s="68" t="s">
        <v>316</v>
      </c>
      <c r="F26" s="31"/>
      <c r="G26" s="31"/>
    </row>
    <row r="27" spans="1:7" ht="20.399999999999999" x14ac:dyDescent="0.25">
      <c r="A27" s="5"/>
      <c r="B27" s="59" t="str">
        <f>Critères!B26</f>
        <v>4.10</v>
      </c>
      <c r="C27" s="31" t="str">
        <f>Critères!C26</f>
        <v>Chaque son déclenché automatiquement est-il contrôlable par l’utilisateur ?</v>
      </c>
      <c r="D27" s="67" t="s">
        <v>305</v>
      </c>
      <c r="E27" s="68" t="s">
        <v>316</v>
      </c>
      <c r="F27" s="31"/>
      <c r="G27" s="31"/>
    </row>
    <row r="28" spans="1:7" ht="30.6" x14ac:dyDescent="0.25">
      <c r="A28" s="5"/>
      <c r="B28" s="59" t="str">
        <f>Critères!B27</f>
        <v>4.11</v>
      </c>
      <c r="C28" s="31"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9" t="str">
        <f>Critères!B28</f>
        <v>4.12</v>
      </c>
      <c r="C29" s="31"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9" t="str">
        <f>Critères!B29</f>
        <v>4.13</v>
      </c>
      <c r="C30" s="31"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9" t="str">
        <f>Critères!B30</f>
        <v>5.1</v>
      </c>
      <c r="C31" s="31" t="str">
        <f>Critères!C30</f>
        <v>Chaque tableau de données complexe a-t-il un résumé ?</v>
      </c>
      <c r="D31" s="67" t="s">
        <v>305</v>
      </c>
      <c r="E31" s="68" t="s">
        <v>316</v>
      </c>
      <c r="F31" s="31"/>
      <c r="G31" s="31"/>
    </row>
    <row r="32" spans="1:7" ht="20.399999999999999" x14ac:dyDescent="0.25">
      <c r="A32" s="5"/>
      <c r="B32" s="59" t="str">
        <f>Critères!B31</f>
        <v>5.2</v>
      </c>
      <c r="C32" s="31" t="str">
        <f>Critères!C31</f>
        <v>Pour chaque tableau de données complexe ayant un résumé, celui-ci est-il pertinent ?</v>
      </c>
      <c r="D32" s="67" t="s">
        <v>305</v>
      </c>
      <c r="E32" s="68" t="s">
        <v>316</v>
      </c>
      <c r="F32" s="31"/>
      <c r="G32" s="31"/>
    </row>
    <row r="33" spans="1:7" ht="20.399999999999999" x14ac:dyDescent="0.25">
      <c r="A33" s="5"/>
      <c r="B33" s="59" t="str">
        <f>Critères!B32</f>
        <v>5.3</v>
      </c>
      <c r="C33" s="31" t="str">
        <f>Critères!C32</f>
        <v>Pour chaque tableau de mise en forme, le contenu linéarisé reste-t-il compréhensible ?</v>
      </c>
      <c r="D33" s="67" t="s">
        <v>305</v>
      </c>
      <c r="E33" s="68" t="s">
        <v>316</v>
      </c>
      <c r="F33" s="31"/>
      <c r="G33" s="31"/>
    </row>
    <row r="34" spans="1:7" ht="20.399999999999999" x14ac:dyDescent="0.25">
      <c r="A34" s="5"/>
      <c r="B34" s="59" t="str">
        <f>Critères!B33</f>
        <v>5.4</v>
      </c>
      <c r="C34" s="31" t="str">
        <f>Critères!C33</f>
        <v>Pour chaque tableau de données ayant un titre, le titre est-il correctement associé au tableau de données ?</v>
      </c>
      <c r="D34" s="67" t="s">
        <v>305</v>
      </c>
      <c r="E34" s="68" t="s">
        <v>316</v>
      </c>
      <c r="F34" s="31"/>
      <c r="G34" s="31"/>
    </row>
    <row r="35" spans="1:7" ht="20.399999999999999" x14ac:dyDescent="0.25">
      <c r="A35" s="5"/>
      <c r="B35" s="59" t="str">
        <f>Critères!B34</f>
        <v>5.5</v>
      </c>
      <c r="C35" s="31" t="str">
        <f>Critères!C34</f>
        <v>Pour chaque tableau de données ayant un titre, celui-ci est-il pertinent ?</v>
      </c>
      <c r="D35" s="67" t="s">
        <v>305</v>
      </c>
      <c r="E35" s="68" t="s">
        <v>316</v>
      </c>
      <c r="F35" s="31"/>
      <c r="G35" s="31"/>
    </row>
    <row r="36" spans="1:7" ht="30.6" x14ac:dyDescent="0.25">
      <c r="A36" s="5"/>
      <c r="B36" s="59" t="str">
        <f>Critères!B35</f>
        <v>5.6</v>
      </c>
      <c r="C36" s="31" t="str">
        <f>Critères!C35</f>
        <v>Pour chaque tableau de données, chaque en-tête de colonnes et chaque en-tête de lignes sont-ils correctement déclarés ?</v>
      </c>
      <c r="D36" s="67" t="s">
        <v>305</v>
      </c>
      <c r="E36" s="68" t="s">
        <v>316</v>
      </c>
      <c r="F36" s="31"/>
      <c r="G36" s="31"/>
    </row>
    <row r="37" spans="1:7" ht="30.6" x14ac:dyDescent="0.25">
      <c r="A37" s="5"/>
      <c r="B37" s="59" t="str">
        <f>Critères!B36</f>
        <v>5.7</v>
      </c>
      <c r="C37" s="31"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9" t="str">
        <f>Critères!B37</f>
        <v>5.8</v>
      </c>
      <c r="C38" s="31"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9" t="str">
        <f>Critères!B38</f>
        <v>6.1</v>
      </c>
      <c r="C39" s="31" t="str">
        <f>Critères!C38</f>
        <v>Chaque lien est-il explicite (hors cas particuliers) ?</v>
      </c>
      <c r="D39" s="67" t="s">
        <v>305</v>
      </c>
      <c r="E39" s="68" t="s">
        <v>316</v>
      </c>
      <c r="F39" s="31"/>
      <c r="G39" s="31"/>
    </row>
    <row r="40" spans="1:7" ht="15.6" x14ac:dyDescent="0.25">
      <c r="A40" s="5"/>
      <c r="B40" s="59" t="str">
        <f>Critères!B39</f>
        <v>6.2</v>
      </c>
      <c r="C40" s="31" t="str">
        <f>Critères!C39</f>
        <v>Dans chaque page web, chaque lien a-t-il un intitulé ?</v>
      </c>
      <c r="D40" s="67" t="s">
        <v>305</v>
      </c>
      <c r="E40" s="68" t="s">
        <v>316</v>
      </c>
      <c r="F40" s="31"/>
      <c r="G40" s="31"/>
    </row>
    <row r="41" spans="1:7" ht="20.399999999999999" x14ac:dyDescent="0.25">
      <c r="A41" s="5" t="str">
        <f>Critères!$A$40</f>
        <v>SCRIPTS</v>
      </c>
      <c r="B41" s="59" t="str">
        <f>Critères!B40</f>
        <v>7.1</v>
      </c>
      <c r="C41" s="31" t="str">
        <f>Critères!C40</f>
        <v>Chaque script est-il, si nécessaire, compatible avec les technologies d’assistance ?</v>
      </c>
      <c r="D41" s="67" t="s">
        <v>305</v>
      </c>
      <c r="E41" s="68" t="s">
        <v>316</v>
      </c>
      <c r="F41" s="31"/>
      <c r="G41" s="31"/>
    </row>
    <row r="42" spans="1:7" ht="20.399999999999999" x14ac:dyDescent="0.25">
      <c r="A42" s="5"/>
      <c r="B42" s="59" t="str">
        <f>Critères!B41</f>
        <v>7.2</v>
      </c>
      <c r="C42" s="31" t="str">
        <f>Critères!C41</f>
        <v>Pour chaque script ayant une alternative, cette alternative est-elle pertinente ?</v>
      </c>
      <c r="D42" s="67" t="s">
        <v>305</v>
      </c>
      <c r="E42" s="68" t="s">
        <v>316</v>
      </c>
      <c r="F42" s="31"/>
      <c r="G42" s="31"/>
    </row>
    <row r="43" spans="1:7" ht="20.399999999999999" x14ac:dyDescent="0.25">
      <c r="A43" s="5"/>
      <c r="B43" s="59" t="str">
        <f>Critères!B42</f>
        <v>7.3</v>
      </c>
      <c r="C43" s="31" t="str">
        <f>Critères!C42</f>
        <v>Chaque script est-il contrôlable par le clavier et par tout dispositif de pointage (hors cas particuliers) ?</v>
      </c>
      <c r="D43" s="67" t="s">
        <v>305</v>
      </c>
      <c r="E43" s="68" t="s">
        <v>316</v>
      </c>
      <c r="F43" s="31"/>
      <c r="G43" s="31"/>
    </row>
    <row r="44" spans="1:7" ht="20.399999999999999" x14ac:dyDescent="0.25">
      <c r="A44" s="5"/>
      <c r="B44" s="59" t="str">
        <f>Critères!B43</f>
        <v>7.4</v>
      </c>
      <c r="C44" s="31" t="str">
        <f>Critères!C43</f>
        <v>Pour chaque script qui initie un changement de contexte, l’utilisateur est-il averti ou en a-t-il le contrôle ?</v>
      </c>
      <c r="D44" s="67" t="s">
        <v>305</v>
      </c>
      <c r="E44" s="68" t="s">
        <v>316</v>
      </c>
      <c r="F44" s="31"/>
      <c r="G44" s="31"/>
    </row>
    <row r="45" spans="1:7" ht="20.399999999999999" x14ac:dyDescent="0.25">
      <c r="A45" s="5"/>
      <c r="B45" s="59" t="str">
        <f>Critères!B44</f>
        <v>7.5</v>
      </c>
      <c r="C45" s="31"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9" t="str">
        <f>Critères!B45</f>
        <v>8.1</v>
      </c>
      <c r="C46" s="31" t="str">
        <f>Critères!C45</f>
        <v>Chaque page web est-elle définie par un type de document ?</v>
      </c>
      <c r="D46" s="67" t="s">
        <v>305</v>
      </c>
      <c r="E46" s="68" t="s">
        <v>316</v>
      </c>
      <c r="F46" s="31"/>
      <c r="G46" s="31"/>
    </row>
    <row r="47" spans="1:7" ht="20.399999999999999" x14ac:dyDescent="0.25">
      <c r="A47" s="5"/>
      <c r="B47" s="59" t="str">
        <f>Critères!B46</f>
        <v>8.2</v>
      </c>
      <c r="C47" s="31"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9" t="str">
        <f>Critères!B47</f>
        <v>8.3</v>
      </c>
      <c r="C48" s="31" t="str">
        <f>Critères!C47</f>
        <v>Dans chaque page web, la langue par défaut est-elle présente ?</v>
      </c>
      <c r="D48" s="67" t="s">
        <v>305</v>
      </c>
      <c r="E48" s="68" t="s">
        <v>316</v>
      </c>
      <c r="F48" s="31"/>
      <c r="G48" s="31"/>
    </row>
    <row r="49" spans="1:7" ht="20.399999999999999" x14ac:dyDescent="0.25">
      <c r="A49" s="5"/>
      <c r="B49" s="59" t="str">
        <f>Critères!B48</f>
        <v>8.4</v>
      </c>
      <c r="C49" s="31" t="str">
        <f>Critères!C48</f>
        <v>Pour chaque page web ayant une langue par défaut, le code de langue est-il pertinent ?</v>
      </c>
      <c r="D49" s="67" t="s">
        <v>305</v>
      </c>
      <c r="E49" s="68" t="s">
        <v>316</v>
      </c>
      <c r="F49" s="31"/>
      <c r="G49" s="31"/>
    </row>
    <row r="50" spans="1:7" ht="15.6" x14ac:dyDescent="0.25">
      <c r="A50" s="5"/>
      <c r="B50" s="59" t="str">
        <f>Critères!B49</f>
        <v>8.5</v>
      </c>
      <c r="C50" s="31" t="str">
        <f>Critères!C49</f>
        <v>Chaque page web a-t-elle un titre de page ?</v>
      </c>
      <c r="D50" s="67" t="s">
        <v>305</v>
      </c>
      <c r="E50" s="68" t="s">
        <v>316</v>
      </c>
      <c r="F50" s="31"/>
      <c r="G50" s="31"/>
    </row>
    <row r="51" spans="1:7" ht="20.399999999999999" x14ac:dyDescent="0.25">
      <c r="A51" s="5"/>
      <c r="B51" s="59" t="str">
        <f>Critères!B50</f>
        <v>8.6</v>
      </c>
      <c r="C51" s="31" t="str">
        <f>Critères!C50</f>
        <v>Pour chaque page web ayant un titre de page, ce titre est-il pertinent ?</v>
      </c>
      <c r="D51" s="67" t="s">
        <v>305</v>
      </c>
      <c r="E51" s="68" t="s">
        <v>316</v>
      </c>
      <c r="F51" s="31"/>
      <c r="G51" s="31"/>
    </row>
    <row r="52" spans="1:7" ht="20.399999999999999" x14ac:dyDescent="0.25">
      <c r="A52" s="5"/>
      <c r="B52" s="59" t="str">
        <f>Critères!B51</f>
        <v>8.7</v>
      </c>
      <c r="C52" s="31" t="str">
        <f>Critères!C51</f>
        <v>Dans chaque page web, chaque changement de langue est-il indiqué dans le code source (hors cas particuliers) ?</v>
      </c>
      <c r="D52" s="67" t="s">
        <v>305</v>
      </c>
      <c r="E52" s="68" t="s">
        <v>316</v>
      </c>
      <c r="F52" s="31"/>
      <c r="G52" s="31"/>
    </row>
    <row r="53" spans="1:7" ht="20.399999999999999" x14ac:dyDescent="0.25">
      <c r="A53" s="5"/>
      <c r="B53" s="59" t="str">
        <f>Critères!B52</f>
        <v>8.8</v>
      </c>
      <c r="C53" s="31" t="str">
        <f>Critères!C52</f>
        <v>Dans chaque page web, le code de langue de chaque changement de langue est-il valide et pertinent ?</v>
      </c>
      <c r="D53" s="67" t="s">
        <v>305</v>
      </c>
      <c r="E53" s="68" t="s">
        <v>316</v>
      </c>
      <c r="F53" s="31"/>
      <c r="G53" s="31"/>
    </row>
    <row r="54" spans="1:7" ht="30.6" x14ac:dyDescent="0.25">
      <c r="A54" s="5"/>
      <c r="B54" s="59" t="str">
        <f>Critères!B53</f>
        <v>8.9</v>
      </c>
      <c r="C54" s="31"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9" t="str">
        <f>Critères!B54</f>
        <v>8.10</v>
      </c>
      <c r="C55" s="31"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9" t="str">
        <f>Critères!B55</f>
        <v>9.1</v>
      </c>
      <c r="C56" s="31" t="str">
        <f>Critères!C55</f>
        <v>Dans chaque page web, l’information est-elle structurée par l’utilisation appropriée de titres ?</v>
      </c>
      <c r="D56" s="67" t="s">
        <v>305</v>
      </c>
      <c r="E56" s="68" t="s">
        <v>316</v>
      </c>
      <c r="F56" s="31"/>
      <c r="G56" s="31"/>
    </row>
    <row r="57" spans="1:7" ht="20.399999999999999" x14ac:dyDescent="0.25">
      <c r="A57" s="5"/>
      <c r="B57" s="59" t="str">
        <f>Critères!B56</f>
        <v>9.2</v>
      </c>
      <c r="C57" s="31" t="str">
        <f>Critères!C56</f>
        <v>Dans chaque page web, la structure du document est-elle cohérente (hors cas particuliers) ?</v>
      </c>
      <c r="D57" s="67" t="s">
        <v>305</v>
      </c>
      <c r="E57" s="68" t="s">
        <v>316</v>
      </c>
      <c r="F57" s="31"/>
      <c r="G57" s="31"/>
    </row>
    <row r="58" spans="1:7" ht="20.399999999999999" x14ac:dyDescent="0.25">
      <c r="A58" s="5"/>
      <c r="B58" s="59" t="str">
        <f>Critères!B57</f>
        <v>9.3</v>
      </c>
      <c r="C58" s="31" t="str">
        <f>Critères!C57</f>
        <v>Dans chaque page web, chaque liste est-elle correctement structurée ?</v>
      </c>
      <c r="D58" s="67" t="s">
        <v>305</v>
      </c>
      <c r="E58" s="68" t="s">
        <v>316</v>
      </c>
      <c r="F58" s="31"/>
      <c r="G58" s="31"/>
    </row>
    <row r="59" spans="1:7" ht="20.399999999999999" x14ac:dyDescent="0.25">
      <c r="A59" s="5"/>
      <c r="B59" s="59" t="str">
        <f>Critères!B58</f>
        <v>9.4</v>
      </c>
      <c r="C59" s="31" t="str">
        <f>Critères!C58</f>
        <v>Dans chaque page web, chaque citation est-elle correctement indiquée ?</v>
      </c>
      <c r="D59" s="67" t="s">
        <v>305</v>
      </c>
      <c r="E59" s="68" t="s">
        <v>316</v>
      </c>
      <c r="F59" s="31"/>
      <c r="G59" s="31"/>
    </row>
    <row r="60" spans="1:7" ht="20.399999999999999" x14ac:dyDescent="0.25">
      <c r="A60" s="5" t="str">
        <f>Critères!$A$59</f>
        <v>PRÉSENTATION</v>
      </c>
      <c r="B60" s="59" t="str">
        <f>Critères!B59</f>
        <v>10.1</v>
      </c>
      <c r="C60" s="31" t="str">
        <f>Critères!C59</f>
        <v>Dans le site web, des feuilles de styles sont-elles utilisées pour contrôler la présentation de l’information ?</v>
      </c>
      <c r="D60" s="67" t="s">
        <v>305</v>
      </c>
      <c r="E60" s="68" t="s">
        <v>316</v>
      </c>
      <c r="F60" s="31"/>
      <c r="G60" s="31"/>
    </row>
    <row r="61" spans="1:7" ht="30.6" x14ac:dyDescent="0.25">
      <c r="A61" s="5"/>
      <c r="B61" s="59" t="str">
        <f>Critères!B60</f>
        <v>10.2</v>
      </c>
      <c r="C61" s="31"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9" t="str">
        <f>Critères!B61</f>
        <v>10.3</v>
      </c>
      <c r="C62" s="31" t="str">
        <f>Critères!C61</f>
        <v>Dans chaque page web, l’information reste-t-elle compréhensible lorsque les feuilles de styles sont désactivées ?</v>
      </c>
      <c r="D62" s="67" t="s">
        <v>305</v>
      </c>
      <c r="E62" s="68" t="s">
        <v>316</v>
      </c>
      <c r="F62" s="31"/>
      <c r="G62" s="31"/>
    </row>
    <row r="63" spans="1:7" ht="30.6" x14ac:dyDescent="0.25">
      <c r="A63" s="5"/>
      <c r="B63" s="59" t="str">
        <f>Critères!B62</f>
        <v>10.4</v>
      </c>
      <c r="C63" s="31"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9" t="str">
        <f>Critères!B63</f>
        <v>10.5</v>
      </c>
      <c r="C64" s="31"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9" t="str">
        <f>Critères!B64</f>
        <v>10.6</v>
      </c>
      <c r="C65" s="31"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9" t="str">
        <f>Critères!B65</f>
        <v>10.7</v>
      </c>
      <c r="C66" s="31" t="str">
        <f>Critères!C65</f>
        <v>Dans chaque page web, pour chaque élément recevant le focus, la prise de focus est-elle visible ?</v>
      </c>
      <c r="D66" s="67" t="s">
        <v>305</v>
      </c>
      <c r="E66" s="68" t="s">
        <v>316</v>
      </c>
      <c r="F66" s="31"/>
      <c r="G66" s="31"/>
    </row>
    <row r="67" spans="1:7" ht="20.399999999999999" x14ac:dyDescent="0.25">
      <c r="A67" s="5"/>
      <c r="B67" s="59" t="str">
        <f>Critères!B66</f>
        <v>10.8</v>
      </c>
      <c r="C67" s="31" t="str">
        <f>Critères!C66</f>
        <v>Pour chaque page web, les contenus cachés ont-ils vocation à être ignorés par les technologies d’assistance ?</v>
      </c>
      <c r="D67" s="67" t="s">
        <v>305</v>
      </c>
      <c r="E67" s="68" t="s">
        <v>316</v>
      </c>
      <c r="F67" s="31"/>
      <c r="G67" s="31"/>
    </row>
    <row r="68" spans="1:7" ht="30.6" x14ac:dyDescent="0.25">
      <c r="A68" s="5"/>
      <c r="B68" s="59" t="str">
        <f>Critères!B67</f>
        <v>10.9</v>
      </c>
      <c r="C68" s="31" t="str">
        <f>Critères!C67</f>
        <v>Dans chaque page web, l’information ne doit pas être donnée uniquement par la forme, taille ou position. Cette règle est-elle respectée ?</v>
      </c>
      <c r="D68" s="67" t="s">
        <v>305</v>
      </c>
      <c r="E68" s="68" t="s">
        <v>316</v>
      </c>
      <c r="F68" s="31"/>
      <c r="G68" s="31"/>
    </row>
    <row r="69" spans="1:7" ht="30.6" x14ac:dyDescent="0.25">
      <c r="A69" s="5"/>
      <c r="B69" s="59" t="str">
        <f>Critères!B68</f>
        <v>10.10</v>
      </c>
      <c r="C69" s="31" t="str">
        <f>Critères!C68</f>
        <v>Dans chaque page web, l’information ne doit pas être donnée par la forme, taille ou position uniquement. Cette règle est-elle implémentée de façon pertinente ?</v>
      </c>
      <c r="D69" s="67" t="s">
        <v>305</v>
      </c>
      <c r="E69" s="68" t="s">
        <v>316</v>
      </c>
      <c r="F69" s="31"/>
      <c r="G69" s="31"/>
    </row>
    <row r="70" spans="1:7" ht="51" x14ac:dyDescent="0.25">
      <c r="A70" s="5"/>
      <c r="B70" s="59" t="str">
        <f>Critères!B69</f>
        <v>10.11</v>
      </c>
      <c r="C70" s="31"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31"/>
      <c r="G70" s="31"/>
    </row>
    <row r="71" spans="1:7" ht="30.6" x14ac:dyDescent="0.25">
      <c r="A71" s="5"/>
      <c r="B71" s="59" t="str">
        <f>Critères!B70</f>
        <v>10.12</v>
      </c>
      <c r="C71" s="31" t="str">
        <f>Critères!C70</f>
        <v>Dans chaque page web, les propriétés d’espacement du texte peuvent-elles être redéfinies par l’utilisateur sans perte de contenu ou de fonctionnalité (hors cas particuliers) ?</v>
      </c>
      <c r="D71" s="67" t="s">
        <v>305</v>
      </c>
      <c r="E71" s="68" t="s">
        <v>316</v>
      </c>
      <c r="F71" s="31"/>
      <c r="G71" s="31"/>
    </row>
    <row r="72" spans="1:7" ht="40.799999999999997" x14ac:dyDescent="0.25">
      <c r="A72" s="5"/>
      <c r="B72" s="59" t="str">
        <f>Critères!B71</f>
        <v>10.13</v>
      </c>
      <c r="C72" s="31" t="str">
        <f>Critères!C71</f>
        <v>Dans chaque page web, les contenus additionnels apparaissant à la prise de focus ou au survol d’un composant d’interface sont-ils contrôlables par l’utilisateur (hors cas particuliers) ?</v>
      </c>
      <c r="D72" s="67" t="s">
        <v>305</v>
      </c>
      <c r="E72" s="68" t="s">
        <v>316</v>
      </c>
      <c r="F72" s="31"/>
      <c r="G72" s="31"/>
    </row>
    <row r="73" spans="1:7" ht="30.6" x14ac:dyDescent="0.25">
      <c r="A73" s="5"/>
      <c r="B73" s="59" t="str">
        <f>Critères!B72</f>
        <v>10.14</v>
      </c>
      <c r="C73" s="31" t="str">
        <f>Critères!C72</f>
        <v>Dans chaque page web, les contenus additionnels apparaissant via les styles CSS uniquement peuvent-ils être rendus visibles au clavier et par tout dispositif de pointage ?</v>
      </c>
      <c r="D73" s="67" t="s">
        <v>305</v>
      </c>
      <c r="E73" s="68" t="s">
        <v>316</v>
      </c>
      <c r="F73" s="31"/>
      <c r="G73" s="31"/>
    </row>
    <row r="74" spans="1:7" ht="15.6" x14ac:dyDescent="0.25">
      <c r="A74" s="5" t="str">
        <f>Critères!$A$73</f>
        <v>FORMULAIRES</v>
      </c>
      <c r="B74" s="59" t="str">
        <f>Critères!B73</f>
        <v>11.1</v>
      </c>
      <c r="C74" s="31" t="str">
        <f>Critères!C73</f>
        <v>Chaque champ de formulaire a-t-il une étiquette ?</v>
      </c>
      <c r="D74" s="67" t="s">
        <v>305</v>
      </c>
      <c r="E74" s="68" t="s">
        <v>316</v>
      </c>
      <c r="F74" s="31"/>
      <c r="G74" s="31"/>
    </row>
    <row r="75" spans="1:7" ht="20.399999999999999" x14ac:dyDescent="0.25">
      <c r="A75" s="5"/>
      <c r="B75" s="59" t="str">
        <f>Critères!B74</f>
        <v>11.2</v>
      </c>
      <c r="C75" s="31" t="str">
        <f>Critères!C74</f>
        <v>Chaque étiquette associée à un champ de formulaire est-elle pertinente (hors cas particuliers) ?</v>
      </c>
      <c r="D75" s="67" t="s">
        <v>305</v>
      </c>
      <c r="E75" s="68" t="s">
        <v>316</v>
      </c>
      <c r="F75" s="31"/>
      <c r="G75" s="31"/>
    </row>
    <row r="76" spans="1:7" ht="40.799999999999997" x14ac:dyDescent="0.25">
      <c r="A76" s="5"/>
      <c r="B76" s="59" t="str">
        <f>Critères!B75</f>
        <v>11.3</v>
      </c>
      <c r="C76" s="31" t="str">
        <f>Critères!C75</f>
        <v>Dans chaque formulaire, chaque étiquette associée à un champ de formulaire ayant la même fonction et répété plusieurs fois dans une même page ou dans un ensemble de pages est-elle cohérente ?</v>
      </c>
      <c r="D76" s="67" t="s">
        <v>305</v>
      </c>
      <c r="E76" s="68" t="s">
        <v>316</v>
      </c>
      <c r="F76" s="31"/>
      <c r="G76" s="31"/>
    </row>
    <row r="77" spans="1:7" ht="20.399999999999999" x14ac:dyDescent="0.25">
      <c r="A77" s="5"/>
      <c r="B77" s="59" t="str">
        <f>Critères!B76</f>
        <v>11.4</v>
      </c>
      <c r="C77" s="31" t="str">
        <f>Critères!C76</f>
        <v>Dans chaque formulaire, chaque étiquette de champ et son champ associé sont-ils accolés (hors cas particuliers) ?</v>
      </c>
      <c r="D77" s="67" t="s">
        <v>305</v>
      </c>
      <c r="E77" s="68" t="s">
        <v>316</v>
      </c>
      <c r="F77" s="31"/>
      <c r="G77" s="31"/>
    </row>
    <row r="78" spans="1:7" ht="20.399999999999999" x14ac:dyDescent="0.25">
      <c r="A78" s="5"/>
      <c r="B78" s="59" t="str">
        <f>Critères!B77</f>
        <v>11.5</v>
      </c>
      <c r="C78" s="31" t="str">
        <f>Critères!C77</f>
        <v>Dans chaque formulaire, les champs de même nature sont-ils regroupés, si nécessaire ?</v>
      </c>
      <c r="D78" s="67" t="s">
        <v>305</v>
      </c>
      <c r="E78" s="68" t="s">
        <v>316</v>
      </c>
      <c r="F78" s="31"/>
      <c r="G78" s="31"/>
    </row>
    <row r="79" spans="1:7" ht="20.399999999999999" x14ac:dyDescent="0.25">
      <c r="A79" s="5"/>
      <c r="B79" s="59" t="str">
        <f>Critères!B78</f>
        <v>11.6</v>
      </c>
      <c r="C79" s="31" t="str">
        <f>Critères!C78</f>
        <v>Dans chaque formulaire, chaque regroupement de champs de même nature a-t-il une légende ?</v>
      </c>
      <c r="D79" s="67" t="s">
        <v>305</v>
      </c>
      <c r="E79" s="68" t="s">
        <v>316</v>
      </c>
      <c r="F79" s="31"/>
      <c r="G79" s="31"/>
    </row>
    <row r="80" spans="1:7" ht="30.6" x14ac:dyDescent="0.25">
      <c r="A80" s="5"/>
      <c r="B80" s="59" t="str">
        <f>Critères!B79</f>
        <v>11.7</v>
      </c>
      <c r="C80" s="31"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9" t="str">
        <f>Critères!B80</f>
        <v>11.8</v>
      </c>
      <c r="C81" s="31"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9" t="str">
        <f>Critères!B81</f>
        <v>11.9</v>
      </c>
      <c r="C82" s="31" t="str">
        <f>Critères!C81</f>
        <v>Dans chaque formulaire, l’intitulé de chaque bouton est-il pertinent (hors cas particuliers) ?</v>
      </c>
      <c r="D82" s="67" t="s">
        <v>305</v>
      </c>
      <c r="E82" s="68" t="s">
        <v>316</v>
      </c>
      <c r="F82" s="31"/>
      <c r="G82" s="31"/>
    </row>
    <row r="83" spans="1:7" ht="20.399999999999999" x14ac:dyDescent="0.25">
      <c r="A83" s="5"/>
      <c r="B83" s="59" t="str">
        <f>Critères!B82</f>
        <v>11.10</v>
      </c>
      <c r="C83" s="31" t="str">
        <f>Critères!C82</f>
        <v>Dans chaque formulaire, le contrôle de saisie est-il utilisé de manière pertinente (hors cas particuliers) ?</v>
      </c>
      <c r="D83" s="67" t="s">
        <v>305</v>
      </c>
      <c r="E83" s="68" t="s">
        <v>316</v>
      </c>
      <c r="F83" s="31"/>
      <c r="G83" s="31"/>
    </row>
    <row r="84" spans="1:7" ht="30.6" x14ac:dyDescent="0.25">
      <c r="A84" s="5"/>
      <c r="B84" s="59" t="str">
        <f>Critères!B83</f>
        <v>11.11</v>
      </c>
      <c r="C84" s="31"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9" t="str">
        <f>Critères!B84</f>
        <v>11.12</v>
      </c>
      <c r="C85" s="31"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9" t="str">
        <f>Critères!B85</f>
        <v>11.13</v>
      </c>
      <c r="C86" s="31"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9" t="str">
        <f>Critères!B86</f>
        <v>12.1</v>
      </c>
      <c r="C87" s="31" t="str">
        <f>Critères!C86</f>
        <v>Chaque ensemble de pages dispose-t-il de deux systèmes de navigation différents, au moins (hors cas particuliers) ?</v>
      </c>
      <c r="D87" s="67" t="s">
        <v>305</v>
      </c>
      <c r="E87" s="68" t="s">
        <v>316</v>
      </c>
      <c r="F87" s="31"/>
      <c r="G87" s="31"/>
    </row>
    <row r="88" spans="1:7" ht="30.6" x14ac:dyDescent="0.25">
      <c r="A88" s="5"/>
      <c r="B88" s="59" t="str">
        <f>Critères!B87</f>
        <v>12.2</v>
      </c>
      <c r="C88" s="31" t="str">
        <f>Critères!C87</f>
        <v>Dans chaque ensemble de pages, le menu et les barres de navigation sont-ils toujours à la même place (hors cas particuliers) ?</v>
      </c>
      <c r="D88" s="67" t="s">
        <v>305</v>
      </c>
      <c r="E88" s="68" t="s">
        <v>316</v>
      </c>
      <c r="F88" s="31"/>
      <c r="G88" s="31"/>
    </row>
    <row r="89" spans="1:7" ht="15.6" x14ac:dyDescent="0.25">
      <c r="A89" s="5"/>
      <c r="B89" s="59" t="str">
        <f>Critères!B88</f>
        <v>12.3</v>
      </c>
      <c r="C89" s="31" t="str">
        <f>Critères!C88</f>
        <v>La page « plan du site » est-elle pertinente ?</v>
      </c>
      <c r="D89" s="67" t="s">
        <v>305</v>
      </c>
      <c r="E89" s="68" t="s">
        <v>316</v>
      </c>
      <c r="F89" s="31"/>
      <c r="G89" s="31"/>
    </row>
    <row r="90" spans="1:7" ht="20.399999999999999" x14ac:dyDescent="0.25">
      <c r="A90" s="5"/>
      <c r="B90" s="59" t="str">
        <f>Critères!B89</f>
        <v>12.4</v>
      </c>
      <c r="C90" s="31" t="str">
        <f>Critères!C89</f>
        <v>Dans chaque ensemble de pages, la page « plan du site » est-elle atteignable de manière identique ?</v>
      </c>
      <c r="D90" s="67" t="s">
        <v>305</v>
      </c>
      <c r="E90" s="68" t="s">
        <v>316</v>
      </c>
      <c r="F90" s="31"/>
      <c r="G90" s="31"/>
    </row>
    <row r="91" spans="1:7" ht="20.399999999999999" x14ac:dyDescent="0.25">
      <c r="A91" s="5"/>
      <c r="B91" s="59" t="str">
        <f>Critères!B90</f>
        <v>12.5</v>
      </c>
      <c r="C91" s="31" t="str">
        <f>Critères!C90</f>
        <v>Dans chaque ensemble de pages, le moteur de recherche est-il atteignable de manière identique ?</v>
      </c>
      <c r="D91" s="67" t="s">
        <v>305</v>
      </c>
      <c r="E91" s="68" t="s">
        <v>316</v>
      </c>
      <c r="F91" s="31"/>
      <c r="G91" s="31"/>
    </row>
    <row r="92" spans="1:7" ht="51" x14ac:dyDescent="0.25">
      <c r="A92" s="5"/>
      <c r="B92" s="59" t="str">
        <f>Critères!B91</f>
        <v>12.6</v>
      </c>
      <c r="C92" s="31"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31"/>
      <c r="G92" s="31"/>
    </row>
    <row r="93" spans="1:7" ht="30.6" x14ac:dyDescent="0.25">
      <c r="A93" s="5"/>
      <c r="B93" s="59" t="str">
        <f>Critères!B92</f>
        <v>12.7</v>
      </c>
      <c r="C93" s="31" t="str">
        <f>Critères!C92</f>
        <v>Dans chaque page web, un lien d’évitement ou d’accès rapide à la zone de contenu principal est-il présent (hors cas particuliers) ?</v>
      </c>
      <c r="D93" s="67" t="s">
        <v>305</v>
      </c>
      <c r="E93" s="68" t="s">
        <v>316</v>
      </c>
      <c r="F93" s="31"/>
      <c r="G93" s="31"/>
    </row>
    <row r="94" spans="1:7" ht="20.399999999999999" x14ac:dyDescent="0.25">
      <c r="A94" s="5"/>
      <c r="B94" s="59" t="str">
        <f>Critères!B93</f>
        <v>12.8</v>
      </c>
      <c r="C94" s="31" t="str">
        <f>Critères!C93</f>
        <v>Dans chaque page web, l’ordre de tabulation est-il cohérent ?</v>
      </c>
      <c r="D94" s="67" t="s">
        <v>305</v>
      </c>
      <c r="E94" s="68" t="s">
        <v>316</v>
      </c>
      <c r="F94" s="31"/>
      <c r="G94" s="31"/>
    </row>
    <row r="95" spans="1:7" ht="20.399999999999999" x14ac:dyDescent="0.25">
      <c r="A95" s="5"/>
      <c r="B95" s="59" t="str">
        <f>Critères!B94</f>
        <v>12.9</v>
      </c>
      <c r="C95" s="31" t="str">
        <f>Critères!C94</f>
        <v>Dans chaque page web, la navigation ne doit pas contenir de piège au clavier. Cette règle est-elle respectée ?</v>
      </c>
      <c r="D95" s="67" t="s">
        <v>305</v>
      </c>
      <c r="E95" s="68" t="s">
        <v>316</v>
      </c>
      <c r="F95" s="31"/>
      <c r="G95" s="31"/>
    </row>
    <row r="96" spans="1:7" ht="40.799999999999997" x14ac:dyDescent="0.25">
      <c r="A96" s="5"/>
      <c r="B96" s="59" t="str">
        <f>Critères!B95</f>
        <v>12.10</v>
      </c>
      <c r="C96" s="31" t="str">
        <f>Critères!C95</f>
        <v>Dans chaque page web, les raccourcis clavier n’utilisant qu’une seule touche (lettre minuscule ou majuscule, ponctuation, chiffre ou symbole) sont-ils contrôlables par l’utilisateur ?</v>
      </c>
      <c r="D96" s="67" t="s">
        <v>305</v>
      </c>
      <c r="E96" s="68" t="s">
        <v>316</v>
      </c>
      <c r="F96" s="31"/>
      <c r="G96" s="31"/>
    </row>
    <row r="97" spans="1:7" ht="40.799999999999997" x14ac:dyDescent="0.25">
      <c r="A97" s="5"/>
      <c r="B97" s="59" t="str">
        <f>Critères!B96</f>
        <v>12.11</v>
      </c>
      <c r="C97" s="31" t="str">
        <f>Critères!C96</f>
        <v>Dans chaque page web, les contenus additionnels apparaissant au survol, à la prise de focus ou à l’activation d’un composant d’interface sont-ils si nécessaire atteignables au clavier ?</v>
      </c>
      <c r="D97" s="67" t="s">
        <v>305</v>
      </c>
      <c r="E97" s="68" t="s">
        <v>316</v>
      </c>
      <c r="F97" s="31"/>
      <c r="G97" s="31"/>
    </row>
    <row r="98" spans="1:7" ht="30.6" x14ac:dyDescent="0.25">
      <c r="A98" s="5" t="str">
        <f>Critères!$A$97</f>
        <v>CONSULTATION</v>
      </c>
      <c r="B98" s="59" t="str">
        <f>Critères!B97</f>
        <v>13.1</v>
      </c>
      <c r="C98" s="31" t="str">
        <f>Critères!C97</f>
        <v>Pour chaque page web, l’utilisateur a-t-il le contrôle de chaque limite de temps modifiant le contenu (hors cas particuliers) ?</v>
      </c>
      <c r="D98" s="67" t="s">
        <v>305</v>
      </c>
      <c r="E98" s="68" t="s">
        <v>316</v>
      </c>
      <c r="F98" s="31"/>
      <c r="G98" s="31"/>
    </row>
    <row r="99" spans="1:7" ht="30.6" x14ac:dyDescent="0.25">
      <c r="A99" s="5"/>
      <c r="B99" s="59" t="str">
        <f>Critères!B98</f>
        <v>13.2</v>
      </c>
      <c r="C99" s="31" t="str">
        <f>Critères!C98</f>
        <v>Dans chaque page web, l’ouverture d’une nouvelle fenêtre ne doit pas être déclenchée sans action de l’utilisateur. Cette règle est-elle respectée ?</v>
      </c>
      <c r="D99" s="67" t="s">
        <v>305</v>
      </c>
      <c r="E99" s="68" t="s">
        <v>316</v>
      </c>
      <c r="F99" s="31"/>
      <c r="G99" s="31"/>
    </row>
    <row r="100" spans="1:7" ht="30.6" x14ac:dyDescent="0.25">
      <c r="A100" s="5"/>
      <c r="B100" s="59" t="str">
        <f>Critères!B99</f>
        <v>13.3</v>
      </c>
      <c r="C100" s="31" t="str">
        <f>Critères!C99</f>
        <v>Dans chaque page web, chaque document bureautique en téléchargement possède-t-il, si nécessaire, une version accessible (hors cas particuliers) ?</v>
      </c>
      <c r="D100" s="67" t="s">
        <v>305</v>
      </c>
      <c r="E100" s="68" t="s">
        <v>316</v>
      </c>
      <c r="F100" s="31"/>
      <c r="G100" s="31"/>
    </row>
    <row r="101" spans="1:7" ht="20.399999999999999" x14ac:dyDescent="0.25">
      <c r="A101" s="5"/>
      <c r="B101" s="59" t="str">
        <f>Critères!B100</f>
        <v>13.4</v>
      </c>
      <c r="C101" s="31" t="str">
        <f>Critères!C100</f>
        <v>Pour chaque document bureautique ayant une version accessible, cette version offre-t-elle la même information ?</v>
      </c>
      <c r="D101" s="67" t="s">
        <v>305</v>
      </c>
      <c r="E101" s="68" t="s">
        <v>316</v>
      </c>
      <c r="F101" s="31"/>
      <c r="G101" s="31"/>
    </row>
    <row r="102" spans="1:7" ht="20.399999999999999" x14ac:dyDescent="0.25">
      <c r="A102" s="5"/>
      <c r="B102" s="59" t="str">
        <f>Critères!B101</f>
        <v>13.5</v>
      </c>
      <c r="C102" s="31" t="str">
        <f>Critères!C101</f>
        <v>Dans chaque page web, chaque contenu cryptique (art ASCII, émoticon, syntaxe cryptique) a-t-il une alternative ?</v>
      </c>
      <c r="D102" s="67" t="s">
        <v>305</v>
      </c>
      <c r="E102" s="68" t="s">
        <v>316</v>
      </c>
      <c r="F102" s="31"/>
      <c r="G102" s="31"/>
    </row>
    <row r="103" spans="1:7" ht="30.6" x14ac:dyDescent="0.25">
      <c r="A103" s="5"/>
      <c r="B103" s="59" t="str">
        <f>Critères!B102</f>
        <v>13.6</v>
      </c>
      <c r="C103" s="31" t="str">
        <f>Critères!C102</f>
        <v>Dans chaque page web, pour chaque contenu cryptique (art ASCII, émoticon, syntaxe cryptique) ayant une alternative, cette alternative est-elle pertinente ?</v>
      </c>
      <c r="D103" s="67" t="s">
        <v>305</v>
      </c>
      <c r="E103" s="68" t="s">
        <v>316</v>
      </c>
      <c r="F103" s="31"/>
      <c r="G103" s="31"/>
    </row>
    <row r="104" spans="1:7" ht="30.6" x14ac:dyDescent="0.25">
      <c r="A104" s="5"/>
      <c r="B104" s="59" t="str">
        <f>Critères!B103</f>
        <v>13.7</v>
      </c>
      <c r="C104" s="31" t="str">
        <f>Critères!C103</f>
        <v>Dans chaque page web, les changements brusques de luminosité ou les effets de flash sont-ils correctement utilisés ?</v>
      </c>
      <c r="D104" s="67" t="s">
        <v>305</v>
      </c>
      <c r="E104" s="68" t="s">
        <v>316</v>
      </c>
      <c r="F104" s="31"/>
      <c r="G104" s="31"/>
    </row>
    <row r="105" spans="1:7" ht="20.399999999999999" x14ac:dyDescent="0.25">
      <c r="A105" s="5"/>
      <c r="B105" s="59" t="str">
        <f>Critères!B104</f>
        <v>13.8</v>
      </c>
      <c r="C105" s="31" t="str">
        <f>Critères!C104</f>
        <v>Dans chaque page web, chaque contenu en mouvement ou clignotant est-il contrôlable par l’utilisateur ?</v>
      </c>
      <c r="D105" s="67" t="s">
        <v>305</v>
      </c>
      <c r="E105" s="68" t="s">
        <v>316</v>
      </c>
      <c r="F105" s="31"/>
      <c r="G105" s="31"/>
    </row>
    <row r="106" spans="1:7" ht="30.6" x14ac:dyDescent="0.25">
      <c r="A106" s="5"/>
      <c r="B106" s="59" t="str">
        <f>Critères!B105</f>
        <v>13.9</v>
      </c>
      <c r="C106" s="31" t="str">
        <f>Critères!C105</f>
        <v>Dans chaque page web, le contenu proposé est-il consultable quelle que soit l’orientation de l’écran (portait ou paysage) (hors cas particuliers) ?</v>
      </c>
      <c r="D106" s="67" t="s">
        <v>305</v>
      </c>
      <c r="E106" s="68" t="s">
        <v>316</v>
      </c>
      <c r="F106" s="31"/>
      <c r="G106" s="31"/>
    </row>
    <row r="107" spans="1:7" ht="40.799999999999997" x14ac:dyDescent="0.25">
      <c r="A107" s="5"/>
      <c r="B107" s="59" t="str">
        <f>Critères!B106</f>
        <v>13.10</v>
      </c>
      <c r="C107" s="31" t="str">
        <f>Critères!C106</f>
        <v>Dans chaque page web, les fonctionnalités utilisables ou disponibles au moyen d’un geste complexe peuvent-elles être également disponibles au moyen d’un geste simple (hors cas particuliers) ?</v>
      </c>
      <c r="D107" s="67" t="s">
        <v>305</v>
      </c>
      <c r="E107" s="68" t="s">
        <v>316</v>
      </c>
      <c r="F107" s="31"/>
      <c r="G107" s="31"/>
    </row>
    <row r="108" spans="1:7" ht="40.799999999999997" x14ac:dyDescent="0.25">
      <c r="A108" s="5"/>
      <c r="B108" s="59" t="str">
        <f>Critères!B107</f>
        <v>13.11</v>
      </c>
      <c r="C108" s="31" t="str">
        <f>Critères!C107</f>
        <v>Dans chaque page web, les actions déclenchées au moyen d’un dispositif de pointage sur un point unique de l’écran peuvent-elles faire l’objet d’une annulation (hors cas particuliers) ?</v>
      </c>
      <c r="D108" s="67" t="s">
        <v>305</v>
      </c>
      <c r="E108" s="68" t="s">
        <v>316</v>
      </c>
      <c r="F108" s="31"/>
      <c r="G108" s="31"/>
    </row>
    <row r="109" spans="1:7" ht="30.6" x14ac:dyDescent="0.25">
      <c r="A109" s="5"/>
      <c r="B109" s="59" t="str">
        <f>Critères!B108</f>
        <v>13.12</v>
      </c>
      <c r="C109" s="31" t="str">
        <f>Critères!C108</f>
        <v>Dans chaque page web, les fonctionnalités qui impliquent un mouvement de l’appareil ou vers l’appareil peuvent-elles être satisfaites de manière alternative (hors cas particuliers) ?</v>
      </c>
      <c r="D109" s="67" t="s">
        <v>305</v>
      </c>
      <c r="E109" s="68" t="s">
        <v>316</v>
      </c>
      <c r="F109" s="31"/>
      <c r="G109" s="31"/>
    </row>
  </sheetData>
  <mergeCells count="15">
    <mergeCell ref="A74:A86"/>
    <mergeCell ref="A87:A97"/>
    <mergeCell ref="A98:A109"/>
    <mergeCell ref="A31:A38"/>
    <mergeCell ref="A39:A40"/>
    <mergeCell ref="A41:A45"/>
    <mergeCell ref="A46:A55"/>
    <mergeCell ref="A56:A59"/>
    <mergeCell ref="A60:A73"/>
    <mergeCell ref="A1:G1"/>
    <mergeCell ref="A2:G2"/>
    <mergeCell ref="A4:A12"/>
    <mergeCell ref="A13:A14"/>
    <mergeCell ref="A15:A17"/>
    <mergeCell ref="A18:A30"/>
  </mergeCells>
  <conditionalFormatting sqref="D5:D109">
    <cfRule type="cellIs" dxfId="71" priority="1" operator="equal">
      <formula>"C"</formula>
    </cfRule>
    <cfRule type="cellIs" dxfId="70" priority="2" operator="equal">
      <formula>"NC"</formula>
    </cfRule>
    <cfRule type="cellIs" dxfId="69" priority="3" operator="equal">
      <formula>"NA"</formula>
    </cfRule>
    <cfRule type="cellIs" dxfId="68" priority="4" operator="equal">
      <formula>"NT"</formula>
    </cfRule>
  </conditionalFormatting>
  <conditionalFormatting sqref="E5:E109">
    <cfRule type="cellIs" dxfId="67" priority="5" operator="equal">
      <formula>"D"</formula>
    </cfRule>
    <cfRule type="cellIs" dxfId="66" priority="6" operator="equal">
      <formula>"N"</formula>
    </cfRule>
  </conditionalFormatting>
  <conditionalFormatting sqref="D4">
    <cfRule type="cellIs" dxfId="65" priority="7" operator="equal">
      <formula>"C"</formula>
    </cfRule>
    <cfRule type="cellIs" dxfId="64" priority="8" operator="equal">
      <formula>"NC"</formula>
    </cfRule>
    <cfRule type="cellIs" dxfId="63" priority="9" operator="equal">
      <formula>"NA"</formula>
    </cfRule>
    <cfRule type="cellIs" dxfId="62" priority="10" operator="equal">
      <formula>"NT"</formula>
    </cfRule>
  </conditionalFormatting>
  <conditionalFormatting sqref="E4">
    <cfRule type="cellIs" dxfId="61" priority="11" operator="equal">
      <formula>"D"</formula>
    </cfRule>
    <cfRule type="cellIs" dxfId="60" priority="12"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9"/>
  <sheetViews>
    <sheetView zoomScale="75" zoomScaleNormal="75" workbookViewId="0">
      <selection activeCell="D4" sqref="D4"/>
    </sheetView>
  </sheetViews>
  <sheetFormatPr baseColWidth="10" defaultColWidth="9.54296875" defaultRowHeight="15" x14ac:dyDescent="0.25"/>
  <cols>
    <col min="1" max="1" width="3.7265625" style="14"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1017" width="9.54296875" style="23"/>
    <col min="1018" max="16384" width="9.54296875" style="14"/>
  </cols>
  <sheetData>
    <row r="1" spans="1:1024" ht="15.6" x14ac:dyDescent="0.25">
      <c r="A1" s="11" t="str">
        <f>Échantillon!A1</f>
        <v>RGAA 4.1 – GRILLE D'ÉVALUATION</v>
      </c>
      <c r="B1" s="11"/>
      <c r="C1" s="11"/>
      <c r="D1" s="11"/>
      <c r="E1" s="11"/>
      <c r="F1" s="11"/>
      <c r="G1" s="11"/>
    </row>
    <row r="2" spans="1:1024" x14ac:dyDescent="0.25">
      <c r="A2" s="1" t="str">
        <f>CONCATENATE(Échantillon!B46," : ",Échantillon!C46)</f>
        <v>Actualités : http://www.site.fr/actualites.html</v>
      </c>
      <c r="B2" s="1"/>
      <c r="C2" s="1"/>
      <c r="D2" s="1"/>
      <c r="E2" s="1"/>
      <c r="F2" s="1"/>
      <c r="G2" s="1"/>
    </row>
    <row r="3" spans="1:1024" s="23" customFormat="1" ht="46.2" x14ac:dyDescent="0.25">
      <c r="A3" s="24" t="s">
        <v>71</v>
      </c>
      <c r="B3" s="24" t="s">
        <v>72</v>
      </c>
      <c r="C3" s="25" t="s">
        <v>73</v>
      </c>
      <c r="D3" s="24" t="s">
        <v>300</v>
      </c>
      <c r="E3" s="24" t="s">
        <v>313</v>
      </c>
      <c r="F3" s="25" t="s">
        <v>314</v>
      </c>
      <c r="G3" s="25" t="s">
        <v>315</v>
      </c>
      <c r="AMD3" s="14"/>
      <c r="AME3" s="14"/>
      <c r="AMF3" s="14"/>
      <c r="AMG3" s="14"/>
      <c r="AMH3" s="14"/>
      <c r="AMI3" s="14"/>
      <c r="AMJ3" s="14"/>
    </row>
    <row r="4" spans="1:1024" s="23" customFormat="1" ht="20.399999999999999" x14ac:dyDescent="0.25">
      <c r="A4" s="5" t="str">
        <f>Critères!$A$3</f>
        <v>IMAGES</v>
      </c>
      <c r="B4" s="59" t="str">
        <f>Critères!B3</f>
        <v>1.1</v>
      </c>
      <c r="C4" s="31" t="str">
        <f>Critères!C3</f>
        <v>Chaque image porteuse d’information a-t-elle une alternative textuelle ?</v>
      </c>
      <c r="D4" s="67" t="s">
        <v>305</v>
      </c>
      <c r="E4" s="68" t="s">
        <v>316</v>
      </c>
      <c r="F4" s="31"/>
      <c r="G4" s="31"/>
      <c r="H4" s="14"/>
      <c r="AMD4" s="14"/>
      <c r="AME4" s="14"/>
      <c r="AMF4" s="14"/>
      <c r="AMG4" s="14"/>
      <c r="AMH4" s="14"/>
      <c r="AMI4" s="14"/>
      <c r="AMJ4" s="14"/>
    </row>
    <row r="5" spans="1:1024" s="23" customFormat="1" ht="20.399999999999999" x14ac:dyDescent="0.25">
      <c r="A5" s="5"/>
      <c r="B5" s="59" t="str">
        <f>Critères!B4</f>
        <v>1.2</v>
      </c>
      <c r="C5" s="31" t="str">
        <f>Critères!C4</f>
        <v>Chaque image de décoration est-elle correctement ignorée par les technologies d’assistance ?</v>
      </c>
      <c r="D5" s="67" t="s">
        <v>305</v>
      </c>
      <c r="E5" s="68" t="s">
        <v>316</v>
      </c>
      <c r="F5" s="31"/>
      <c r="G5" s="31"/>
      <c r="AMD5" s="14"/>
      <c r="AME5" s="14"/>
      <c r="AMF5" s="14"/>
      <c r="AMG5" s="14"/>
      <c r="AMH5" s="14"/>
      <c r="AMI5" s="14"/>
      <c r="AMJ5" s="14"/>
    </row>
    <row r="6" spans="1:1024" s="23" customFormat="1" ht="30.6" x14ac:dyDescent="0.25">
      <c r="A6" s="5"/>
      <c r="B6" s="59" t="str">
        <f>Critères!B5</f>
        <v>1.3</v>
      </c>
      <c r="C6" s="31" t="str">
        <f>Critères!C5</f>
        <v>Pour chaque image porteuse d'information ayant une alternative textuelle, cette alternative est-elle pertinente (hors cas particuliers) ?</v>
      </c>
      <c r="D6" s="67" t="s">
        <v>305</v>
      </c>
      <c r="E6" s="68" t="s">
        <v>316</v>
      </c>
      <c r="F6" s="31"/>
      <c r="G6" s="31"/>
      <c r="AMD6" s="14"/>
      <c r="AME6" s="14"/>
      <c r="AMF6" s="14"/>
      <c r="AMG6" s="14"/>
      <c r="AMH6" s="14"/>
      <c r="AMI6" s="14"/>
      <c r="AMJ6" s="14"/>
    </row>
    <row r="7" spans="1:1024" ht="30.6" x14ac:dyDescent="0.25">
      <c r="A7" s="5"/>
      <c r="B7" s="59" t="str">
        <f>Critères!B6</f>
        <v>1.4</v>
      </c>
      <c r="C7" s="31" t="str">
        <f>Critères!C6</f>
        <v>Pour chaque image utilisée comme CAPTCHA ou comme image-test, ayant une alternative textuelle, cette alternative permet-elle d’identifier la nature et la fonction de l’image ?</v>
      </c>
      <c r="D7" s="67" t="s">
        <v>305</v>
      </c>
      <c r="E7" s="68" t="s">
        <v>316</v>
      </c>
      <c r="F7" s="31"/>
      <c r="G7" s="31"/>
    </row>
    <row r="8" spans="1:1024" ht="30.6" x14ac:dyDescent="0.25">
      <c r="A8" s="5"/>
      <c r="B8" s="59" t="str">
        <f>Critères!B7</f>
        <v>1.5</v>
      </c>
      <c r="C8" s="31" t="str">
        <f>Critères!C7</f>
        <v>Pour chaque image utilisée comme CAPTCHA, une solution d’accès alternatif au contenu ou à la fonction du CAPTCHA est-elle présente ?</v>
      </c>
      <c r="D8" s="67" t="s">
        <v>305</v>
      </c>
      <c r="E8" s="68" t="s">
        <v>316</v>
      </c>
      <c r="F8" s="29"/>
      <c r="G8" s="31"/>
    </row>
    <row r="9" spans="1:1024" ht="20.399999999999999" x14ac:dyDescent="0.25">
      <c r="A9" s="5"/>
      <c r="B9" s="59" t="str">
        <f>Critères!B8</f>
        <v>1.6</v>
      </c>
      <c r="C9" s="31" t="str">
        <f>Critères!C8</f>
        <v>Chaque image porteuse d’information a-t-elle, si nécessaire, une description détaillée ?</v>
      </c>
      <c r="D9" s="67" t="s">
        <v>305</v>
      </c>
      <c r="E9" s="68" t="s">
        <v>316</v>
      </c>
      <c r="F9" s="31"/>
      <c r="G9" s="31"/>
    </row>
    <row r="10" spans="1:1024" ht="20.399999999999999" x14ac:dyDescent="0.25">
      <c r="A10" s="5"/>
      <c r="B10" s="59" t="str">
        <f>Critères!B9</f>
        <v>1.7</v>
      </c>
      <c r="C10" s="31" t="str">
        <f>Critères!C9</f>
        <v>Pour chaque image porteuse d’information ayant une description détaillée, cette description est-elle pertinente ?</v>
      </c>
      <c r="D10" s="67" t="s">
        <v>305</v>
      </c>
      <c r="E10" s="68" t="s">
        <v>316</v>
      </c>
      <c r="F10" s="31"/>
      <c r="G10" s="31"/>
    </row>
    <row r="11" spans="1:1024" ht="40.799999999999997" x14ac:dyDescent="0.25">
      <c r="A11" s="5"/>
      <c r="B11" s="59" t="str">
        <f>Critères!B10</f>
        <v>1.8</v>
      </c>
      <c r="C11" s="31" t="str">
        <f>Critères!C10</f>
        <v>Chaque image texte porteuse d’information, en l’absence d’un mécanisme de remplacement, doit si possible être remplacée par du texte stylé. Cette règle est-elle respectée (hors cas particuliers) ?</v>
      </c>
      <c r="D11" s="67" t="s">
        <v>305</v>
      </c>
      <c r="E11" s="68" t="s">
        <v>316</v>
      </c>
      <c r="F11" s="31"/>
      <c r="G11" s="31"/>
    </row>
    <row r="12" spans="1:1024" s="23" customFormat="1" ht="20.399999999999999" x14ac:dyDescent="0.25">
      <c r="A12" s="5"/>
      <c r="B12" s="59" t="str">
        <f>Critères!B11</f>
        <v>1.9</v>
      </c>
      <c r="C12" s="31" t="str">
        <f>Critères!C11</f>
        <v>Chaque légende d’image est-elle, si nécessaire, correctement reliée à l’image correspondante ?</v>
      </c>
      <c r="D12" s="67" t="s">
        <v>305</v>
      </c>
      <c r="E12" s="68" t="s">
        <v>316</v>
      </c>
      <c r="F12" s="31"/>
      <c r="G12" s="31"/>
      <c r="AMD12" s="14"/>
      <c r="AME12" s="14"/>
      <c r="AMF12" s="14"/>
      <c r="AMG12" s="14"/>
      <c r="AMH12" s="14"/>
      <c r="AMI12" s="14"/>
      <c r="AMJ12" s="14"/>
    </row>
    <row r="13" spans="1:1024" ht="15.6" x14ac:dyDescent="0.25">
      <c r="A13" s="5" t="str">
        <f>Critères!$A$12</f>
        <v>CADRES</v>
      </c>
      <c r="B13" s="59" t="str">
        <f>Critères!B12</f>
        <v>2.1</v>
      </c>
      <c r="C13" s="31" t="str">
        <f>Critères!C12</f>
        <v>Chaque cadre a-t-il un titre de cadre ?</v>
      </c>
      <c r="D13" s="67" t="s">
        <v>305</v>
      </c>
      <c r="E13" s="68" t="s">
        <v>316</v>
      </c>
      <c r="F13" s="60"/>
      <c r="G13" s="31"/>
    </row>
    <row r="14" spans="1:1024"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1024" ht="30.6" x14ac:dyDescent="0.25">
      <c r="A15" s="5" t="str">
        <f>Critères!$A$14</f>
        <v>COULEURS</v>
      </c>
      <c r="B15" s="59" t="str">
        <f>Critères!B14</f>
        <v>3.1</v>
      </c>
      <c r="C15" s="31" t="str">
        <f>Critères!C14</f>
        <v>Dans chaque page web, l’information ne doit pas être donnée uniquement par la couleur. Cette règle est-elle respectée ?</v>
      </c>
      <c r="D15" s="67" t="s">
        <v>305</v>
      </c>
      <c r="E15" s="68" t="s">
        <v>316</v>
      </c>
      <c r="F15" s="31"/>
      <c r="G15" s="31"/>
    </row>
    <row r="16" spans="1:1024" ht="30.6" x14ac:dyDescent="0.25">
      <c r="A16" s="5"/>
      <c r="B16" s="59" t="str">
        <f>Critères!B15</f>
        <v>3.2</v>
      </c>
      <c r="C16" s="31"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9" t="str">
        <f>Critères!B16</f>
        <v>3.3</v>
      </c>
      <c r="C17" s="31"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9" t="str">
        <f>Critères!B17</f>
        <v>4.1</v>
      </c>
      <c r="C18" s="31"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9" t="str">
        <f>Critères!B18</f>
        <v>4.2</v>
      </c>
      <c r="C19" s="31"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9" t="str">
        <f>Critères!B19</f>
        <v>4.3</v>
      </c>
      <c r="C20" s="31" t="str">
        <f>Critères!C19</f>
        <v>Chaque média temporel synchronisé pré-enregistré a-t-il, si nécessaire, des sous-titres synchronisés (hors cas particuliers) ?</v>
      </c>
      <c r="D20" s="67" t="s">
        <v>305</v>
      </c>
      <c r="E20" s="68" t="s">
        <v>316</v>
      </c>
      <c r="F20" s="31"/>
      <c r="G20" s="31"/>
    </row>
    <row r="21" spans="1:7" ht="30.6" x14ac:dyDescent="0.25">
      <c r="A21" s="5"/>
      <c r="B21" s="59" t="str">
        <f>Critères!B20</f>
        <v>4.4</v>
      </c>
      <c r="C21" s="31"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9" t="str">
        <f>Critères!B21</f>
        <v>4.5</v>
      </c>
      <c r="C22" s="31"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9" t="str">
        <f>Critères!B22</f>
        <v>4.6</v>
      </c>
      <c r="C23" s="31"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9" t="str">
        <f>Critères!B23</f>
        <v>4.7</v>
      </c>
      <c r="C24" s="31" t="str">
        <f>Critères!C23</f>
        <v>Chaque média temporel est-il clairement identifiable (hors cas particuliers) ?</v>
      </c>
      <c r="D24" s="67" t="s">
        <v>305</v>
      </c>
      <c r="E24" s="68" t="s">
        <v>316</v>
      </c>
      <c r="F24" s="31"/>
      <c r="G24" s="31"/>
    </row>
    <row r="25" spans="1:7" ht="20.399999999999999" x14ac:dyDescent="0.25">
      <c r="A25" s="5"/>
      <c r="B25" s="59" t="str">
        <f>Critères!B24</f>
        <v>4.8</v>
      </c>
      <c r="C25" s="31" t="str">
        <f>Critères!C24</f>
        <v>Chaque média non temporel a-t-il, si nécessaire, une alternative (hors cas particuliers) ?</v>
      </c>
      <c r="D25" s="67" t="s">
        <v>305</v>
      </c>
      <c r="E25" s="68" t="s">
        <v>316</v>
      </c>
      <c r="F25" s="31"/>
      <c r="G25" s="31"/>
    </row>
    <row r="26" spans="1:7" ht="20.399999999999999" x14ac:dyDescent="0.25">
      <c r="A26" s="5"/>
      <c r="B26" s="59" t="str">
        <f>Critères!B25</f>
        <v>4.9</v>
      </c>
      <c r="C26" s="31" t="str">
        <f>Critères!C25</f>
        <v>Pour chaque média non temporel ayant une alternative, cette alternative est-elle pertinente ?</v>
      </c>
      <c r="D26" s="67" t="s">
        <v>305</v>
      </c>
      <c r="E26" s="68" t="s">
        <v>316</v>
      </c>
      <c r="F26" s="31"/>
      <c r="G26" s="31"/>
    </row>
    <row r="27" spans="1:7" ht="20.399999999999999" x14ac:dyDescent="0.25">
      <c r="A27" s="5"/>
      <c r="B27" s="59" t="str">
        <f>Critères!B26</f>
        <v>4.10</v>
      </c>
      <c r="C27" s="31" t="str">
        <f>Critères!C26</f>
        <v>Chaque son déclenché automatiquement est-il contrôlable par l’utilisateur ?</v>
      </c>
      <c r="D27" s="67" t="s">
        <v>305</v>
      </c>
      <c r="E27" s="68" t="s">
        <v>316</v>
      </c>
      <c r="F27" s="31"/>
      <c r="G27" s="31"/>
    </row>
    <row r="28" spans="1:7" ht="30.6" x14ac:dyDescent="0.25">
      <c r="A28" s="5"/>
      <c r="B28" s="59" t="str">
        <f>Critères!B27</f>
        <v>4.11</v>
      </c>
      <c r="C28" s="31"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9" t="str">
        <f>Critères!B28</f>
        <v>4.12</v>
      </c>
      <c r="C29" s="31"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9" t="str">
        <f>Critères!B29</f>
        <v>4.13</v>
      </c>
      <c r="C30" s="31"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9" t="str">
        <f>Critères!B30</f>
        <v>5.1</v>
      </c>
      <c r="C31" s="31" t="str">
        <f>Critères!C30</f>
        <v>Chaque tableau de données complexe a-t-il un résumé ?</v>
      </c>
      <c r="D31" s="67" t="s">
        <v>305</v>
      </c>
      <c r="E31" s="68" t="s">
        <v>316</v>
      </c>
      <c r="F31" s="31"/>
      <c r="G31" s="31"/>
    </row>
    <row r="32" spans="1:7" ht="20.399999999999999" x14ac:dyDescent="0.25">
      <c r="A32" s="5"/>
      <c r="B32" s="59" t="str">
        <f>Critères!B31</f>
        <v>5.2</v>
      </c>
      <c r="C32" s="31" t="str">
        <f>Critères!C31</f>
        <v>Pour chaque tableau de données complexe ayant un résumé, celui-ci est-il pertinent ?</v>
      </c>
      <c r="D32" s="67" t="s">
        <v>305</v>
      </c>
      <c r="E32" s="68" t="s">
        <v>316</v>
      </c>
      <c r="F32" s="31"/>
      <c r="G32" s="31"/>
    </row>
    <row r="33" spans="1:7" ht="20.399999999999999" x14ac:dyDescent="0.25">
      <c r="A33" s="5"/>
      <c r="B33" s="59" t="str">
        <f>Critères!B32</f>
        <v>5.3</v>
      </c>
      <c r="C33" s="31" t="str">
        <f>Critères!C32</f>
        <v>Pour chaque tableau de mise en forme, le contenu linéarisé reste-t-il compréhensible ?</v>
      </c>
      <c r="D33" s="67" t="s">
        <v>305</v>
      </c>
      <c r="E33" s="68" t="s">
        <v>316</v>
      </c>
      <c r="F33" s="31"/>
      <c r="G33" s="31"/>
    </row>
    <row r="34" spans="1:7" ht="20.399999999999999" x14ac:dyDescent="0.25">
      <c r="A34" s="5"/>
      <c r="B34" s="59" t="str">
        <f>Critères!B33</f>
        <v>5.4</v>
      </c>
      <c r="C34" s="31" t="str">
        <f>Critères!C33</f>
        <v>Pour chaque tableau de données ayant un titre, le titre est-il correctement associé au tableau de données ?</v>
      </c>
      <c r="D34" s="67" t="s">
        <v>305</v>
      </c>
      <c r="E34" s="68" t="s">
        <v>316</v>
      </c>
      <c r="F34" s="31"/>
      <c r="G34" s="31"/>
    </row>
    <row r="35" spans="1:7" ht="20.399999999999999" x14ac:dyDescent="0.25">
      <c r="A35" s="5"/>
      <c r="B35" s="59" t="str">
        <f>Critères!B34</f>
        <v>5.5</v>
      </c>
      <c r="C35" s="31" t="str">
        <f>Critères!C34</f>
        <v>Pour chaque tableau de données ayant un titre, celui-ci est-il pertinent ?</v>
      </c>
      <c r="D35" s="67" t="s">
        <v>305</v>
      </c>
      <c r="E35" s="68" t="s">
        <v>316</v>
      </c>
      <c r="F35" s="31"/>
      <c r="G35" s="31"/>
    </row>
    <row r="36" spans="1:7" ht="30.6" x14ac:dyDescent="0.25">
      <c r="A36" s="5"/>
      <c r="B36" s="59" t="str">
        <f>Critères!B35</f>
        <v>5.6</v>
      </c>
      <c r="C36" s="31" t="str">
        <f>Critères!C35</f>
        <v>Pour chaque tableau de données, chaque en-tête de colonnes et chaque en-tête de lignes sont-ils correctement déclarés ?</v>
      </c>
      <c r="D36" s="67" t="s">
        <v>305</v>
      </c>
      <c r="E36" s="68" t="s">
        <v>316</v>
      </c>
      <c r="F36" s="31"/>
      <c r="G36" s="31"/>
    </row>
    <row r="37" spans="1:7" ht="30.6" x14ac:dyDescent="0.25">
      <c r="A37" s="5"/>
      <c r="B37" s="59" t="str">
        <f>Critères!B36</f>
        <v>5.7</v>
      </c>
      <c r="C37" s="31"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9" t="str">
        <f>Critères!B37</f>
        <v>5.8</v>
      </c>
      <c r="C38" s="31"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9" t="str">
        <f>Critères!B38</f>
        <v>6.1</v>
      </c>
      <c r="C39" s="31" t="str">
        <f>Critères!C38</f>
        <v>Chaque lien est-il explicite (hors cas particuliers) ?</v>
      </c>
      <c r="D39" s="67" t="s">
        <v>305</v>
      </c>
      <c r="E39" s="68" t="s">
        <v>316</v>
      </c>
      <c r="F39" s="31"/>
      <c r="G39" s="31"/>
    </row>
    <row r="40" spans="1:7" ht="15.6" x14ac:dyDescent="0.25">
      <c r="A40" s="5"/>
      <c r="B40" s="59" t="str">
        <f>Critères!B39</f>
        <v>6.2</v>
      </c>
      <c r="C40" s="31" t="str">
        <f>Critères!C39</f>
        <v>Dans chaque page web, chaque lien a-t-il un intitulé ?</v>
      </c>
      <c r="D40" s="67" t="s">
        <v>305</v>
      </c>
      <c r="E40" s="68" t="s">
        <v>316</v>
      </c>
      <c r="F40" s="31"/>
      <c r="G40" s="31"/>
    </row>
    <row r="41" spans="1:7" ht="20.399999999999999" x14ac:dyDescent="0.25">
      <c r="A41" s="5" t="str">
        <f>Critères!$A$40</f>
        <v>SCRIPTS</v>
      </c>
      <c r="B41" s="59" t="str">
        <f>Critères!B40</f>
        <v>7.1</v>
      </c>
      <c r="C41" s="31" t="str">
        <f>Critères!C40</f>
        <v>Chaque script est-il, si nécessaire, compatible avec les technologies d’assistance ?</v>
      </c>
      <c r="D41" s="67" t="s">
        <v>305</v>
      </c>
      <c r="E41" s="68" t="s">
        <v>316</v>
      </c>
      <c r="F41" s="31"/>
      <c r="G41" s="31"/>
    </row>
    <row r="42" spans="1:7" ht="20.399999999999999" x14ac:dyDescent="0.25">
      <c r="A42" s="5"/>
      <c r="B42" s="59" t="str">
        <f>Critères!B41</f>
        <v>7.2</v>
      </c>
      <c r="C42" s="31" t="str">
        <f>Critères!C41</f>
        <v>Pour chaque script ayant une alternative, cette alternative est-elle pertinente ?</v>
      </c>
      <c r="D42" s="67" t="s">
        <v>305</v>
      </c>
      <c r="E42" s="68" t="s">
        <v>316</v>
      </c>
      <c r="F42" s="31"/>
      <c r="G42" s="31"/>
    </row>
    <row r="43" spans="1:7" ht="20.399999999999999" x14ac:dyDescent="0.25">
      <c r="A43" s="5"/>
      <c r="B43" s="59" t="str">
        <f>Critères!B42</f>
        <v>7.3</v>
      </c>
      <c r="C43" s="31" t="str">
        <f>Critères!C42</f>
        <v>Chaque script est-il contrôlable par le clavier et par tout dispositif de pointage (hors cas particuliers) ?</v>
      </c>
      <c r="D43" s="67" t="s">
        <v>305</v>
      </c>
      <c r="E43" s="68" t="s">
        <v>316</v>
      </c>
      <c r="F43" s="31"/>
      <c r="G43" s="31"/>
    </row>
    <row r="44" spans="1:7" ht="20.399999999999999" x14ac:dyDescent="0.25">
      <c r="A44" s="5"/>
      <c r="B44" s="59" t="str">
        <f>Critères!B43</f>
        <v>7.4</v>
      </c>
      <c r="C44" s="31" t="str">
        <f>Critères!C43</f>
        <v>Pour chaque script qui initie un changement de contexte, l’utilisateur est-il averti ou en a-t-il le contrôle ?</v>
      </c>
      <c r="D44" s="67" t="s">
        <v>305</v>
      </c>
      <c r="E44" s="68" t="s">
        <v>316</v>
      </c>
      <c r="F44" s="31"/>
      <c r="G44" s="31"/>
    </row>
    <row r="45" spans="1:7" ht="20.399999999999999" x14ac:dyDescent="0.25">
      <c r="A45" s="5"/>
      <c r="B45" s="59" t="str">
        <f>Critères!B44</f>
        <v>7.5</v>
      </c>
      <c r="C45" s="31"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9" t="str">
        <f>Critères!B45</f>
        <v>8.1</v>
      </c>
      <c r="C46" s="31" t="str">
        <f>Critères!C45</f>
        <v>Chaque page web est-elle définie par un type de document ?</v>
      </c>
      <c r="D46" s="67" t="s">
        <v>305</v>
      </c>
      <c r="E46" s="68" t="s">
        <v>316</v>
      </c>
      <c r="F46" s="31"/>
      <c r="G46" s="31"/>
    </row>
    <row r="47" spans="1:7" ht="20.399999999999999" x14ac:dyDescent="0.25">
      <c r="A47" s="5"/>
      <c r="B47" s="59" t="str">
        <f>Critères!B46</f>
        <v>8.2</v>
      </c>
      <c r="C47" s="31"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9" t="str">
        <f>Critères!B47</f>
        <v>8.3</v>
      </c>
      <c r="C48" s="31" t="str">
        <f>Critères!C47</f>
        <v>Dans chaque page web, la langue par défaut est-elle présente ?</v>
      </c>
      <c r="D48" s="67" t="s">
        <v>305</v>
      </c>
      <c r="E48" s="68" t="s">
        <v>316</v>
      </c>
      <c r="F48" s="31"/>
      <c r="G48" s="31"/>
    </row>
    <row r="49" spans="1:7" ht="20.399999999999999" x14ac:dyDescent="0.25">
      <c r="A49" s="5"/>
      <c r="B49" s="59" t="str">
        <f>Critères!B48</f>
        <v>8.4</v>
      </c>
      <c r="C49" s="31" t="str">
        <f>Critères!C48</f>
        <v>Pour chaque page web ayant une langue par défaut, le code de langue est-il pertinent ?</v>
      </c>
      <c r="D49" s="67" t="s">
        <v>305</v>
      </c>
      <c r="E49" s="68" t="s">
        <v>316</v>
      </c>
      <c r="F49" s="31"/>
      <c r="G49" s="31"/>
    </row>
    <row r="50" spans="1:7" ht="15.6" x14ac:dyDescent="0.25">
      <c r="A50" s="5"/>
      <c r="B50" s="59" t="str">
        <f>Critères!B49</f>
        <v>8.5</v>
      </c>
      <c r="C50" s="31" t="str">
        <f>Critères!C49</f>
        <v>Chaque page web a-t-elle un titre de page ?</v>
      </c>
      <c r="D50" s="67" t="s">
        <v>305</v>
      </c>
      <c r="E50" s="68" t="s">
        <v>316</v>
      </c>
      <c r="F50" s="31"/>
      <c r="G50" s="31"/>
    </row>
    <row r="51" spans="1:7" ht="20.399999999999999" x14ac:dyDescent="0.25">
      <c r="A51" s="5"/>
      <c r="B51" s="59" t="str">
        <f>Critères!B50</f>
        <v>8.6</v>
      </c>
      <c r="C51" s="31" t="str">
        <f>Critères!C50</f>
        <v>Pour chaque page web ayant un titre de page, ce titre est-il pertinent ?</v>
      </c>
      <c r="D51" s="67" t="s">
        <v>305</v>
      </c>
      <c r="E51" s="68" t="s">
        <v>316</v>
      </c>
      <c r="F51" s="31"/>
      <c r="G51" s="31"/>
    </row>
    <row r="52" spans="1:7" ht="20.399999999999999" x14ac:dyDescent="0.25">
      <c r="A52" s="5"/>
      <c r="B52" s="59" t="str">
        <f>Critères!B51</f>
        <v>8.7</v>
      </c>
      <c r="C52" s="31" t="str">
        <f>Critères!C51</f>
        <v>Dans chaque page web, chaque changement de langue est-il indiqué dans le code source (hors cas particuliers) ?</v>
      </c>
      <c r="D52" s="67" t="s">
        <v>305</v>
      </c>
      <c r="E52" s="68" t="s">
        <v>316</v>
      </c>
      <c r="F52" s="31"/>
      <c r="G52" s="31"/>
    </row>
    <row r="53" spans="1:7" ht="20.399999999999999" x14ac:dyDescent="0.25">
      <c r="A53" s="5"/>
      <c r="B53" s="59" t="str">
        <f>Critères!B52</f>
        <v>8.8</v>
      </c>
      <c r="C53" s="31" t="str">
        <f>Critères!C52</f>
        <v>Dans chaque page web, le code de langue de chaque changement de langue est-il valide et pertinent ?</v>
      </c>
      <c r="D53" s="67" t="s">
        <v>305</v>
      </c>
      <c r="E53" s="68" t="s">
        <v>316</v>
      </c>
      <c r="F53" s="31"/>
      <c r="G53" s="31"/>
    </row>
    <row r="54" spans="1:7" ht="30.6" x14ac:dyDescent="0.25">
      <c r="A54" s="5"/>
      <c r="B54" s="59" t="str">
        <f>Critères!B53</f>
        <v>8.9</v>
      </c>
      <c r="C54" s="31"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9" t="str">
        <f>Critères!B54</f>
        <v>8.10</v>
      </c>
      <c r="C55" s="31"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9" t="str">
        <f>Critères!B55</f>
        <v>9.1</v>
      </c>
      <c r="C56" s="31" t="str">
        <f>Critères!C55</f>
        <v>Dans chaque page web, l’information est-elle structurée par l’utilisation appropriée de titres ?</v>
      </c>
      <c r="D56" s="67" t="s">
        <v>305</v>
      </c>
      <c r="E56" s="68" t="s">
        <v>316</v>
      </c>
      <c r="F56" s="31"/>
      <c r="G56" s="31"/>
    </row>
    <row r="57" spans="1:7" ht="20.399999999999999" x14ac:dyDescent="0.25">
      <c r="A57" s="5"/>
      <c r="B57" s="59" t="str">
        <f>Critères!B56</f>
        <v>9.2</v>
      </c>
      <c r="C57" s="31" t="str">
        <f>Critères!C56</f>
        <v>Dans chaque page web, la structure du document est-elle cohérente (hors cas particuliers) ?</v>
      </c>
      <c r="D57" s="67" t="s">
        <v>305</v>
      </c>
      <c r="E57" s="68" t="s">
        <v>316</v>
      </c>
      <c r="F57" s="31"/>
      <c r="G57" s="31"/>
    </row>
    <row r="58" spans="1:7" ht="20.399999999999999" x14ac:dyDescent="0.25">
      <c r="A58" s="5"/>
      <c r="B58" s="59" t="str">
        <f>Critères!B57</f>
        <v>9.3</v>
      </c>
      <c r="C58" s="31" t="str">
        <f>Critères!C57</f>
        <v>Dans chaque page web, chaque liste est-elle correctement structurée ?</v>
      </c>
      <c r="D58" s="67" t="s">
        <v>305</v>
      </c>
      <c r="E58" s="68" t="s">
        <v>316</v>
      </c>
      <c r="F58" s="31"/>
      <c r="G58" s="31"/>
    </row>
    <row r="59" spans="1:7" ht="20.399999999999999" x14ac:dyDescent="0.25">
      <c r="A59" s="5"/>
      <c r="B59" s="59" t="str">
        <f>Critères!B58</f>
        <v>9.4</v>
      </c>
      <c r="C59" s="31" t="str">
        <f>Critères!C58</f>
        <v>Dans chaque page web, chaque citation est-elle correctement indiquée ?</v>
      </c>
      <c r="D59" s="67" t="s">
        <v>305</v>
      </c>
      <c r="E59" s="68" t="s">
        <v>316</v>
      </c>
      <c r="F59" s="31"/>
      <c r="G59" s="31"/>
    </row>
    <row r="60" spans="1:7" ht="20.399999999999999" x14ac:dyDescent="0.25">
      <c r="A60" s="5" t="str">
        <f>Critères!$A$59</f>
        <v>PRÉSENTATION</v>
      </c>
      <c r="B60" s="59" t="str">
        <f>Critères!B59</f>
        <v>10.1</v>
      </c>
      <c r="C60" s="31" t="str">
        <f>Critères!C59</f>
        <v>Dans le site web, des feuilles de styles sont-elles utilisées pour contrôler la présentation de l’information ?</v>
      </c>
      <c r="D60" s="67" t="s">
        <v>305</v>
      </c>
      <c r="E60" s="68" t="s">
        <v>316</v>
      </c>
      <c r="F60" s="31"/>
      <c r="G60" s="31"/>
    </row>
    <row r="61" spans="1:7" ht="30.6" x14ac:dyDescent="0.25">
      <c r="A61" s="5"/>
      <c r="B61" s="59" t="str">
        <f>Critères!B60</f>
        <v>10.2</v>
      </c>
      <c r="C61" s="31"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9" t="str">
        <f>Critères!B61</f>
        <v>10.3</v>
      </c>
      <c r="C62" s="31" t="str">
        <f>Critères!C61</f>
        <v>Dans chaque page web, l’information reste-t-elle compréhensible lorsque les feuilles de styles sont désactivées ?</v>
      </c>
      <c r="D62" s="67" t="s">
        <v>305</v>
      </c>
      <c r="E62" s="68" t="s">
        <v>316</v>
      </c>
      <c r="F62" s="31"/>
      <c r="G62" s="31"/>
    </row>
    <row r="63" spans="1:7" ht="30.6" x14ac:dyDescent="0.25">
      <c r="A63" s="5"/>
      <c r="B63" s="59" t="str">
        <f>Critères!B62</f>
        <v>10.4</v>
      </c>
      <c r="C63" s="31"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9" t="str">
        <f>Critères!B63</f>
        <v>10.5</v>
      </c>
      <c r="C64" s="31"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9" t="str">
        <f>Critères!B64</f>
        <v>10.6</v>
      </c>
      <c r="C65" s="31"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9" t="str">
        <f>Critères!B65</f>
        <v>10.7</v>
      </c>
      <c r="C66" s="31" t="str">
        <f>Critères!C65</f>
        <v>Dans chaque page web, pour chaque élément recevant le focus, la prise de focus est-elle visible ?</v>
      </c>
      <c r="D66" s="67" t="s">
        <v>305</v>
      </c>
      <c r="E66" s="68" t="s">
        <v>316</v>
      </c>
      <c r="F66" s="31"/>
      <c r="G66" s="31"/>
    </row>
    <row r="67" spans="1:7" ht="20.399999999999999" x14ac:dyDescent="0.25">
      <c r="A67" s="5"/>
      <c r="B67" s="59" t="str">
        <f>Critères!B66</f>
        <v>10.8</v>
      </c>
      <c r="C67" s="31" t="str">
        <f>Critères!C66</f>
        <v>Pour chaque page web, les contenus cachés ont-ils vocation à être ignorés par les technologies d’assistance ?</v>
      </c>
      <c r="D67" s="67" t="s">
        <v>305</v>
      </c>
      <c r="E67" s="68" t="s">
        <v>316</v>
      </c>
      <c r="F67" s="31"/>
      <c r="G67" s="31"/>
    </row>
    <row r="68" spans="1:7" ht="30.6" x14ac:dyDescent="0.25">
      <c r="A68" s="5"/>
      <c r="B68" s="59" t="str">
        <f>Critères!B67</f>
        <v>10.9</v>
      </c>
      <c r="C68" s="31" t="str">
        <f>Critères!C67</f>
        <v>Dans chaque page web, l’information ne doit pas être donnée uniquement par la forme, taille ou position. Cette règle est-elle respectée ?</v>
      </c>
      <c r="D68" s="67" t="s">
        <v>305</v>
      </c>
      <c r="E68" s="68" t="s">
        <v>316</v>
      </c>
      <c r="F68" s="31"/>
      <c r="G68" s="31"/>
    </row>
    <row r="69" spans="1:7" ht="30.6" x14ac:dyDescent="0.25">
      <c r="A69" s="5"/>
      <c r="B69" s="59" t="str">
        <f>Critères!B68</f>
        <v>10.10</v>
      </c>
      <c r="C69" s="31" t="str">
        <f>Critères!C68</f>
        <v>Dans chaque page web, l’information ne doit pas être donnée par la forme, taille ou position uniquement. Cette règle est-elle implémentée de façon pertinente ?</v>
      </c>
      <c r="D69" s="67" t="s">
        <v>305</v>
      </c>
      <c r="E69" s="68" t="s">
        <v>316</v>
      </c>
      <c r="F69" s="31"/>
      <c r="G69" s="31"/>
    </row>
    <row r="70" spans="1:7" ht="51" x14ac:dyDescent="0.25">
      <c r="A70" s="5"/>
      <c r="B70" s="59" t="str">
        <f>Critères!B69</f>
        <v>10.11</v>
      </c>
      <c r="C70" s="31"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31"/>
      <c r="G70" s="31"/>
    </row>
    <row r="71" spans="1:7" ht="30.6" x14ac:dyDescent="0.25">
      <c r="A71" s="5"/>
      <c r="B71" s="59" t="str">
        <f>Critères!B70</f>
        <v>10.12</v>
      </c>
      <c r="C71" s="31" t="str">
        <f>Critères!C70</f>
        <v>Dans chaque page web, les propriétés d’espacement du texte peuvent-elles être redéfinies par l’utilisateur sans perte de contenu ou de fonctionnalité (hors cas particuliers) ?</v>
      </c>
      <c r="D71" s="67" t="s">
        <v>305</v>
      </c>
      <c r="E71" s="68" t="s">
        <v>316</v>
      </c>
      <c r="F71" s="31"/>
      <c r="G71" s="31"/>
    </row>
    <row r="72" spans="1:7" ht="40.799999999999997" x14ac:dyDescent="0.25">
      <c r="A72" s="5"/>
      <c r="B72" s="59" t="str">
        <f>Critères!B71</f>
        <v>10.13</v>
      </c>
      <c r="C72" s="31" t="str">
        <f>Critères!C71</f>
        <v>Dans chaque page web, les contenus additionnels apparaissant à la prise de focus ou au survol d’un composant d’interface sont-ils contrôlables par l’utilisateur (hors cas particuliers) ?</v>
      </c>
      <c r="D72" s="67" t="s">
        <v>305</v>
      </c>
      <c r="E72" s="68" t="s">
        <v>316</v>
      </c>
      <c r="F72" s="31"/>
      <c r="G72" s="31"/>
    </row>
    <row r="73" spans="1:7" ht="30.6" x14ac:dyDescent="0.25">
      <c r="A73" s="5"/>
      <c r="B73" s="59" t="str">
        <f>Critères!B72</f>
        <v>10.14</v>
      </c>
      <c r="C73" s="31" t="str">
        <f>Critères!C72</f>
        <v>Dans chaque page web, les contenus additionnels apparaissant via les styles CSS uniquement peuvent-ils être rendus visibles au clavier et par tout dispositif de pointage ?</v>
      </c>
      <c r="D73" s="67" t="s">
        <v>305</v>
      </c>
      <c r="E73" s="68" t="s">
        <v>316</v>
      </c>
      <c r="F73" s="31"/>
      <c r="G73" s="31"/>
    </row>
    <row r="74" spans="1:7" ht="15.6" x14ac:dyDescent="0.25">
      <c r="A74" s="5" t="str">
        <f>Critères!$A$73</f>
        <v>FORMULAIRES</v>
      </c>
      <c r="B74" s="59" t="str">
        <f>Critères!B73</f>
        <v>11.1</v>
      </c>
      <c r="C74" s="31" t="str">
        <f>Critères!C73</f>
        <v>Chaque champ de formulaire a-t-il une étiquette ?</v>
      </c>
      <c r="D74" s="67" t="s">
        <v>305</v>
      </c>
      <c r="E74" s="68" t="s">
        <v>316</v>
      </c>
      <c r="F74" s="31"/>
      <c r="G74" s="31"/>
    </row>
    <row r="75" spans="1:7" ht="20.399999999999999" x14ac:dyDescent="0.25">
      <c r="A75" s="5"/>
      <c r="B75" s="59" t="str">
        <f>Critères!B74</f>
        <v>11.2</v>
      </c>
      <c r="C75" s="31" t="str">
        <f>Critères!C74</f>
        <v>Chaque étiquette associée à un champ de formulaire est-elle pertinente (hors cas particuliers) ?</v>
      </c>
      <c r="D75" s="67" t="s">
        <v>305</v>
      </c>
      <c r="E75" s="68" t="s">
        <v>316</v>
      </c>
      <c r="F75" s="31"/>
      <c r="G75" s="31"/>
    </row>
    <row r="76" spans="1:7" ht="40.799999999999997" x14ac:dyDescent="0.25">
      <c r="A76" s="5"/>
      <c r="B76" s="59" t="str">
        <f>Critères!B75</f>
        <v>11.3</v>
      </c>
      <c r="C76" s="31" t="str">
        <f>Critères!C75</f>
        <v>Dans chaque formulaire, chaque étiquette associée à un champ de formulaire ayant la même fonction et répété plusieurs fois dans une même page ou dans un ensemble de pages est-elle cohérente ?</v>
      </c>
      <c r="D76" s="67" t="s">
        <v>305</v>
      </c>
      <c r="E76" s="68" t="s">
        <v>316</v>
      </c>
      <c r="F76" s="31"/>
      <c r="G76" s="31"/>
    </row>
    <row r="77" spans="1:7" ht="20.399999999999999" x14ac:dyDescent="0.25">
      <c r="A77" s="5"/>
      <c r="B77" s="59" t="str">
        <f>Critères!B76</f>
        <v>11.4</v>
      </c>
      <c r="C77" s="31" t="str">
        <f>Critères!C76</f>
        <v>Dans chaque formulaire, chaque étiquette de champ et son champ associé sont-ils accolés (hors cas particuliers) ?</v>
      </c>
      <c r="D77" s="67" t="s">
        <v>305</v>
      </c>
      <c r="E77" s="68" t="s">
        <v>316</v>
      </c>
      <c r="F77" s="31"/>
      <c r="G77" s="31"/>
    </row>
    <row r="78" spans="1:7" ht="20.399999999999999" x14ac:dyDescent="0.25">
      <c r="A78" s="5"/>
      <c r="B78" s="59" t="str">
        <f>Critères!B77</f>
        <v>11.5</v>
      </c>
      <c r="C78" s="31" t="str">
        <f>Critères!C77</f>
        <v>Dans chaque formulaire, les champs de même nature sont-ils regroupés, si nécessaire ?</v>
      </c>
      <c r="D78" s="67" t="s">
        <v>305</v>
      </c>
      <c r="E78" s="68" t="s">
        <v>316</v>
      </c>
      <c r="F78" s="31"/>
      <c r="G78" s="31"/>
    </row>
    <row r="79" spans="1:7" ht="20.399999999999999" x14ac:dyDescent="0.25">
      <c r="A79" s="5"/>
      <c r="B79" s="59" t="str">
        <f>Critères!B78</f>
        <v>11.6</v>
      </c>
      <c r="C79" s="31" t="str">
        <f>Critères!C78</f>
        <v>Dans chaque formulaire, chaque regroupement de champs de même nature a-t-il une légende ?</v>
      </c>
      <c r="D79" s="67" t="s">
        <v>305</v>
      </c>
      <c r="E79" s="68" t="s">
        <v>316</v>
      </c>
      <c r="F79" s="31"/>
      <c r="G79" s="31"/>
    </row>
    <row r="80" spans="1:7" ht="30.6" x14ac:dyDescent="0.25">
      <c r="A80" s="5"/>
      <c r="B80" s="59" t="str">
        <f>Critères!B79</f>
        <v>11.7</v>
      </c>
      <c r="C80" s="31"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9" t="str">
        <f>Critères!B80</f>
        <v>11.8</v>
      </c>
      <c r="C81" s="31"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9" t="str">
        <f>Critères!B81</f>
        <v>11.9</v>
      </c>
      <c r="C82" s="31" t="str">
        <f>Critères!C81</f>
        <v>Dans chaque formulaire, l’intitulé de chaque bouton est-il pertinent (hors cas particuliers) ?</v>
      </c>
      <c r="D82" s="67" t="s">
        <v>305</v>
      </c>
      <c r="E82" s="68" t="s">
        <v>316</v>
      </c>
      <c r="F82" s="31"/>
      <c r="G82" s="31"/>
    </row>
    <row r="83" spans="1:7" ht="20.399999999999999" x14ac:dyDescent="0.25">
      <c r="A83" s="5"/>
      <c r="B83" s="59" t="str">
        <f>Critères!B82</f>
        <v>11.10</v>
      </c>
      <c r="C83" s="31" t="str">
        <f>Critères!C82</f>
        <v>Dans chaque formulaire, le contrôle de saisie est-il utilisé de manière pertinente (hors cas particuliers) ?</v>
      </c>
      <c r="D83" s="67" t="s">
        <v>305</v>
      </c>
      <c r="E83" s="68" t="s">
        <v>316</v>
      </c>
      <c r="F83" s="31"/>
      <c r="G83" s="31"/>
    </row>
    <row r="84" spans="1:7" ht="30.6" x14ac:dyDescent="0.25">
      <c r="A84" s="5"/>
      <c r="B84" s="59" t="str">
        <f>Critères!B83</f>
        <v>11.11</v>
      </c>
      <c r="C84" s="31"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9" t="str">
        <f>Critères!B84</f>
        <v>11.12</v>
      </c>
      <c r="C85" s="31"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9" t="str">
        <f>Critères!B85</f>
        <v>11.13</v>
      </c>
      <c r="C86" s="31"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9" t="str">
        <f>Critères!B86</f>
        <v>12.1</v>
      </c>
      <c r="C87" s="31" t="str">
        <f>Critères!C86</f>
        <v>Chaque ensemble de pages dispose-t-il de deux systèmes de navigation différents, au moins (hors cas particuliers) ?</v>
      </c>
      <c r="D87" s="67" t="s">
        <v>305</v>
      </c>
      <c r="E87" s="68" t="s">
        <v>316</v>
      </c>
      <c r="F87" s="31"/>
      <c r="G87" s="31"/>
    </row>
    <row r="88" spans="1:7" ht="30.6" x14ac:dyDescent="0.25">
      <c r="A88" s="5"/>
      <c r="B88" s="59" t="str">
        <f>Critères!B87</f>
        <v>12.2</v>
      </c>
      <c r="C88" s="31" t="str">
        <f>Critères!C87</f>
        <v>Dans chaque ensemble de pages, le menu et les barres de navigation sont-ils toujours à la même place (hors cas particuliers) ?</v>
      </c>
      <c r="D88" s="67" t="s">
        <v>305</v>
      </c>
      <c r="E88" s="68" t="s">
        <v>316</v>
      </c>
      <c r="F88" s="31"/>
      <c r="G88" s="31"/>
    </row>
    <row r="89" spans="1:7" ht="15.6" x14ac:dyDescent="0.25">
      <c r="A89" s="5"/>
      <c r="B89" s="59" t="str">
        <f>Critères!B88</f>
        <v>12.3</v>
      </c>
      <c r="C89" s="31" t="str">
        <f>Critères!C88</f>
        <v>La page « plan du site » est-elle pertinente ?</v>
      </c>
      <c r="D89" s="67" t="s">
        <v>305</v>
      </c>
      <c r="E89" s="68" t="s">
        <v>316</v>
      </c>
      <c r="F89" s="31"/>
      <c r="G89" s="31"/>
    </row>
    <row r="90" spans="1:7" ht="20.399999999999999" x14ac:dyDescent="0.25">
      <c r="A90" s="5"/>
      <c r="B90" s="59" t="str">
        <f>Critères!B89</f>
        <v>12.4</v>
      </c>
      <c r="C90" s="31" t="str">
        <f>Critères!C89</f>
        <v>Dans chaque ensemble de pages, la page « plan du site » est-elle atteignable de manière identique ?</v>
      </c>
      <c r="D90" s="67" t="s">
        <v>305</v>
      </c>
      <c r="E90" s="68" t="s">
        <v>316</v>
      </c>
      <c r="F90" s="31"/>
      <c r="G90" s="31"/>
    </row>
    <row r="91" spans="1:7" ht="20.399999999999999" x14ac:dyDescent="0.25">
      <c r="A91" s="5"/>
      <c r="B91" s="59" t="str">
        <f>Critères!B90</f>
        <v>12.5</v>
      </c>
      <c r="C91" s="31" t="str">
        <f>Critères!C90</f>
        <v>Dans chaque ensemble de pages, le moteur de recherche est-il atteignable de manière identique ?</v>
      </c>
      <c r="D91" s="67" t="s">
        <v>305</v>
      </c>
      <c r="E91" s="68" t="s">
        <v>316</v>
      </c>
      <c r="F91" s="31"/>
      <c r="G91" s="31"/>
    </row>
    <row r="92" spans="1:7" ht="51" x14ac:dyDescent="0.25">
      <c r="A92" s="5"/>
      <c r="B92" s="59" t="str">
        <f>Critères!B91</f>
        <v>12.6</v>
      </c>
      <c r="C92" s="31"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31"/>
      <c r="G92" s="31"/>
    </row>
    <row r="93" spans="1:7" ht="30.6" x14ac:dyDescent="0.25">
      <c r="A93" s="5"/>
      <c r="B93" s="59" t="str">
        <f>Critères!B92</f>
        <v>12.7</v>
      </c>
      <c r="C93" s="31" t="str">
        <f>Critères!C92</f>
        <v>Dans chaque page web, un lien d’évitement ou d’accès rapide à la zone de contenu principal est-il présent (hors cas particuliers) ?</v>
      </c>
      <c r="D93" s="67" t="s">
        <v>305</v>
      </c>
      <c r="E93" s="68" t="s">
        <v>316</v>
      </c>
      <c r="F93" s="31"/>
      <c r="G93" s="31"/>
    </row>
    <row r="94" spans="1:7" ht="20.399999999999999" x14ac:dyDescent="0.25">
      <c r="A94" s="5"/>
      <c r="B94" s="59" t="str">
        <f>Critères!B93</f>
        <v>12.8</v>
      </c>
      <c r="C94" s="31" t="str">
        <f>Critères!C93</f>
        <v>Dans chaque page web, l’ordre de tabulation est-il cohérent ?</v>
      </c>
      <c r="D94" s="67" t="s">
        <v>305</v>
      </c>
      <c r="E94" s="68" t="s">
        <v>316</v>
      </c>
      <c r="F94" s="31"/>
      <c r="G94" s="31"/>
    </row>
    <row r="95" spans="1:7" ht="20.399999999999999" x14ac:dyDescent="0.25">
      <c r="A95" s="5"/>
      <c r="B95" s="59" t="str">
        <f>Critères!B94</f>
        <v>12.9</v>
      </c>
      <c r="C95" s="31" t="str">
        <f>Critères!C94</f>
        <v>Dans chaque page web, la navigation ne doit pas contenir de piège au clavier. Cette règle est-elle respectée ?</v>
      </c>
      <c r="D95" s="67" t="s">
        <v>305</v>
      </c>
      <c r="E95" s="68" t="s">
        <v>316</v>
      </c>
      <c r="F95" s="31"/>
      <c r="G95" s="31"/>
    </row>
    <row r="96" spans="1:7" ht="40.799999999999997" x14ac:dyDescent="0.25">
      <c r="A96" s="5"/>
      <c r="B96" s="59" t="str">
        <f>Critères!B95</f>
        <v>12.10</v>
      </c>
      <c r="C96" s="31" t="str">
        <f>Critères!C95</f>
        <v>Dans chaque page web, les raccourcis clavier n’utilisant qu’une seule touche (lettre minuscule ou majuscule, ponctuation, chiffre ou symbole) sont-ils contrôlables par l’utilisateur ?</v>
      </c>
      <c r="D96" s="67" t="s">
        <v>305</v>
      </c>
      <c r="E96" s="68" t="s">
        <v>316</v>
      </c>
      <c r="F96" s="31"/>
      <c r="G96" s="31"/>
    </row>
    <row r="97" spans="1:7" ht="40.799999999999997" x14ac:dyDescent="0.25">
      <c r="A97" s="5"/>
      <c r="B97" s="59" t="str">
        <f>Critères!B96</f>
        <v>12.11</v>
      </c>
      <c r="C97" s="31" t="str">
        <f>Critères!C96</f>
        <v>Dans chaque page web, les contenus additionnels apparaissant au survol, à la prise de focus ou à l’activation d’un composant d’interface sont-ils si nécessaire atteignables au clavier ?</v>
      </c>
      <c r="D97" s="67" t="s">
        <v>305</v>
      </c>
      <c r="E97" s="68" t="s">
        <v>316</v>
      </c>
      <c r="F97" s="31"/>
      <c r="G97" s="31"/>
    </row>
    <row r="98" spans="1:7" ht="30.6" x14ac:dyDescent="0.25">
      <c r="A98" s="5" t="str">
        <f>Critères!$A$97</f>
        <v>CONSULTATION</v>
      </c>
      <c r="B98" s="59" t="str">
        <f>Critères!B97</f>
        <v>13.1</v>
      </c>
      <c r="C98" s="31" t="str">
        <f>Critères!C97</f>
        <v>Pour chaque page web, l’utilisateur a-t-il le contrôle de chaque limite de temps modifiant le contenu (hors cas particuliers) ?</v>
      </c>
      <c r="D98" s="67" t="s">
        <v>305</v>
      </c>
      <c r="E98" s="68" t="s">
        <v>316</v>
      </c>
      <c r="F98" s="31"/>
      <c r="G98" s="31"/>
    </row>
    <row r="99" spans="1:7" ht="30.6" x14ac:dyDescent="0.25">
      <c r="A99" s="5"/>
      <c r="B99" s="59" t="str">
        <f>Critères!B98</f>
        <v>13.2</v>
      </c>
      <c r="C99" s="31" t="str">
        <f>Critères!C98</f>
        <v>Dans chaque page web, l’ouverture d’une nouvelle fenêtre ne doit pas être déclenchée sans action de l’utilisateur. Cette règle est-elle respectée ?</v>
      </c>
      <c r="D99" s="67" t="s">
        <v>305</v>
      </c>
      <c r="E99" s="68" t="s">
        <v>316</v>
      </c>
      <c r="F99" s="31"/>
      <c r="G99" s="31"/>
    </row>
    <row r="100" spans="1:7" ht="30.6" x14ac:dyDescent="0.25">
      <c r="A100" s="5"/>
      <c r="B100" s="59" t="str">
        <f>Critères!B99</f>
        <v>13.3</v>
      </c>
      <c r="C100" s="31" t="str">
        <f>Critères!C99</f>
        <v>Dans chaque page web, chaque document bureautique en téléchargement possède-t-il, si nécessaire, une version accessible (hors cas particuliers) ?</v>
      </c>
      <c r="D100" s="67" t="s">
        <v>305</v>
      </c>
      <c r="E100" s="68" t="s">
        <v>316</v>
      </c>
      <c r="F100" s="31"/>
      <c r="G100" s="31"/>
    </row>
    <row r="101" spans="1:7" ht="20.399999999999999" x14ac:dyDescent="0.25">
      <c r="A101" s="5"/>
      <c r="B101" s="59" t="str">
        <f>Critères!B100</f>
        <v>13.4</v>
      </c>
      <c r="C101" s="31" t="str">
        <f>Critères!C100</f>
        <v>Pour chaque document bureautique ayant une version accessible, cette version offre-t-elle la même information ?</v>
      </c>
      <c r="D101" s="67" t="s">
        <v>305</v>
      </c>
      <c r="E101" s="68" t="s">
        <v>316</v>
      </c>
      <c r="F101" s="31"/>
      <c r="G101" s="31"/>
    </row>
    <row r="102" spans="1:7" ht="20.399999999999999" x14ac:dyDescent="0.25">
      <c r="A102" s="5"/>
      <c r="B102" s="59" t="str">
        <f>Critères!B101</f>
        <v>13.5</v>
      </c>
      <c r="C102" s="31" t="str">
        <f>Critères!C101</f>
        <v>Dans chaque page web, chaque contenu cryptique (art ASCII, émoticon, syntaxe cryptique) a-t-il une alternative ?</v>
      </c>
      <c r="D102" s="67" t="s">
        <v>305</v>
      </c>
      <c r="E102" s="68" t="s">
        <v>316</v>
      </c>
      <c r="F102" s="31"/>
      <c r="G102" s="31"/>
    </row>
    <row r="103" spans="1:7" ht="30.6" x14ac:dyDescent="0.25">
      <c r="A103" s="5"/>
      <c r="B103" s="59" t="str">
        <f>Critères!B102</f>
        <v>13.6</v>
      </c>
      <c r="C103" s="31" t="str">
        <f>Critères!C102</f>
        <v>Dans chaque page web, pour chaque contenu cryptique (art ASCII, émoticon, syntaxe cryptique) ayant une alternative, cette alternative est-elle pertinente ?</v>
      </c>
      <c r="D103" s="67" t="s">
        <v>305</v>
      </c>
      <c r="E103" s="68" t="s">
        <v>316</v>
      </c>
      <c r="F103" s="31"/>
      <c r="G103" s="31"/>
    </row>
    <row r="104" spans="1:7" ht="30.6" x14ac:dyDescent="0.25">
      <c r="A104" s="5"/>
      <c r="B104" s="59" t="str">
        <f>Critères!B103</f>
        <v>13.7</v>
      </c>
      <c r="C104" s="31" t="str">
        <f>Critères!C103</f>
        <v>Dans chaque page web, les changements brusques de luminosité ou les effets de flash sont-ils correctement utilisés ?</v>
      </c>
      <c r="D104" s="67" t="s">
        <v>305</v>
      </c>
      <c r="E104" s="68" t="s">
        <v>316</v>
      </c>
      <c r="F104" s="31"/>
      <c r="G104" s="31"/>
    </row>
    <row r="105" spans="1:7" ht="20.399999999999999" x14ac:dyDescent="0.25">
      <c r="A105" s="5"/>
      <c r="B105" s="59" t="str">
        <f>Critères!B104</f>
        <v>13.8</v>
      </c>
      <c r="C105" s="31" t="str">
        <f>Critères!C104</f>
        <v>Dans chaque page web, chaque contenu en mouvement ou clignotant est-il contrôlable par l’utilisateur ?</v>
      </c>
      <c r="D105" s="67" t="s">
        <v>305</v>
      </c>
      <c r="E105" s="68" t="s">
        <v>316</v>
      </c>
      <c r="F105" s="31"/>
      <c r="G105" s="31"/>
    </row>
    <row r="106" spans="1:7" ht="30.6" x14ac:dyDescent="0.25">
      <c r="A106" s="5"/>
      <c r="B106" s="59" t="str">
        <f>Critères!B105</f>
        <v>13.9</v>
      </c>
      <c r="C106" s="31" t="str">
        <f>Critères!C105</f>
        <v>Dans chaque page web, le contenu proposé est-il consultable quelle que soit l’orientation de l’écran (portait ou paysage) (hors cas particuliers) ?</v>
      </c>
      <c r="D106" s="67" t="s">
        <v>305</v>
      </c>
      <c r="E106" s="68" t="s">
        <v>316</v>
      </c>
      <c r="F106" s="31"/>
      <c r="G106" s="31"/>
    </row>
    <row r="107" spans="1:7" ht="40.799999999999997" x14ac:dyDescent="0.25">
      <c r="A107" s="5"/>
      <c r="B107" s="59" t="str">
        <f>Critères!B106</f>
        <v>13.10</v>
      </c>
      <c r="C107" s="31" t="str">
        <f>Critères!C106</f>
        <v>Dans chaque page web, les fonctionnalités utilisables ou disponibles au moyen d’un geste complexe peuvent-elles être également disponibles au moyen d’un geste simple (hors cas particuliers) ?</v>
      </c>
      <c r="D107" s="67" t="s">
        <v>305</v>
      </c>
      <c r="E107" s="68" t="s">
        <v>316</v>
      </c>
      <c r="F107" s="31"/>
      <c r="G107" s="31"/>
    </row>
    <row r="108" spans="1:7" ht="40.799999999999997" x14ac:dyDescent="0.25">
      <c r="A108" s="5"/>
      <c r="B108" s="59" t="str">
        <f>Critères!B107</f>
        <v>13.11</v>
      </c>
      <c r="C108" s="31" t="str">
        <f>Critères!C107</f>
        <v>Dans chaque page web, les actions déclenchées au moyen d’un dispositif de pointage sur un point unique de l’écran peuvent-elles faire l’objet d’une annulation (hors cas particuliers) ?</v>
      </c>
      <c r="D108" s="67" t="s">
        <v>305</v>
      </c>
      <c r="E108" s="68" t="s">
        <v>316</v>
      </c>
      <c r="F108" s="31"/>
      <c r="G108" s="31"/>
    </row>
    <row r="109" spans="1:7" ht="30.6" x14ac:dyDescent="0.25">
      <c r="A109" s="5"/>
      <c r="B109" s="59" t="str">
        <f>Critères!B108</f>
        <v>13.12</v>
      </c>
      <c r="C109" s="31" t="str">
        <f>Critères!C108</f>
        <v>Dans chaque page web, les fonctionnalités qui impliquent un mouvement de l’appareil ou vers l’appareil peuvent-elles être satisfaites de manière alternative (hors cas particuliers) ?</v>
      </c>
      <c r="D109" s="67" t="s">
        <v>305</v>
      </c>
      <c r="E109" s="68" t="s">
        <v>316</v>
      </c>
      <c r="F109" s="31"/>
      <c r="G109" s="31"/>
    </row>
  </sheetData>
  <mergeCells count="15">
    <mergeCell ref="A74:A86"/>
    <mergeCell ref="A87:A97"/>
    <mergeCell ref="A98:A109"/>
    <mergeCell ref="A31:A38"/>
    <mergeCell ref="A39:A40"/>
    <mergeCell ref="A41:A45"/>
    <mergeCell ref="A46:A55"/>
    <mergeCell ref="A56:A59"/>
    <mergeCell ref="A60:A73"/>
    <mergeCell ref="A1:G1"/>
    <mergeCell ref="A2:G2"/>
    <mergeCell ref="A4:A12"/>
    <mergeCell ref="A13:A14"/>
    <mergeCell ref="A15:A17"/>
    <mergeCell ref="A18:A30"/>
  </mergeCells>
  <conditionalFormatting sqref="D5:D109">
    <cfRule type="cellIs" dxfId="53" priority="1" operator="equal">
      <formula>"C"</formula>
    </cfRule>
    <cfRule type="cellIs" dxfId="52" priority="2" operator="equal">
      <formula>"NC"</formula>
    </cfRule>
    <cfRule type="cellIs" dxfId="51" priority="3" operator="equal">
      <formula>"NA"</formula>
    </cfRule>
    <cfRule type="cellIs" dxfId="50" priority="4" operator="equal">
      <formula>"NT"</formula>
    </cfRule>
  </conditionalFormatting>
  <conditionalFormatting sqref="E5:E109">
    <cfRule type="cellIs" dxfId="49" priority="5" operator="equal">
      <formula>"D"</formula>
    </cfRule>
    <cfRule type="cellIs" dxfId="48" priority="6" operator="equal">
      <formula>"N"</formula>
    </cfRule>
  </conditionalFormatting>
  <conditionalFormatting sqref="D4">
    <cfRule type="cellIs" dxfId="47" priority="7" operator="equal">
      <formula>"C"</formula>
    </cfRule>
    <cfRule type="cellIs" dxfId="46" priority="8" operator="equal">
      <formula>"NC"</formula>
    </cfRule>
    <cfRule type="cellIs" dxfId="45" priority="9" operator="equal">
      <formula>"NA"</formula>
    </cfRule>
    <cfRule type="cellIs" dxfId="44" priority="10" operator="equal">
      <formula>"NT"</formula>
    </cfRule>
  </conditionalFormatting>
  <conditionalFormatting sqref="E4">
    <cfRule type="cellIs" dxfId="43" priority="11" operator="equal">
      <formula>"D"</formula>
    </cfRule>
    <cfRule type="cellIs" dxfId="42" priority="12"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9"/>
  <sheetViews>
    <sheetView zoomScale="75" zoomScaleNormal="75" workbookViewId="0">
      <selection activeCell="D4" sqref="D4"/>
    </sheetView>
  </sheetViews>
  <sheetFormatPr baseColWidth="10" defaultColWidth="9.54296875" defaultRowHeight="15" x14ac:dyDescent="0.25"/>
  <cols>
    <col min="1" max="1" width="3.7265625" style="14"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1017" width="9.54296875" style="23"/>
    <col min="1018" max="16384" width="9.54296875" style="14"/>
  </cols>
  <sheetData>
    <row r="1" spans="1:1024" ht="15.6" x14ac:dyDescent="0.25">
      <c r="A1" s="11" t="str">
        <f>Échantillon!A1</f>
        <v>RGAA 4.1 – GRILLE D'ÉVALUATION</v>
      </c>
      <c r="B1" s="11"/>
      <c r="C1" s="11"/>
      <c r="D1" s="11"/>
      <c r="E1" s="11"/>
      <c r="F1" s="11"/>
      <c r="G1" s="11"/>
    </row>
    <row r="2" spans="1:1024" x14ac:dyDescent="0.25">
      <c r="A2" s="1" t="str">
        <f>CONCATENATE(Échantillon!B47," : ",Échantillon!C47)</f>
        <v>Actualités : http://www.site.fr/actualites.html</v>
      </c>
      <c r="B2" s="1"/>
      <c r="C2" s="1"/>
      <c r="D2" s="1"/>
      <c r="E2" s="1"/>
      <c r="F2" s="1"/>
      <c r="G2" s="1"/>
    </row>
    <row r="3" spans="1:1024" s="23" customFormat="1" ht="46.2" x14ac:dyDescent="0.25">
      <c r="A3" s="24" t="s">
        <v>71</v>
      </c>
      <c r="B3" s="24" t="s">
        <v>72</v>
      </c>
      <c r="C3" s="25" t="s">
        <v>73</v>
      </c>
      <c r="D3" s="24" t="s">
        <v>300</v>
      </c>
      <c r="E3" s="24" t="s">
        <v>313</v>
      </c>
      <c r="F3" s="25" t="s">
        <v>314</v>
      </c>
      <c r="G3" s="25" t="s">
        <v>315</v>
      </c>
      <c r="AMD3" s="14"/>
      <c r="AME3" s="14"/>
      <c r="AMF3" s="14"/>
      <c r="AMG3" s="14"/>
      <c r="AMH3" s="14"/>
      <c r="AMI3" s="14"/>
      <c r="AMJ3" s="14"/>
    </row>
    <row r="4" spans="1:1024" s="23" customFormat="1" ht="20.399999999999999" x14ac:dyDescent="0.25">
      <c r="A4" s="5" t="str">
        <f>Critères!$A$3</f>
        <v>IMAGES</v>
      </c>
      <c r="B4" s="59" t="str">
        <f>Critères!B3</f>
        <v>1.1</v>
      </c>
      <c r="C4" s="31" t="str">
        <f>Critères!C3</f>
        <v>Chaque image porteuse d’information a-t-elle une alternative textuelle ?</v>
      </c>
      <c r="D4" s="67" t="s">
        <v>305</v>
      </c>
      <c r="E4" s="68" t="s">
        <v>316</v>
      </c>
      <c r="F4" s="31"/>
      <c r="G4" s="31"/>
      <c r="H4" s="14"/>
      <c r="AMD4" s="14"/>
      <c r="AME4" s="14"/>
      <c r="AMF4" s="14"/>
      <c r="AMG4" s="14"/>
      <c r="AMH4" s="14"/>
      <c r="AMI4" s="14"/>
      <c r="AMJ4" s="14"/>
    </row>
    <row r="5" spans="1:1024" s="23" customFormat="1" ht="20.399999999999999" x14ac:dyDescent="0.25">
      <c r="A5" s="5"/>
      <c r="B5" s="59" t="str">
        <f>Critères!B4</f>
        <v>1.2</v>
      </c>
      <c r="C5" s="31" t="str">
        <f>Critères!C4</f>
        <v>Chaque image de décoration est-elle correctement ignorée par les technologies d’assistance ?</v>
      </c>
      <c r="D5" s="67" t="s">
        <v>305</v>
      </c>
      <c r="E5" s="68" t="s">
        <v>316</v>
      </c>
      <c r="F5" s="31"/>
      <c r="G5" s="31"/>
      <c r="AMD5" s="14"/>
      <c r="AME5" s="14"/>
      <c r="AMF5" s="14"/>
      <c r="AMG5" s="14"/>
      <c r="AMH5" s="14"/>
      <c r="AMI5" s="14"/>
      <c r="AMJ5" s="14"/>
    </row>
    <row r="6" spans="1:1024" s="23" customFormat="1" ht="30.6" x14ac:dyDescent="0.25">
      <c r="A6" s="5"/>
      <c r="B6" s="59" t="str">
        <f>Critères!B5</f>
        <v>1.3</v>
      </c>
      <c r="C6" s="31" t="str">
        <f>Critères!C5</f>
        <v>Pour chaque image porteuse d'information ayant une alternative textuelle, cette alternative est-elle pertinente (hors cas particuliers) ?</v>
      </c>
      <c r="D6" s="67" t="s">
        <v>305</v>
      </c>
      <c r="E6" s="68" t="s">
        <v>316</v>
      </c>
      <c r="F6" s="31"/>
      <c r="G6" s="31"/>
      <c r="AMD6" s="14"/>
      <c r="AME6" s="14"/>
      <c r="AMF6" s="14"/>
      <c r="AMG6" s="14"/>
      <c r="AMH6" s="14"/>
      <c r="AMI6" s="14"/>
      <c r="AMJ6" s="14"/>
    </row>
    <row r="7" spans="1:1024" ht="30.6" x14ac:dyDescent="0.25">
      <c r="A7" s="5"/>
      <c r="B7" s="59" t="str">
        <f>Critères!B6</f>
        <v>1.4</v>
      </c>
      <c r="C7" s="31" t="str">
        <f>Critères!C6</f>
        <v>Pour chaque image utilisée comme CAPTCHA ou comme image-test, ayant une alternative textuelle, cette alternative permet-elle d’identifier la nature et la fonction de l’image ?</v>
      </c>
      <c r="D7" s="67" t="s">
        <v>305</v>
      </c>
      <c r="E7" s="68" t="s">
        <v>316</v>
      </c>
      <c r="F7" s="31"/>
      <c r="G7" s="31"/>
    </row>
    <row r="8" spans="1:1024" ht="30.6" x14ac:dyDescent="0.25">
      <c r="A8" s="5"/>
      <c r="B8" s="59" t="str">
        <f>Critères!B7</f>
        <v>1.5</v>
      </c>
      <c r="C8" s="31" t="str">
        <f>Critères!C7</f>
        <v>Pour chaque image utilisée comme CAPTCHA, une solution d’accès alternatif au contenu ou à la fonction du CAPTCHA est-elle présente ?</v>
      </c>
      <c r="D8" s="67" t="s">
        <v>305</v>
      </c>
      <c r="E8" s="68" t="s">
        <v>316</v>
      </c>
      <c r="F8" s="29"/>
      <c r="G8" s="31"/>
    </row>
    <row r="9" spans="1:1024" ht="20.399999999999999" x14ac:dyDescent="0.25">
      <c r="A9" s="5"/>
      <c r="B9" s="59" t="str">
        <f>Critères!B8</f>
        <v>1.6</v>
      </c>
      <c r="C9" s="31" t="str">
        <f>Critères!C8</f>
        <v>Chaque image porteuse d’information a-t-elle, si nécessaire, une description détaillée ?</v>
      </c>
      <c r="D9" s="67" t="s">
        <v>305</v>
      </c>
      <c r="E9" s="68" t="s">
        <v>316</v>
      </c>
      <c r="F9" s="31"/>
      <c r="G9" s="31"/>
    </row>
    <row r="10" spans="1:1024" ht="20.399999999999999" x14ac:dyDescent="0.25">
      <c r="A10" s="5"/>
      <c r="B10" s="59" t="str">
        <f>Critères!B9</f>
        <v>1.7</v>
      </c>
      <c r="C10" s="31" t="str">
        <f>Critères!C9</f>
        <v>Pour chaque image porteuse d’information ayant une description détaillée, cette description est-elle pertinente ?</v>
      </c>
      <c r="D10" s="67" t="s">
        <v>305</v>
      </c>
      <c r="E10" s="68" t="s">
        <v>316</v>
      </c>
      <c r="F10" s="31"/>
      <c r="G10" s="31"/>
    </row>
    <row r="11" spans="1:1024" ht="40.799999999999997" x14ac:dyDescent="0.25">
      <c r="A11" s="5"/>
      <c r="B11" s="59" t="str">
        <f>Critères!B10</f>
        <v>1.8</v>
      </c>
      <c r="C11" s="31" t="str">
        <f>Critères!C10</f>
        <v>Chaque image texte porteuse d’information, en l’absence d’un mécanisme de remplacement, doit si possible être remplacée par du texte stylé. Cette règle est-elle respectée (hors cas particuliers) ?</v>
      </c>
      <c r="D11" s="67" t="s">
        <v>305</v>
      </c>
      <c r="E11" s="68" t="s">
        <v>316</v>
      </c>
      <c r="F11" s="31"/>
      <c r="G11" s="31"/>
    </row>
    <row r="12" spans="1:1024" s="23" customFormat="1" ht="20.399999999999999" x14ac:dyDescent="0.25">
      <c r="A12" s="5"/>
      <c r="B12" s="59" t="str">
        <f>Critères!B11</f>
        <v>1.9</v>
      </c>
      <c r="C12" s="31" t="str">
        <f>Critères!C11</f>
        <v>Chaque légende d’image est-elle, si nécessaire, correctement reliée à l’image correspondante ?</v>
      </c>
      <c r="D12" s="67" t="s">
        <v>305</v>
      </c>
      <c r="E12" s="68" t="s">
        <v>316</v>
      </c>
      <c r="F12" s="31"/>
      <c r="G12" s="31"/>
      <c r="AMD12" s="14"/>
      <c r="AME12" s="14"/>
      <c r="AMF12" s="14"/>
      <c r="AMG12" s="14"/>
      <c r="AMH12" s="14"/>
      <c r="AMI12" s="14"/>
      <c r="AMJ12" s="14"/>
    </row>
    <row r="13" spans="1:1024" ht="15.6" x14ac:dyDescent="0.25">
      <c r="A13" s="5" t="str">
        <f>Critères!$A$12</f>
        <v>CADRES</v>
      </c>
      <c r="B13" s="59" t="str">
        <f>Critères!B12</f>
        <v>2.1</v>
      </c>
      <c r="C13" s="31" t="str">
        <f>Critères!C12</f>
        <v>Chaque cadre a-t-il un titre de cadre ?</v>
      </c>
      <c r="D13" s="67" t="s">
        <v>305</v>
      </c>
      <c r="E13" s="68" t="s">
        <v>316</v>
      </c>
      <c r="F13" s="60"/>
      <c r="G13" s="31"/>
    </row>
    <row r="14" spans="1:1024"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1024" ht="30.6" x14ac:dyDescent="0.25">
      <c r="A15" s="5" t="str">
        <f>Critères!$A$14</f>
        <v>COULEURS</v>
      </c>
      <c r="B15" s="59" t="str">
        <f>Critères!B14</f>
        <v>3.1</v>
      </c>
      <c r="C15" s="31" t="str">
        <f>Critères!C14</f>
        <v>Dans chaque page web, l’information ne doit pas être donnée uniquement par la couleur. Cette règle est-elle respectée ?</v>
      </c>
      <c r="D15" s="67" t="s">
        <v>305</v>
      </c>
      <c r="E15" s="68" t="s">
        <v>316</v>
      </c>
      <c r="F15" s="31"/>
      <c r="G15" s="31"/>
    </row>
    <row r="16" spans="1:1024" ht="30.6" x14ac:dyDescent="0.25">
      <c r="A16" s="5"/>
      <c r="B16" s="59" t="str">
        <f>Critères!B15</f>
        <v>3.2</v>
      </c>
      <c r="C16" s="31"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9" t="str">
        <f>Critères!B16</f>
        <v>3.3</v>
      </c>
      <c r="C17" s="31"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9" t="str">
        <f>Critères!B17</f>
        <v>4.1</v>
      </c>
      <c r="C18" s="31"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9" t="str">
        <f>Critères!B18</f>
        <v>4.2</v>
      </c>
      <c r="C19" s="31"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9" t="str">
        <f>Critères!B19</f>
        <v>4.3</v>
      </c>
      <c r="C20" s="31" t="str">
        <f>Critères!C19</f>
        <v>Chaque média temporel synchronisé pré-enregistré a-t-il, si nécessaire, des sous-titres synchronisés (hors cas particuliers) ?</v>
      </c>
      <c r="D20" s="67" t="s">
        <v>305</v>
      </c>
      <c r="E20" s="68" t="s">
        <v>316</v>
      </c>
      <c r="F20" s="31"/>
      <c r="G20" s="31"/>
    </row>
    <row r="21" spans="1:7" ht="30.6" x14ac:dyDescent="0.25">
      <c r="A21" s="5"/>
      <c r="B21" s="59" t="str">
        <f>Critères!B20</f>
        <v>4.4</v>
      </c>
      <c r="C21" s="31"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9" t="str">
        <f>Critères!B21</f>
        <v>4.5</v>
      </c>
      <c r="C22" s="31"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9" t="str">
        <f>Critères!B22</f>
        <v>4.6</v>
      </c>
      <c r="C23" s="31"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9" t="str">
        <f>Critères!B23</f>
        <v>4.7</v>
      </c>
      <c r="C24" s="31" t="str">
        <f>Critères!C23</f>
        <v>Chaque média temporel est-il clairement identifiable (hors cas particuliers) ?</v>
      </c>
      <c r="D24" s="67" t="s">
        <v>305</v>
      </c>
      <c r="E24" s="68" t="s">
        <v>316</v>
      </c>
      <c r="F24" s="31"/>
      <c r="G24" s="31"/>
    </row>
    <row r="25" spans="1:7" ht="20.399999999999999" x14ac:dyDescent="0.25">
      <c r="A25" s="5"/>
      <c r="B25" s="59" t="str">
        <f>Critères!B24</f>
        <v>4.8</v>
      </c>
      <c r="C25" s="31" t="str">
        <f>Critères!C24</f>
        <v>Chaque média non temporel a-t-il, si nécessaire, une alternative (hors cas particuliers) ?</v>
      </c>
      <c r="D25" s="67" t="s">
        <v>305</v>
      </c>
      <c r="E25" s="68" t="s">
        <v>316</v>
      </c>
      <c r="F25" s="31"/>
      <c r="G25" s="31"/>
    </row>
    <row r="26" spans="1:7" ht="20.399999999999999" x14ac:dyDescent="0.25">
      <c r="A26" s="5"/>
      <c r="B26" s="59" t="str">
        <f>Critères!B25</f>
        <v>4.9</v>
      </c>
      <c r="C26" s="31" t="str">
        <f>Critères!C25</f>
        <v>Pour chaque média non temporel ayant une alternative, cette alternative est-elle pertinente ?</v>
      </c>
      <c r="D26" s="67" t="s">
        <v>305</v>
      </c>
      <c r="E26" s="68" t="s">
        <v>316</v>
      </c>
      <c r="F26" s="31"/>
      <c r="G26" s="31"/>
    </row>
    <row r="27" spans="1:7" ht="20.399999999999999" x14ac:dyDescent="0.25">
      <c r="A27" s="5"/>
      <c r="B27" s="59" t="str">
        <f>Critères!B26</f>
        <v>4.10</v>
      </c>
      <c r="C27" s="31" t="str">
        <f>Critères!C26</f>
        <v>Chaque son déclenché automatiquement est-il contrôlable par l’utilisateur ?</v>
      </c>
      <c r="D27" s="67" t="s">
        <v>305</v>
      </c>
      <c r="E27" s="68" t="s">
        <v>316</v>
      </c>
      <c r="F27" s="31"/>
      <c r="G27" s="31"/>
    </row>
    <row r="28" spans="1:7" ht="30.6" x14ac:dyDescent="0.25">
      <c r="A28" s="5"/>
      <c r="B28" s="59" t="str">
        <f>Critères!B27</f>
        <v>4.11</v>
      </c>
      <c r="C28" s="31"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9" t="str">
        <f>Critères!B28</f>
        <v>4.12</v>
      </c>
      <c r="C29" s="31"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9" t="str">
        <f>Critères!B29</f>
        <v>4.13</v>
      </c>
      <c r="C30" s="31"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9" t="str">
        <f>Critères!B30</f>
        <v>5.1</v>
      </c>
      <c r="C31" s="31" t="str">
        <f>Critères!C30</f>
        <v>Chaque tableau de données complexe a-t-il un résumé ?</v>
      </c>
      <c r="D31" s="67" t="s">
        <v>305</v>
      </c>
      <c r="E31" s="68" t="s">
        <v>316</v>
      </c>
      <c r="F31" s="31"/>
      <c r="G31" s="31"/>
    </row>
    <row r="32" spans="1:7" ht="20.399999999999999" x14ac:dyDescent="0.25">
      <c r="A32" s="5"/>
      <c r="B32" s="59" t="str">
        <f>Critères!B31</f>
        <v>5.2</v>
      </c>
      <c r="C32" s="31" t="str">
        <f>Critères!C31</f>
        <v>Pour chaque tableau de données complexe ayant un résumé, celui-ci est-il pertinent ?</v>
      </c>
      <c r="D32" s="67" t="s">
        <v>305</v>
      </c>
      <c r="E32" s="68" t="s">
        <v>316</v>
      </c>
      <c r="F32" s="31"/>
      <c r="G32" s="31"/>
    </row>
    <row r="33" spans="1:7" ht="20.399999999999999" x14ac:dyDescent="0.25">
      <c r="A33" s="5"/>
      <c r="B33" s="59" t="str">
        <f>Critères!B32</f>
        <v>5.3</v>
      </c>
      <c r="C33" s="31" t="str">
        <f>Critères!C32</f>
        <v>Pour chaque tableau de mise en forme, le contenu linéarisé reste-t-il compréhensible ?</v>
      </c>
      <c r="D33" s="67" t="s">
        <v>305</v>
      </c>
      <c r="E33" s="68" t="s">
        <v>316</v>
      </c>
      <c r="F33" s="31"/>
      <c r="G33" s="31"/>
    </row>
    <row r="34" spans="1:7" ht="20.399999999999999" x14ac:dyDescent="0.25">
      <c r="A34" s="5"/>
      <c r="B34" s="59" t="str">
        <f>Critères!B33</f>
        <v>5.4</v>
      </c>
      <c r="C34" s="31" t="str">
        <f>Critères!C33</f>
        <v>Pour chaque tableau de données ayant un titre, le titre est-il correctement associé au tableau de données ?</v>
      </c>
      <c r="D34" s="67" t="s">
        <v>305</v>
      </c>
      <c r="E34" s="68" t="s">
        <v>316</v>
      </c>
      <c r="F34" s="31"/>
      <c r="G34" s="31"/>
    </row>
    <row r="35" spans="1:7" ht="20.399999999999999" x14ac:dyDescent="0.25">
      <c r="A35" s="5"/>
      <c r="B35" s="59" t="str">
        <f>Critères!B34</f>
        <v>5.5</v>
      </c>
      <c r="C35" s="31" t="str">
        <f>Critères!C34</f>
        <v>Pour chaque tableau de données ayant un titre, celui-ci est-il pertinent ?</v>
      </c>
      <c r="D35" s="67" t="s">
        <v>305</v>
      </c>
      <c r="E35" s="68" t="s">
        <v>316</v>
      </c>
      <c r="F35" s="31"/>
      <c r="G35" s="31"/>
    </row>
    <row r="36" spans="1:7" ht="30.6" x14ac:dyDescent="0.25">
      <c r="A36" s="5"/>
      <c r="B36" s="59" t="str">
        <f>Critères!B35</f>
        <v>5.6</v>
      </c>
      <c r="C36" s="31" t="str">
        <f>Critères!C35</f>
        <v>Pour chaque tableau de données, chaque en-tête de colonnes et chaque en-tête de lignes sont-ils correctement déclarés ?</v>
      </c>
      <c r="D36" s="67" t="s">
        <v>305</v>
      </c>
      <c r="E36" s="68" t="s">
        <v>316</v>
      </c>
      <c r="F36" s="31"/>
      <c r="G36" s="31"/>
    </row>
    <row r="37" spans="1:7" ht="30.6" x14ac:dyDescent="0.25">
      <c r="A37" s="5"/>
      <c r="B37" s="59" t="str">
        <f>Critères!B36</f>
        <v>5.7</v>
      </c>
      <c r="C37" s="31"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9" t="str">
        <f>Critères!B37</f>
        <v>5.8</v>
      </c>
      <c r="C38" s="31"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9" t="str">
        <f>Critères!B38</f>
        <v>6.1</v>
      </c>
      <c r="C39" s="31" t="str">
        <f>Critères!C38</f>
        <v>Chaque lien est-il explicite (hors cas particuliers) ?</v>
      </c>
      <c r="D39" s="67" t="s">
        <v>305</v>
      </c>
      <c r="E39" s="68" t="s">
        <v>316</v>
      </c>
      <c r="F39" s="31"/>
      <c r="G39" s="31"/>
    </row>
    <row r="40" spans="1:7" ht="15.6" x14ac:dyDescent="0.25">
      <c r="A40" s="5"/>
      <c r="B40" s="59" t="str">
        <f>Critères!B39</f>
        <v>6.2</v>
      </c>
      <c r="C40" s="31" t="str">
        <f>Critères!C39</f>
        <v>Dans chaque page web, chaque lien a-t-il un intitulé ?</v>
      </c>
      <c r="D40" s="67" t="s">
        <v>305</v>
      </c>
      <c r="E40" s="68" t="s">
        <v>316</v>
      </c>
      <c r="F40" s="31"/>
      <c r="G40" s="31"/>
    </row>
    <row r="41" spans="1:7" ht="20.399999999999999" x14ac:dyDescent="0.25">
      <c r="A41" s="5" t="str">
        <f>Critères!$A$40</f>
        <v>SCRIPTS</v>
      </c>
      <c r="B41" s="59" t="str">
        <f>Critères!B40</f>
        <v>7.1</v>
      </c>
      <c r="C41" s="31" t="str">
        <f>Critères!C40</f>
        <v>Chaque script est-il, si nécessaire, compatible avec les technologies d’assistance ?</v>
      </c>
      <c r="D41" s="67" t="s">
        <v>305</v>
      </c>
      <c r="E41" s="68" t="s">
        <v>316</v>
      </c>
      <c r="F41" s="31"/>
      <c r="G41" s="31"/>
    </row>
    <row r="42" spans="1:7" ht="20.399999999999999" x14ac:dyDescent="0.25">
      <c r="A42" s="5"/>
      <c r="B42" s="59" t="str">
        <f>Critères!B41</f>
        <v>7.2</v>
      </c>
      <c r="C42" s="31" t="str">
        <f>Critères!C41</f>
        <v>Pour chaque script ayant une alternative, cette alternative est-elle pertinente ?</v>
      </c>
      <c r="D42" s="67" t="s">
        <v>305</v>
      </c>
      <c r="E42" s="68" t="s">
        <v>316</v>
      </c>
      <c r="F42" s="31"/>
      <c r="G42" s="31"/>
    </row>
    <row r="43" spans="1:7" ht="20.399999999999999" x14ac:dyDescent="0.25">
      <c r="A43" s="5"/>
      <c r="B43" s="59" t="str">
        <f>Critères!B42</f>
        <v>7.3</v>
      </c>
      <c r="C43" s="31" t="str">
        <f>Critères!C42</f>
        <v>Chaque script est-il contrôlable par le clavier et par tout dispositif de pointage (hors cas particuliers) ?</v>
      </c>
      <c r="D43" s="67" t="s">
        <v>305</v>
      </c>
      <c r="E43" s="68" t="s">
        <v>316</v>
      </c>
      <c r="F43" s="31"/>
      <c r="G43" s="31"/>
    </row>
    <row r="44" spans="1:7" ht="20.399999999999999" x14ac:dyDescent="0.25">
      <c r="A44" s="5"/>
      <c r="B44" s="59" t="str">
        <f>Critères!B43</f>
        <v>7.4</v>
      </c>
      <c r="C44" s="31" t="str">
        <f>Critères!C43</f>
        <v>Pour chaque script qui initie un changement de contexte, l’utilisateur est-il averti ou en a-t-il le contrôle ?</v>
      </c>
      <c r="D44" s="67" t="s">
        <v>305</v>
      </c>
      <c r="E44" s="68" t="s">
        <v>316</v>
      </c>
      <c r="F44" s="31"/>
      <c r="G44" s="31"/>
    </row>
    <row r="45" spans="1:7" ht="20.399999999999999" x14ac:dyDescent="0.25">
      <c r="A45" s="5"/>
      <c r="B45" s="59" t="str">
        <f>Critères!B44</f>
        <v>7.5</v>
      </c>
      <c r="C45" s="31"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9" t="str">
        <f>Critères!B45</f>
        <v>8.1</v>
      </c>
      <c r="C46" s="31" t="str">
        <f>Critères!C45</f>
        <v>Chaque page web est-elle définie par un type de document ?</v>
      </c>
      <c r="D46" s="67" t="s">
        <v>305</v>
      </c>
      <c r="E46" s="68" t="s">
        <v>316</v>
      </c>
      <c r="F46" s="31"/>
      <c r="G46" s="31"/>
    </row>
    <row r="47" spans="1:7" ht="20.399999999999999" x14ac:dyDescent="0.25">
      <c r="A47" s="5"/>
      <c r="B47" s="59" t="str">
        <f>Critères!B46</f>
        <v>8.2</v>
      </c>
      <c r="C47" s="31"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9" t="str">
        <f>Critères!B47</f>
        <v>8.3</v>
      </c>
      <c r="C48" s="31" t="str">
        <f>Critères!C47</f>
        <v>Dans chaque page web, la langue par défaut est-elle présente ?</v>
      </c>
      <c r="D48" s="67" t="s">
        <v>305</v>
      </c>
      <c r="E48" s="68" t="s">
        <v>316</v>
      </c>
      <c r="F48" s="31"/>
      <c r="G48" s="31"/>
    </row>
    <row r="49" spans="1:7" ht="20.399999999999999" x14ac:dyDescent="0.25">
      <c r="A49" s="5"/>
      <c r="B49" s="59" t="str">
        <f>Critères!B48</f>
        <v>8.4</v>
      </c>
      <c r="C49" s="31" t="str">
        <f>Critères!C48</f>
        <v>Pour chaque page web ayant une langue par défaut, le code de langue est-il pertinent ?</v>
      </c>
      <c r="D49" s="67" t="s">
        <v>305</v>
      </c>
      <c r="E49" s="68" t="s">
        <v>316</v>
      </c>
      <c r="F49" s="31"/>
      <c r="G49" s="31"/>
    </row>
    <row r="50" spans="1:7" ht="15.6" x14ac:dyDescent="0.25">
      <c r="A50" s="5"/>
      <c r="B50" s="59" t="str">
        <f>Critères!B49</f>
        <v>8.5</v>
      </c>
      <c r="C50" s="31" t="str">
        <f>Critères!C49</f>
        <v>Chaque page web a-t-elle un titre de page ?</v>
      </c>
      <c r="D50" s="67" t="s">
        <v>305</v>
      </c>
      <c r="E50" s="68" t="s">
        <v>316</v>
      </c>
      <c r="F50" s="31"/>
      <c r="G50" s="31"/>
    </row>
    <row r="51" spans="1:7" ht="20.399999999999999" x14ac:dyDescent="0.25">
      <c r="A51" s="5"/>
      <c r="B51" s="59" t="str">
        <f>Critères!B50</f>
        <v>8.6</v>
      </c>
      <c r="C51" s="31" t="str">
        <f>Critères!C50</f>
        <v>Pour chaque page web ayant un titre de page, ce titre est-il pertinent ?</v>
      </c>
      <c r="D51" s="67" t="s">
        <v>305</v>
      </c>
      <c r="E51" s="68" t="s">
        <v>316</v>
      </c>
      <c r="F51" s="31"/>
      <c r="G51" s="31"/>
    </row>
    <row r="52" spans="1:7" ht="20.399999999999999" x14ac:dyDescent="0.25">
      <c r="A52" s="5"/>
      <c r="B52" s="59" t="str">
        <f>Critères!B51</f>
        <v>8.7</v>
      </c>
      <c r="C52" s="31" t="str">
        <f>Critères!C51</f>
        <v>Dans chaque page web, chaque changement de langue est-il indiqué dans le code source (hors cas particuliers) ?</v>
      </c>
      <c r="D52" s="67" t="s">
        <v>305</v>
      </c>
      <c r="E52" s="68" t="s">
        <v>316</v>
      </c>
      <c r="F52" s="31"/>
      <c r="G52" s="31"/>
    </row>
    <row r="53" spans="1:7" ht="20.399999999999999" x14ac:dyDescent="0.25">
      <c r="A53" s="5"/>
      <c r="B53" s="59" t="str">
        <f>Critères!B52</f>
        <v>8.8</v>
      </c>
      <c r="C53" s="31" t="str">
        <f>Critères!C52</f>
        <v>Dans chaque page web, le code de langue de chaque changement de langue est-il valide et pertinent ?</v>
      </c>
      <c r="D53" s="67" t="s">
        <v>305</v>
      </c>
      <c r="E53" s="68" t="s">
        <v>316</v>
      </c>
      <c r="F53" s="31"/>
      <c r="G53" s="31"/>
    </row>
    <row r="54" spans="1:7" ht="30.6" x14ac:dyDescent="0.25">
      <c r="A54" s="5"/>
      <c r="B54" s="59" t="str">
        <f>Critères!B53</f>
        <v>8.9</v>
      </c>
      <c r="C54" s="31"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9" t="str">
        <f>Critères!B54</f>
        <v>8.10</v>
      </c>
      <c r="C55" s="31"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9" t="str">
        <f>Critères!B55</f>
        <v>9.1</v>
      </c>
      <c r="C56" s="31" t="str">
        <f>Critères!C55</f>
        <v>Dans chaque page web, l’information est-elle structurée par l’utilisation appropriée de titres ?</v>
      </c>
      <c r="D56" s="67" t="s">
        <v>305</v>
      </c>
      <c r="E56" s="68" t="s">
        <v>316</v>
      </c>
      <c r="F56" s="31"/>
      <c r="G56" s="31"/>
    </row>
    <row r="57" spans="1:7" ht="20.399999999999999" x14ac:dyDescent="0.25">
      <c r="A57" s="5"/>
      <c r="B57" s="59" t="str">
        <f>Critères!B56</f>
        <v>9.2</v>
      </c>
      <c r="C57" s="31" t="str">
        <f>Critères!C56</f>
        <v>Dans chaque page web, la structure du document est-elle cohérente (hors cas particuliers) ?</v>
      </c>
      <c r="D57" s="67" t="s">
        <v>305</v>
      </c>
      <c r="E57" s="68" t="s">
        <v>316</v>
      </c>
      <c r="F57" s="31"/>
      <c r="G57" s="31"/>
    </row>
    <row r="58" spans="1:7" ht="20.399999999999999" x14ac:dyDescent="0.25">
      <c r="A58" s="5"/>
      <c r="B58" s="59" t="str">
        <f>Critères!B57</f>
        <v>9.3</v>
      </c>
      <c r="C58" s="31" t="str">
        <f>Critères!C57</f>
        <v>Dans chaque page web, chaque liste est-elle correctement structurée ?</v>
      </c>
      <c r="D58" s="67" t="s">
        <v>305</v>
      </c>
      <c r="E58" s="68" t="s">
        <v>316</v>
      </c>
      <c r="F58" s="31"/>
      <c r="G58" s="31"/>
    </row>
    <row r="59" spans="1:7" ht="20.399999999999999" x14ac:dyDescent="0.25">
      <c r="A59" s="5"/>
      <c r="B59" s="59" t="str">
        <f>Critères!B58</f>
        <v>9.4</v>
      </c>
      <c r="C59" s="31" t="str">
        <f>Critères!C58</f>
        <v>Dans chaque page web, chaque citation est-elle correctement indiquée ?</v>
      </c>
      <c r="D59" s="67" t="s">
        <v>305</v>
      </c>
      <c r="E59" s="68" t="s">
        <v>316</v>
      </c>
      <c r="F59" s="31"/>
      <c r="G59" s="31"/>
    </row>
    <row r="60" spans="1:7" ht="20.399999999999999" x14ac:dyDescent="0.25">
      <c r="A60" s="5" t="str">
        <f>Critères!$A$59</f>
        <v>PRÉSENTATION</v>
      </c>
      <c r="B60" s="59" t="str">
        <f>Critères!B59</f>
        <v>10.1</v>
      </c>
      <c r="C60" s="31" t="str">
        <f>Critères!C59</f>
        <v>Dans le site web, des feuilles de styles sont-elles utilisées pour contrôler la présentation de l’information ?</v>
      </c>
      <c r="D60" s="67" t="s">
        <v>305</v>
      </c>
      <c r="E60" s="68" t="s">
        <v>316</v>
      </c>
      <c r="F60" s="31"/>
      <c r="G60" s="31"/>
    </row>
    <row r="61" spans="1:7" ht="30.6" x14ac:dyDescent="0.25">
      <c r="A61" s="5"/>
      <c r="B61" s="59" t="str">
        <f>Critères!B60</f>
        <v>10.2</v>
      </c>
      <c r="C61" s="31"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9" t="str">
        <f>Critères!B61</f>
        <v>10.3</v>
      </c>
      <c r="C62" s="31" t="str">
        <f>Critères!C61</f>
        <v>Dans chaque page web, l’information reste-t-elle compréhensible lorsque les feuilles de styles sont désactivées ?</v>
      </c>
      <c r="D62" s="67" t="s">
        <v>305</v>
      </c>
      <c r="E62" s="68" t="s">
        <v>316</v>
      </c>
      <c r="F62" s="31"/>
      <c r="G62" s="31"/>
    </row>
    <row r="63" spans="1:7" ht="30.6" x14ac:dyDescent="0.25">
      <c r="A63" s="5"/>
      <c r="B63" s="59" t="str">
        <f>Critères!B62</f>
        <v>10.4</v>
      </c>
      <c r="C63" s="31"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9" t="str">
        <f>Critères!B63</f>
        <v>10.5</v>
      </c>
      <c r="C64" s="31"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9" t="str">
        <f>Critères!B64</f>
        <v>10.6</v>
      </c>
      <c r="C65" s="31"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9" t="str">
        <f>Critères!B65</f>
        <v>10.7</v>
      </c>
      <c r="C66" s="31" t="str">
        <f>Critères!C65</f>
        <v>Dans chaque page web, pour chaque élément recevant le focus, la prise de focus est-elle visible ?</v>
      </c>
      <c r="D66" s="67" t="s">
        <v>305</v>
      </c>
      <c r="E66" s="68" t="s">
        <v>316</v>
      </c>
      <c r="F66" s="31"/>
      <c r="G66" s="31"/>
    </row>
    <row r="67" spans="1:7" ht="20.399999999999999" x14ac:dyDescent="0.25">
      <c r="A67" s="5"/>
      <c r="B67" s="59" t="str">
        <f>Critères!B66</f>
        <v>10.8</v>
      </c>
      <c r="C67" s="31" t="str">
        <f>Critères!C66</f>
        <v>Pour chaque page web, les contenus cachés ont-ils vocation à être ignorés par les technologies d’assistance ?</v>
      </c>
      <c r="D67" s="67" t="s">
        <v>305</v>
      </c>
      <c r="E67" s="68" t="s">
        <v>316</v>
      </c>
      <c r="F67" s="31"/>
      <c r="G67" s="31"/>
    </row>
    <row r="68" spans="1:7" ht="30.6" x14ac:dyDescent="0.25">
      <c r="A68" s="5"/>
      <c r="B68" s="59" t="str">
        <f>Critères!B67</f>
        <v>10.9</v>
      </c>
      <c r="C68" s="31" t="str">
        <f>Critères!C67</f>
        <v>Dans chaque page web, l’information ne doit pas être donnée uniquement par la forme, taille ou position. Cette règle est-elle respectée ?</v>
      </c>
      <c r="D68" s="67" t="s">
        <v>305</v>
      </c>
      <c r="E68" s="68" t="s">
        <v>316</v>
      </c>
      <c r="F68" s="31"/>
      <c r="G68" s="31"/>
    </row>
    <row r="69" spans="1:7" ht="30.6" x14ac:dyDescent="0.25">
      <c r="A69" s="5"/>
      <c r="B69" s="59" t="str">
        <f>Critères!B68</f>
        <v>10.10</v>
      </c>
      <c r="C69" s="31" t="str">
        <f>Critères!C68</f>
        <v>Dans chaque page web, l’information ne doit pas être donnée par la forme, taille ou position uniquement. Cette règle est-elle implémentée de façon pertinente ?</v>
      </c>
      <c r="D69" s="67" t="s">
        <v>305</v>
      </c>
      <c r="E69" s="68" t="s">
        <v>316</v>
      </c>
      <c r="F69" s="31"/>
      <c r="G69" s="31"/>
    </row>
    <row r="70" spans="1:7" ht="51" x14ac:dyDescent="0.25">
      <c r="A70" s="5"/>
      <c r="B70" s="59" t="str">
        <f>Critères!B69</f>
        <v>10.11</v>
      </c>
      <c r="C70" s="31"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31"/>
      <c r="G70" s="31"/>
    </row>
    <row r="71" spans="1:7" ht="30.6" x14ac:dyDescent="0.25">
      <c r="A71" s="5"/>
      <c r="B71" s="59" t="str">
        <f>Critères!B70</f>
        <v>10.12</v>
      </c>
      <c r="C71" s="31" t="str">
        <f>Critères!C70</f>
        <v>Dans chaque page web, les propriétés d’espacement du texte peuvent-elles être redéfinies par l’utilisateur sans perte de contenu ou de fonctionnalité (hors cas particuliers) ?</v>
      </c>
      <c r="D71" s="67" t="s">
        <v>305</v>
      </c>
      <c r="E71" s="68" t="s">
        <v>316</v>
      </c>
      <c r="F71" s="31"/>
      <c r="G71" s="31"/>
    </row>
    <row r="72" spans="1:7" ht="40.799999999999997" x14ac:dyDescent="0.25">
      <c r="A72" s="5"/>
      <c r="B72" s="59" t="str">
        <f>Critères!B71</f>
        <v>10.13</v>
      </c>
      <c r="C72" s="31" t="str">
        <f>Critères!C71</f>
        <v>Dans chaque page web, les contenus additionnels apparaissant à la prise de focus ou au survol d’un composant d’interface sont-ils contrôlables par l’utilisateur (hors cas particuliers) ?</v>
      </c>
      <c r="D72" s="67" t="s">
        <v>305</v>
      </c>
      <c r="E72" s="68" t="s">
        <v>316</v>
      </c>
      <c r="F72" s="31"/>
      <c r="G72" s="31"/>
    </row>
    <row r="73" spans="1:7" ht="30.6" x14ac:dyDescent="0.25">
      <c r="A73" s="5"/>
      <c r="B73" s="59" t="str">
        <f>Critères!B72</f>
        <v>10.14</v>
      </c>
      <c r="C73" s="31" t="str">
        <f>Critères!C72</f>
        <v>Dans chaque page web, les contenus additionnels apparaissant via les styles CSS uniquement peuvent-ils être rendus visibles au clavier et par tout dispositif de pointage ?</v>
      </c>
      <c r="D73" s="67" t="s">
        <v>305</v>
      </c>
      <c r="E73" s="68" t="s">
        <v>316</v>
      </c>
      <c r="F73" s="31"/>
      <c r="G73" s="31"/>
    </row>
    <row r="74" spans="1:7" ht="15.6" x14ac:dyDescent="0.25">
      <c r="A74" s="5" t="str">
        <f>Critères!$A$73</f>
        <v>FORMULAIRES</v>
      </c>
      <c r="B74" s="59" t="str">
        <f>Critères!B73</f>
        <v>11.1</v>
      </c>
      <c r="C74" s="31" t="str">
        <f>Critères!C73</f>
        <v>Chaque champ de formulaire a-t-il une étiquette ?</v>
      </c>
      <c r="D74" s="67" t="s">
        <v>305</v>
      </c>
      <c r="E74" s="68" t="s">
        <v>316</v>
      </c>
      <c r="F74" s="31"/>
      <c r="G74" s="31"/>
    </row>
    <row r="75" spans="1:7" ht="20.399999999999999" x14ac:dyDescent="0.25">
      <c r="A75" s="5"/>
      <c r="B75" s="59" t="str">
        <f>Critères!B74</f>
        <v>11.2</v>
      </c>
      <c r="C75" s="31" t="str">
        <f>Critères!C74</f>
        <v>Chaque étiquette associée à un champ de formulaire est-elle pertinente (hors cas particuliers) ?</v>
      </c>
      <c r="D75" s="67" t="s">
        <v>305</v>
      </c>
      <c r="E75" s="68" t="s">
        <v>316</v>
      </c>
      <c r="F75" s="31"/>
      <c r="G75" s="31"/>
    </row>
    <row r="76" spans="1:7" ht="40.799999999999997" x14ac:dyDescent="0.25">
      <c r="A76" s="5"/>
      <c r="B76" s="59" t="str">
        <f>Critères!B75</f>
        <v>11.3</v>
      </c>
      <c r="C76" s="31" t="str">
        <f>Critères!C75</f>
        <v>Dans chaque formulaire, chaque étiquette associée à un champ de formulaire ayant la même fonction et répété plusieurs fois dans une même page ou dans un ensemble de pages est-elle cohérente ?</v>
      </c>
      <c r="D76" s="67" t="s">
        <v>305</v>
      </c>
      <c r="E76" s="68" t="s">
        <v>316</v>
      </c>
      <c r="F76" s="31"/>
      <c r="G76" s="31"/>
    </row>
    <row r="77" spans="1:7" ht="20.399999999999999" x14ac:dyDescent="0.25">
      <c r="A77" s="5"/>
      <c r="B77" s="59" t="str">
        <f>Critères!B76</f>
        <v>11.4</v>
      </c>
      <c r="C77" s="31" t="str">
        <f>Critères!C76</f>
        <v>Dans chaque formulaire, chaque étiquette de champ et son champ associé sont-ils accolés (hors cas particuliers) ?</v>
      </c>
      <c r="D77" s="67" t="s">
        <v>305</v>
      </c>
      <c r="E77" s="68" t="s">
        <v>316</v>
      </c>
      <c r="F77" s="31"/>
      <c r="G77" s="31"/>
    </row>
    <row r="78" spans="1:7" ht="20.399999999999999" x14ac:dyDescent="0.25">
      <c r="A78" s="5"/>
      <c r="B78" s="59" t="str">
        <f>Critères!B77</f>
        <v>11.5</v>
      </c>
      <c r="C78" s="31" t="str">
        <f>Critères!C77</f>
        <v>Dans chaque formulaire, les champs de même nature sont-ils regroupés, si nécessaire ?</v>
      </c>
      <c r="D78" s="67" t="s">
        <v>305</v>
      </c>
      <c r="E78" s="68" t="s">
        <v>316</v>
      </c>
      <c r="F78" s="31"/>
      <c r="G78" s="31"/>
    </row>
    <row r="79" spans="1:7" ht="20.399999999999999" x14ac:dyDescent="0.25">
      <c r="A79" s="5"/>
      <c r="B79" s="59" t="str">
        <f>Critères!B78</f>
        <v>11.6</v>
      </c>
      <c r="C79" s="31" t="str">
        <f>Critères!C78</f>
        <v>Dans chaque formulaire, chaque regroupement de champs de même nature a-t-il une légende ?</v>
      </c>
      <c r="D79" s="67" t="s">
        <v>305</v>
      </c>
      <c r="E79" s="68" t="s">
        <v>316</v>
      </c>
      <c r="F79" s="31"/>
      <c r="G79" s="31"/>
    </row>
    <row r="80" spans="1:7" ht="30.6" x14ac:dyDescent="0.25">
      <c r="A80" s="5"/>
      <c r="B80" s="59" t="str">
        <f>Critères!B79</f>
        <v>11.7</v>
      </c>
      <c r="C80" s="31"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9" t="str">
        <f>Critères!B80</f>
        <v>11.8</v>
      </c>
      <c r="C81" s="31"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9" t="str">
        <f>Critères!B81</f>
        <v>11.9</v>
      </c>
      <c r="C82" s="31" t="str">
        <f>Critères!C81</f>
        <v>Dans chaque formulaire, l’intitulé de chaque bouton est-il pertinent (hors cas particuliers) ?</v>
      </c>
      <c r="D82" s="67" t="s">
        <v>305</v>
      </c>
      <c r="E82" s="68" t="s">
        <v>316</v>
      </c>
      <c r="F82" s="31"/>
      <c r="G82" s="31"/>
    </row>
    <row r="83" spans="1:7" ht="20.399999999999999" x14ac:dyDescent="0.25">
      <c r="A83" s="5"/>
      <c r="B83" s="59" t="str">
        <f>Critères!B82</f>
        <v>11.10</v>
      </c>
      <c r="C83" s="31" t="str">
        <f>Critères!C82</f>
        <v>Dans chaque formulaire, le contrôle de saisie est-il utilisé de manière pertinente (hors cas particuliers) ?</v>
      </c>
      <c r="D83" s="67" t="s">
        <v>305</v>
      </c>
      <c r="E83" s="68" t="s">
        <v>316</v>
      </c>
      <c r="F83" s="31"/>
      <c r="G83" s="31"/>
    </row>
    <row r="84" spans="1:7" ht="30.6" x14ac:dyDescent="0.25">
      <c r="A84" s="5"/>
      <c r="B84" s="59" t="str">
        <f>Critères!B83</f>
        <v>11.11</v>
      </c>
      <c r="C84" s="31"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9" t="str">
        <f>Critères!B84</f>
        <v>11.12</v>
      </c>
      <c r="C85" s="31"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9" t="str">
        <f>Critères!B85</f>
        <v>11.13</v>
      </c>
      <c r="C86" s="31"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9" t="str">
        <f>Critères!B86</f>
        <v>12.1</v>
      </c>
      <c r="C87" s="31" t="str">
        <f>Critères!C86</f>
        <v>Chaque ensemble de pages dispose-t-il de deux systèmes de navigation différents, au moins (hors cas particuliers) ?</v>
      </c>
      <c r="D87" s="67" t="s">
        <v>305</v>
      </c>
      <c r="E87" s="68" t="s">
        <v>316</v>
      </c>
      <c r="F87" s="31"/>
      <c r="G87" s="31"/>
    </row>
    <row r="88" spans="1:7" ht="30.6" x14ac:dyDescent="0.25">
      <c r="A88" s="5"/>
      <c r="B88" s="59" t="str">
        <f>Critères!B87</f>
        <v>12.2</v>
      </c>
      <c r="C88" s="31" t="str">
        <f>Critères!C87</f>
        <v>Dans chaque ensemble de pages, le menu et les barres de navigation sont-ils toujours à la même place (hors cas particuliers) ?</v>
      </c>
      <c r="D88" s="67" t="s">
        <v>305</v>
      </c>
      <c r="E88" s="68" t="s">
        <v>316</v>
      </c>
      <c r="F88" s="31"/>
      <c r="G88" s="31"/>
    </row>
    <row r="89" spans="1:7" ht="15.6" x14ac:dyDescent="0.25">
      <c r="A89" s="5"/>
      <c r="B89" s="59" t="str">
        <f>Critères!B88</f>
        <v>12.3</v>
      </c>
      <c r="C89" s="31" t="str">
        <f>Critères!C88</f>
        <v>La page « plan du site » est-elle pertinente ?</v>
      </c>
      <c r="D89" s="67" t="s">
        <v>305</v>
      </c>
      <c r="E89" s="68" t="s">
        <v>316</v>
      </c>
      <c r="F89" s="31"/>
      <c r="G89" s="31"/>
    </row>
    <row r="90" spans="1:7" ht="20.399999999999999" x14ac:dyDescent="0.25">
      <c r="A90" s="5"/>
      <c r="B90" s="59" t="str">
        <f>Critères!B89</f>
        <v>12.4</v>
      </c>
      <c r="C90" s="31" t="str">
        <f>Critères!C89</f>
        <v>Dans chaque ensemble de pages, la page « plan du site » est-elle atteignable de manière identique ?</v>
      </c>
      <c r="D90" s="67" t="s">
        <v>305</v>
      </c>
      <c r="E90" s="68" t="s">
        <v>316</v>
      </c>
      <c r="F90" s="31"/>
      <c r="G90" s="31"/>
    </row>
    <row r="91" spans="1:7" ht="20.399999999999999" x14ac:dyDescent="0.25">
      <c r="A91" s="5"/>
      <c r="B91" s="59" t="str">
        <f>Critères!B90</f>
        <v>12.5</v>
      </c>
      <c r="C91" s="31" t="str">
        <f>Critères!C90</f>
        <v>Dans chaque ensemble de pages, le moteur de recherche est-il atteignable de manière identique ?</v>
      </c>
      <c r="D91" s="67" t="s">
        <v>305</v>
      </c>
      <c r="E91" s="68" t="s">
        <v>316</v>
      </c>
      <c r="F91" s="31"/>
      <c r="G91" s="31"/>
    </row>
    <row r="92" spans="1:7" ht="51" x14ac:dyDescent="0.25">
      <c r="A92" s="5"/>
      <c r="B92" s="59" t="str">
        <f>Critères!B91</f>
        <v>12.6</v>
      </c>
      <c r="C92" s="31"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31"/>
      <c r="G92" s="31"/>
    </row>
    <row r="93" spans="1:7" ht="30.6" x14ac:dyDescent="0.25">
      <c r="A93" s="5"/>
      <c r="B93" s="59" t="str">
        <f>Critères!B92</f>
        <v>12.7</v>
      </c>
      <c r="C93" s="31" t="str">
        <f>Critères!C92</f>
        <v>Dans chaque page web, un lien d’évitement ou d’accès rapide à la zone de contenu principal est-il présent (hors cas particuliers) ?</v>
      </c>
      <c r="D93" s="67" t="s">
        <v>305</v>
      </c>
      <c r="E93" s="68" t="s">
        <v>316</v>
      </c>
      <c r="F93" s="31"/>
      <c r="G93" s="31"/>
    </row>
    <row r="94" spans="1:7" ht="20.399999999999999" x14ac:dyDescent="0.25">
      <c r="A94" s="5"/>
      <c r="B94" s="59" t="str">
        <f>Critères!B93</f>
        <v>12.8</v>
      </c>
      <c r="C94" s="31" t="str">
        <f>Critères!C93</f>
        <v>Dans chaque page web, l’ordre de tabulation est-il cohérent ?</v>
      </c>
      <c r="D94" s="67" t="s">
        <v>305</v>
      </c>
      <c r="E94" s="68" t="s">
        <v>316</v>
      </c>
      <c r="F94" s="31"/>
      <c r="G94" s="31"/>
    </row>
    <row r="95" spans="1:7" ht="20.399999999999999" x14ac:dyDescent="0.25">
      <c r="A95" s="5"/>
      <c r="B95" s="59" t="str">
        <f>Critères!B94</f>
        <v>12.9</v>
      </c>
      <c r="C95" s="31" t="str">
        <f>Critères!C94</f>
        <v>Dans chaque page web, la navigation ne doit pas contenir de piège au clavier. Cette règle est-elle respectée ?</v>
      </c>
      <c r="D95" s="67" t="s">
        <v>305</v>
      </c>
      <c r="E95" s="68" t="s">
        <v>316</v>
      </c>
      <c r="F95" s="31"/>
      <c r="G95" s="31"/>
    </row>
    <row r="96" spans="1:7" ht="40.799999999999997" x14ac:dyDescent="0.25">
      <c r="A96" s="5"/>
      <c r="B96" s="59" t="str">
        <f>Critères!B95</f>
        <v>12.10</v>
      </c>
      <c r="C96" s="31" t="str">
        <f>Critères!C95</f>
        <v>Dans chaque page web, les raccourcis clavier n’utilisant qu’une seule touche (lettre minuscule ou majuscule, ponctuation, chiffre ou symbole) sont-ils contrôlables par l’utilisateur ?</v>
      </c>
      <c r="D96" s="67" t="s">
        <v>305</v>
      </c>
      <c r="E96" s="68" t="s">
        <v>316</v>
      </c>
      <c r="F96" s="31"/>
      <c r="G96" s="31"/>
    </row>
    <row r="97" spans="1:7" ht="40.799999999999997" x14ac:dyDescent="0.25">
      <c r="A97" s="5"/>
      <c r="B97" s="59" t="str">
        <f>Critères!B96</f>
        <v>12.11</v>
      </c>
      <c r="C97" s="31" t="str">
        <f>Critères!C96</f>
        <v>Dans chaque page web, les contenus additionnels apparaissant au survol, à la prise de focus ou à l’activation d’un composant d’interface sont-ils si nécessaire atteignables au clavier ?</v>
      </c>
      <c r="D97" s="67" t="s">
        <v>305</v>
      </c>
      <c r="E97" s="68" t="s">
        <v>316</v>
      </c>
      <c r="F97" s="31"/>
      <c r="G97" s="31"/>
    </row>
    <row r="98" spans="1:7" ht="30.6" x14ac:dyDescent="0.25">
      <c r="A98" s="5" t="str">
        <f>Critères!$A$97</f>
        <v>CONSULTATION</v>
      </c>
      <c r="B98" s="59" t="str">
        <f>Critères!B97</f>
        <v>13.1</v>
      </c>
      <c r="C98" s="31" t="str">
        <f>Critères!C97</f>
        <v>Pour chaque page web, l’utilisateur a-t-il le contrôle de chaque limite de temps modifiant le contenu (hors cas particuliers) ?</v>
      </c>
      <c r="D98" s="67" t="s">
        <v>305</v>
      </c>
      <c r="E98" s="68" t="s">
        <v>316</v>
      </c>
      <c r="F98" s="31"/>
      <c r="G98" s="31"/>
    </row>
    <row r="99" spans="1:7" ht="30.6" x14ac:dyDescent="0.25">
      <c r="A99" s="5"/>
      <c r="B99" s="59" t="str">
        <f>Critères!B98</f>
        <v>13.2</v>
      </c>
      <c r="C99" s="31" t="str">
        <f>Critères!C98</f>
        <v>Dans chaque page web, l’ouverture d’une nouvelle fenêtre ne doit pas être déclenchée sans action de l’utilisateur. Cette règle est-elle respectée ?</v>
      </c>
      <c r="D99" s="67" t="s">
        <v>305</v>
      </c>
      <c r="E99" s="68" t="s">
        <v>316</v>
      </c>
      <c r="F99" s="31"/>
      <c r="G99" s="31"/>
    </row>
    <row r="100" spans="1:7" ht="30.6" x14ac:dyDescent="0.25">
      <c r="A100" s="5"/>
      <c r="B100" s="59" t="str">
        <f>Critères!B99</f>
        <v>13.3</v>
      </c>
      <c r="C100" s="31" t="str">
        <f>Critères!C99</f>
        <v>Dans chaque page web, chaque document bureautique en téléchargement possède-t-il, si nécessaire, une version accessible (hors cas particuliers) ?</v>
      </c>
      <c r="D100" s="67" t="s">
        <v>305</v>
      </c>
      <c r="E100" s="68" t="s">
        <v>316</v>
      </c>
      <c r="F100" s="31"/>
      <c r="G100" s="31"/>
    </row>
    <row r="101" spans="1:7" ht="20.399999999999999" x14ac:dyDescent="0.25">
      <c r="A101" s="5"/>
      <c r="B101" s="59" t="str">
        <f>Critères!B100</f>
        <v>13.4</v>
      </c>
      <c r="C101" s="31" t="str">
        <f>Critères!C100</f>
        <v>Pour chaque document bureautique ayant une version accessible, cette version offre-t-elle la même information ?</v>
      </c>
      <c r="D101" s="67" t="s">
        <v>305</v>
      </c>
      <c r="E101" s="68" t="s">
        <v>316</v>
      </c>
      <c r="F101" s="31"/>
      <c r="G101" s="31"/>
    </row>
    <row r="102" spans="1:7" ht="20.399999999999999" x14ac:dyDescent="0.25">
      <c r="A102" s="5"/>
      <c r="B102" s="59" t="str">
        <f>Critères!B101</f>
        <v>13.5</v>
      </c>
      <c r="C102" s="31" t="str">
        <f>Critères!C101</f>
        <v>Dans chaque page web, chaque contenu cryptique (art ASCII, émoticon, syntaxe cryptique) a-t-il une alternative ?</v>
      </c>
      <c r="D102" s="67" t="s">
        <v>305</v>
      </c>
      <c r="E102" s="68" t="s">
        <v>316</v>
      </c>
      <c r="F102" s="31"/>
      <c r="G102" s="31"/>
    </row>
    <row r="103" spans="1:7" ht="30.6" x14ac:dyDescent="0.25">
      <c r="A103" s="5"/>
      <c r="B103" s="59" t="str">
        <f>Critères!B102</f>
        <v>13.6</v>
      </c>
      <c r="C103" s="31" t="str">
        <f>Critères!C102</f>
        <v>Dans chaque page web, pour chaque contenu cryptique (art ASCII, émoticon, syntaxe cryptique) ayant une alternative, cette alternative est-elle pertinente ?</v>
      </c>
      <c r="D103" s="67" t="s">
        <v>305</v>
      </c>
      <c r="E103" s="68" t="s">
        <v>316</v>
      </c>
      <c r="F103" s="31"/>
      <c r="G103" s="31"/>
    </row>
    <row r="104" spans="1:7" ht="30.6" x14ac:dyDescent="0.25">
      <c r="A104" s="5"/>
      <c r="B104" s="59" t="str">
        <f>Critères!B103</f>
        <v>13.7</v>
      </c>
      <c r="C104" s="31" t="str">
        <f>Critères!C103</f>
        <v>Dans chaque page web, les changements brusques de luminosité ou les effets de flash sont-ils correctement utilisés ?</v>
      </c>
      <c r="D104" s="67" t="s">
        <v>305</v>
      </c>
      <c r="E104" s="68" t="s">
        <v>316</v>
      </c>
      <c r="F104" s="31"/>
      <c r="G104" s="31"/>
    </row>
    <row r="105" spans="1:7" ht="20.399999999999999" x14ac:dyDescent="0.25">
      <c r="A105" s="5"/>
      <c r="B105" s="59" t="str">
        <f>Critères!B104</f>
        <v>13.8</v>
      </c>
      <c r="C105" s="31" t="str">
        <f>Critères!C104</f>
        <v>Dans chaque page web, chaque contenu en mouvement ou clignotant est-il contrôlable par l’utilisateur ?</v>
      </c>
      <c r="D105" s="67" t="s">
        <v>305</v>
      </c>
      <c r="E105" s="68" t="s">
        <v>316</v>
      </c>
      <c r="F105" s="31"/>
      <c r="G105" s="31"/>
    </row>
    <row r="106" spans="1:7" ht="30.6" x14ac:dyDescent="0.25">
      <c r="A106" s="5"/>
      <c r="B106" s="59" t="str">
        <f>Critères!B105</f>
        <v>13.9</v>
      </c>
      <c r="C106" s="31" t="str">
        <f>Critères!C105</f>
        <v>Dans chaque page web, le contenu proposé est-il consultable quelle que soit l’orientation de l’écran (portait ou paysage) (hors cas particuliers) ?</v>
      </c>
      <c r="D106" s="67" t="s">
        <v>305</v>
      </c>
      <c r="E106" s="68" t="s">
        <v>316</v>
      </c>
      <c r="F106" s="31"/>
      <c r="G106" s="31"/>
    </row>
    <row r="107" spans="1:7" ht="40.799999999999997" x14ac:dyDescent="0.25">
      <c r="A107" s="5"/>
      <c r="B107" s="59" t="str">
        <f>Critères!B106</f>
        <v>13.10</v>
      </c>
      <c r="C107" s="31" t="str">
        <f>Critères!C106</f>
        <v>Dans chaque page web, les fonctionnalités utilisables ou disponibles au moyen d’un geste complexe peuvent-elles être également disponibles au moyen d’un geste simple (hors cas particuliers) ?</v>
      </c>
      <c r="D107" s="67" t="s">
        <v>305</v>
      </c>
      <c r="E107" s="68" t="s">
        <v>316</v>
      </c>
      <c r="F107" s="31"/>
      <c r="G107" s="31"/>
    </row>
    <row r="108" spans="1:7" ht="40.799999999999997" x14ac:dyDescent="0.25">
      <c r="A108" s="5"/>
      <c r="B108" s="59" t="str">
        <f>Critères!B107</f>
        <v>13.11</v>
      </c>
      <c r="C108" s="31" t="str">
        <f>Critères!C107</f>
        <v>Dans chaque page web, les actions déclenchées au moyen d’un dispositif de pointage sur un point unique de l’écran peuvent-elles faire l’objet d’une annulation (hors cas particuliers) ?</v>
      </c>
      <c r="D108" s="67" t="s">
        <v>305</v>
      </c>
      <c r="E108" s="68" t="s">
        <v>316</v>
      </c>
      <c r="F108" s="31"/>
      <c r="G108" s="31"/>
    </row>
    <row r="109" spans="1:7" ht="30.6" x14ac:dyDescent="0.25">
      <c r="A109" s="5"/>
      <c r="B109" s="59" t="str">
        <f>Critères!B108</f>
        <v>13.12</v>
      </c>
      <c r="C109" s="31" t="str">
        <f>Critères!C108</f>
        <v>Dans chaque page web, les fonctionnalités qui impliquent un mouvement de l’appareil ou vers l’appareil peuvent-elles être satisfaites de manière alternative (hors cas particuliers) ?</v>
      </c>
      <c r="D109" s="67" t="s">
        <v>305</v>
      </c>
      <c r="E109" s="68" t="s">
        <v>316</v>
      </c>
      <c r="F109" s="31"/>
      <c r="G109" s="31"/>
    </row>
  </sheetData>
  <mergeCells count="15">
    <mergeCell ref="A74:A86"/>
    <mergeCell ref="A87:A97"/>
    <mergeCell ref="A98:A109"/>
    <mergeCell ref="A31:A38"/>
    <mergeCell ref="A39:A40"/>
    <mergeCell ref="A41:A45"/>
    <mergeCell ref="A46:A55"/>
    <mergeCell ref="A56:A59"/>
    <mergeCell ref="A60:A73"/>
    <mergeCell ref="A1:G1"/>
    <mergeCell ref="A2:G2"/>
    <mergeCell ref="A4:A12"/>
    <mergeCell ref="A13:A14"/>
    <mergeCell ref="A15:A17"/>
    <mergeCell ref="A18:A30"/>
  </mergeCells>
  <conditionalFormatting sqref="D5:D109">
    <cfRule type="cellIs" dxfId="35" priority="1" operator="equal">
      <formula>"C"</formula>
    </cfRule>
    <cfRule type="cellIs" dxfId="34" priority="2" operator="equal">
      <formula>"NC"</formula>
    </cfRule>
    <cfRule type="cellIs" dxfId="33" priority="3" operator="equal">
      <formula>"NA"</formula>
    </cfRule>
    <cfRule type="cellIs" dxfId="32" priority="4" operator="equal">
      <formula>"NT"</formula>
    </cfRule>
  </conditionalFormatting>
  <conditionalFormatting sqref="E5:E109">
    <cfRule type="cellIs" dxfId="31" priority="5" operator="equal">
      <formula>"D"</formula>
    </cfRule>
    <cfRule type="cellIs" dxfId="30" priority="6" operator="equal">
      <formula>"N"</formula>
    </cfRule>
  </conditionalFormatting>
  <conditionalFormatting sqref="D4">
    <cfRule type="cellIs" dxfId="29" priority="7" operator="equal">
      <formula>"C"</formula>
    </cfRule>
    <cfRule type="cellIs" dxfId="28" priority="8" operator="equal">
      <formula>"NC"</formula>
    </cfRule>
    <cfRule type="cellIs" dxfId="27" priority="9" operator="equal">
      <formula>"NA"</formula>
    </cfRule>
    <cfRule type="cellIs" dxfId="26" priority="10" operator="equal">
      <formula>"NT"</formula>
    </cfRule>
  </conditionalFormatting>
  <conditionalFormatting sqref="E4">
    <cfRule type="cellIs" dxfId="25" priority="11" operator="equal">
      <formula>"D"</formula>
    </cfRule>
    <cfRule type="cellIs" dxfId="24" priority="12"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9"/>
  <sheetViews>
    <sheetView zoomScale="75" zoomScaleNormal="75" workbookViewId="0">
      <selection activeCell="D4" sqref="D4"/>
    </sheetView>
  </sheetViews>
  <sheetFormatPr baseColWidth="10" defaultColWidth="9.54296875" defaultRowHeight="15" x14ac:dyDescent="0.25"/>
  <cols>
    <col min="1" max="1" width="3.7265625" style="14"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1017" width="9.54296875" style="23"/>
    <col min="1018" max="16384" width="9.54296875" style="14"/>
  </cols>
  <sheetData>
    <row r="1" spans="1:1024" ht="15.6" x14ac:dyDescent="0.25">
      <c r="A1" s="11" t="str">
        <f>Échantillon!A1</f>
        <v>RGAA 4.1 – GRILLE D'ÉVALUATION</v>
      </c>
      <c r="B1" s="11"/>
      <c r="C1" s="11"/>
      <c r="D1" s="11"/>
      <c r="E1" s="11"/>
      <c r="F1" s="11"/>
      <c r="G1" s="11"/>
    </row>
    <row r="2" spans="1:1024" x14ac:dyDescent="0.25">
      <c r="A2" s="1" t="str">
        <f>CONCATENATE(Échantillon!B48," : ",Échantillon!C48)</f>
        <v>Actualités : http://www.site.fr/actualites.html</v>
      </c>
      <c r="B2" s="1"/>
      <c r="C2" s="1"/>
      <c r="D2" s="1"/>
      <c r="E2" s="1"/>
      <c r="F2" s="1"/>
      <c r="G2" s="1"/>
    </row>
    <row r="3" spans="1:1024" s="23" customFormat="1" ht="46.2" x14ac:dyDescent="0.25">
      <c r="A3" s="24" t="s">
        <v>71</v>
      </c>
      <c r="B3" s="24" t="s">
        <v>72</v>
      </c>
      <c r="C3" s="25" t="s">
        <v>73</v>
      </c>
      <c r="D3" s="24" t="s">
        <v>300</v>
      </c>
      <c r="E3" s="24" t="s">
        <v>313</v>
      </c>
      <c r="F3" s="25" t="s">
        <v>314</v>
      </c>
      <c r="G3" s="25" t="s">
        <v>315</v>
      </c>
      <c r="AMD3" s="14"/>
      <c r="AME3" s="14"/>
      <c r="AMF3" s="14"/>
      <c r="AMG3" s="14"/>
      <c r="AMH3" s="14"/>
      <c r="AMI3" s="14"/>
      <c r="AMJ3" s="14"/>
    </row>
    <row r="4" spans="1:1024" s="23" customFormat="1" ht="20.399999999999999" x14ac:dyDescent="0.25">
      <c r="A4" s="5" t="str">
        <f>Critères!$A$3</f>
        <v>IMAGES</v>
      </c>
      <c r="B4" s="59" t="str">
        <f>Critères!B3</f>
        <v>1.1</v>
      </c>
      <c r="C4" s="31" t="str">
        <f>Critères!C3</f>
        <v>Chaque image porteuse d’information a-t-elle une alternative textuelle ?</v>
      </c>
      <c r="D4" s="67" t="s">
        <v>305</v>
      </c>
      <c r="E4" s="68" t="s">
        <v>316</v>
      </c>
      <c r="F4" s="31"/>
      <c r="G4" s="31"/>
      <c r="H4" s="14"/>
      <c r="AMD4" s="14"/>
      <c r="AME4" s="14"/>
      <c r="AMF4" s="14"/>
      <c r="AMG4" s="14"/>
      <c r="AMH4" s="14"/>
      <c r="AMI4" s="14"/>
      <c r="AMJ4" s="14"/>
    </row>
    <row r="5" spans="1:1024" s="23" customFormat="1" ht="20.399999999999999" x14ac:dyDescent="0.25">
      <c r="A5" s="5"/>
      <c r="B5" s="59" t="str">
        <f>Critères!B4</f>
        <v>1.2</v>
      </c>
      <c r="C5" s="31" t="str">
        <f>Critères!C4</f>
        <v>Chaque image de décoration est-elle correctement ignorée par les technologies d’assistance ?</v>
      </c>
      <c r="D5" s="67" t="s">
        <v>305</v>
      </c>
      <c r="E5" s="68" t="s">
        <v>316</v>
      </c>
      <c r="F5" s="31"/>
      <c r="G5" s="31"/>
      <c r="AMD5" s="14"/>
      <c r="AME5" s="14"/>
      <c r="AMF5" s="14"/>
      <c r="AMG5" s="14"/>
      <c r="AMH5" s="14"/>
      <c r="AMI5" s="14"/>
      <c r="AMJ5" s="14"/>
    </row>
    <row r="6" spans="1:1024" s="23" customFormat="1" ht="30.6" x14ac:dyDescent="0.25">
      <c r="A6" s="5"/>
      <c r="B6" s="59" t="str">
        <f>Critères!B5</f>
        <v>1.3</v>
      </c>
      <c r="C6" s="31" t="str">
        <f>Critères!C5</f>
        <v>Pour chaque image porteuse d'information ayant une alternative textuelle, cette alternative est-elle pertinente (hors cas particuliers) ?</v>
      </c>
      <c r="D6" s="67" t="s">
        <v>305</v>
      </c>
      <c r="E6" s="68" t="s">
        <v>316</v>
      </c>
      <c r="F6" s="31"/>
      <c r="G6" s="31"/>
      <c r="AMD6" s="14"/>
      <c r="AME6" s="14"/>
      <c r="AMF6" s="14"/>
      <c r="AMG6" s="14"/>
      <c r="AMH6" s="14"/>
      <c r="AMI6" s="14"/>
      <c r="AMJ6" s="14"/>
    </row>
    <row r="7" spans="1:1024" ht="30.6" x14ac:dyDescent="0.25">
      <c r="A7" s="5"/>
      <c r="B7" s="59" t="str">
        <f>Critères!B6</f>
        <v>1.4</v>
      </c>
      <c r="C7" s="31" t="str">
        <f>Critères!C6</f>
        <v>Pour chaque image utilisée comme CAPTCHA ou comme image-test, ayant une alternative textuelle, cette alternative permet-elle d’identifier la nature et la fonction de l’image ?</v>
      </c>
      <c r="D7" s="67" t="s">
        <v>305</v>
      </c>
      <c r="E7" s="68" t="s">
        <v>316</v>
      </c>
      <c r="F7" s="31"/>
      <c r="G7" s="31"/>
    </row>
    <row r="8" spans="1:1024" ht="30.6" x14ac:dyDescent="0.25">
      <c r="A8" s="5"/>
      <c r="B8" s="59" t="str">
        <f>Critères!B7</f>
        <v>1.5</v>
      </c>
      <c r="C8" s="31" t="str">
        <f>Critères!C7</f>
        <v>Pour chaque image utilisée comme CAPTCHA, une solution d’accès alternatif au contenu ou à la fonction du CAPTCHA est-elle présente ?</v>
      </c>
      <c r="D8" s="67" t="s">
        <v>305</v>
      </c>
      <c r="E8" s="68" t="s">
        <v>316</v>
      </c>
      <c r="F8" s="29"/>
      <c r="G8" s="31"/>
    </row>
    <row r="9" spans="1:1024" ht="20.399999999999999" x14ac:dyDescent="0.25">
      <c r="A9" s="5"/>
      <c r="B9" s="59" t="str">
        <f>Critères!B8</f>
        <v>1.6</v>
      </c>
      <c r="C9" s="31" t="str">
        <f>Critères!C8</f>
        <v>Chaque image porteuse d’information a-t-elle, si nécessaire, une description détaillée ?</v>
      </c>
      <c r="D9" s="67" t="s">
        <v>305</v>
      </c>
      <c r="E9" s="68" t="s">
        <v>316</v>
      </c>
      <c r="F9" s="31"/>
      <c r="G9" s="31"/>
    </row>
    <row r="10" spans="1:1024" ht="20.399999999999999" x14ac:dyDescent="0.25">
      <c r="A10" s="5"/>
      <c r="B10" s="59" t="str">
        <f>Critères!B9</f>
        <v>1.7</v>
      </c>
      <c r="C10" s="31" t="str">
        <f>Critères!C9</f>
        <v>Pour chaque image porteuse d’information ayant une description détaillée, cette description est-elle pertinente ?</v>
      </c>
      <c r="D10" s="67" t="s">
        <v>305</v>
      </c>
      <c r="E10" s="68" t="s">
        <v>316</v>
      </c>
      <c r="F10" s="31"/>
      <c r="G10" s="31"/>
    </row>
    <row r="11" spans="1:1024" ht="40.799999999999997" x14ac:dyDescent="0.25">
      <c r="A11" s="5"/>
      <c r="B11" s="59" t="str">
        <f>Critères!B10</f>
        <v>1.8</v>
      </c>
      <c r="C11" s="31" t="str">
        <f>Critères!C10</f>
        <v>Chaque image texte porteuse d’information, en l’absence d’un mécanisme de remplacement, doit si possible être remplacée par du texte stylé. Cette règle est-elle respectée (hors cas particuliers) ?</v>
      </c>
      <c r="D11" s="67" t="s">
        <v>305</v>
      </c>
      <c r="E11" s="68" t="s">
        <v>316</v>
      </c>
      <c r="F11" s="31"/>
      <c r="G11" s="31"/>
    </row>
    <row r="12" spans="1:1024" s="23" customFormat="1" ht="20.399999999999999" x14ac:dyDescent="0.25">
      <c r="A12" s="5"/>
      <c r="B12" s="59" t="str">
        <f>Critères!B11</f>
        <v>1.9</v>
      </c>
      <c r="C12" s="31" t="str">
        <f>Critères!C11</f>
        <v>Chaque légende d’image est-elle, si nécessaire, correctement reliée à l’image correspondante ?</v>
      </c>
      <c r="D12" s="67" t="s">
        <v>305</v>
      </c>
      <c r="E12" s="68" t="s">
        <v>316</v>
      </c>
      <c r="F12" s="31"/>
      <c r="G12" s="31"/>
      <c r="AMD12" s="14"/>
      <c r="AME12" s="14"/>
      <c r="AMF12" s="14"/>
      <c r="AMG12" s="14"/>
      <c r="AMH12" s="14"/>
      <c r="AMI12" s="14"/>
      <c r="AMJ12" s="14"/>
    </row>
    <row r="13" spans="1:1024" ht="15.6" x14ac:dyDescent="0.25">
      <c r="A13" s="5" t="str">
        <f>Critères!$A$12</f>
        <v>CADRES</v>
      </c>
      <c r="B13" s="59" t="str">
        <f>Critères!B12</f>
        <v>2.1</v>
      </c>
      <c r="C13" s="31" t="str">
        <f>Critères!C12</f>
        <v>Chaque cadre a-t-il un titre de cadre ?</v>
      </c>
      <c r="D13" s="67" t="s">
        <v>305</v>
      </c>
      <c r="E13" s="68" t="s">
        <v>316</v>
      </c>
      <c r="F13" s="60"/>
      <c r="G13" s="31"/>
    </row>
    <row r="14" spans="1:1024"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1024" ht="30.6" x14ac:dyDescent="0.25">
      <c r="A15" s="5" t="str">
        <f>Critères!$A$14</f>
        <v>COULEURS</v>
      </c>
      <c r="B15" s="59" t="str">
        <f>Critères!B14</f>
        <v>3.1</v>
      </c>
      <c r="C15" s="31" t="str">
        <f>Critères!C14</f>
        <v>Dans chaque page web, l’information ne doit pas être donnée uniquement par la couleur. Cette règle est-elle respectée ?</v>
      </c>
      <c r="D15" s="67" t="s">
        <v>305</v>
      </c>
      <c r="E15" s="68" t="s">
        <v>316</v>
      </c>
      <c r="F15" s="31"/>
      <c r="G15" s="31"/>
    </row>
    <row r="16" spans="1:1024" ht="30.6" x14ac:dyDescent="0.25">
      <c r="A16" s="5"/>
      <c r="B16" s="59" t="str">
        <f>Critères!B15</f>
        <v>3.2</v>
      </c>
      <c r="C16" s="31"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9" t="str">
        <f>Critères!B16</f>
        <v>3.3</v>
      </c>
      <c r="C17" s="31"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9" t="str">
        <f>Critères!B17</f>
        <v>4.1</v>
      </c>
      <c r="C18" s="31"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9" t="str">
        <f>Critères!B18</f>
        <v>4.2</v>
      </c>
      <c r="C19" s="31"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9" t="str">
        <f>Critères!B19</f>
        <v>4.3</v>
      </c>
      <c r="C20" s="31" t="str">
        <f>Critères!C19</f>
        <v>Chaque média temporel synchronisé pré-enregistré a-t-il, si nécessaire, des sous-titres synchronisés (hors cas particuliers) ?</v>
      </c>
      <c r="D20" s="67" t="s">
        <v>305</v>
      </c>
      <c r="E20" s="68" t="s">
        <v>316</v>
      </c>
      <c r="F20" s="31"/>
      <c r="G20" s="31"/>
    </row>
    <row r="21" spans="1:7" ht="30.6" x14ac:dyDescent="0.25">
      <c r="A21" s="5"/>
      <c r="B21" s="59" t="str">
        <f>Critères!B20</f>
        <v>4.4</v>
      </c>
      <c r="C21" s="31"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9" t="str">
        <f>Critères!B21</f>
        <v>4.5</v>
      </c>
      <c r="C22" s="31"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9" t="str">
        <f>Critères!B22</f>
        <v>4.6</v>
      </c>
      <c r="C23" s="31"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9" t="str">
        <f>Critères!B23</f>
        <v>4.7</v>
      </c>
      <c r="C24" s="31" t="str">
        <f>Critères!C23</f>
        <v>Chaque média temporel est-il clairement identifiable (hors cas particuliers) ?</v>
      </c>
      <c r="D24" s="67" t="s">
        <v>305</v>
      </c>
      <c r="E24" s="68" t="s">
        <v>316</v>
      </c>
      <c r="F24" s="31"/>
      <c r="G24" s="31"/>
    </row>
    <row r="25" spans="1:7" ht="20.399999999999999" x14ac:dyDescent="0.25">
      <c r="A25" s="5"/>
      <c r="B25" s="59" t="str">
        <f>Critères!B24</f>
        <v>4.8</v>
      </c>
      <c r="C25" s="31" t="str">
        <f>Critères!C24</f>
        <v>Chaque média non temporel a-t-il, si nécessaire, une alternative (hors cas particuliers) ?</v>
      </c>
      <c r="D25" s="67" t="s">
        <v>305</v>
      </c>
      <c r="E25" s="68" t="s">
        <v>316</v>
      </c>
      <c r="F25" s="31"/>
      <c r="G25" s="31"/>
    </row>
    <row r="26" spans="1:7" ht="20.399999999999999" x14ac:dyDescent="0.25">
      <c r="A26" s="5"/>
      <c r="B26" s="59" t="str">
        <f>Critères!B25</f>
        <v>4.9</v>
      </c>
      <c r="C26" s="31" t="str">
        <f>Critères!C25</f>
        <v>Pour chaque média non temporel ayant une alternative, cette alternative est-elle pertinente ?</v>
      </c>
      <c r="D26" s="67" t="s">
        <v>305</v>
      </c>
      <c r="E26" s="68" t="s">
        <v>316</v>
      </c>
      <c r="F26" s="31"/>
      <c r="G26" s="31"/>
    </row>
    <row r="27" spans="1:7" ht="20.399999999999999" x14ac:dyDescent="0.25">
      <c r="A27" s="5"/>
      <c r="B27" s="59" t="str">
        <f>Critères!B26</f>
        <v>4.10</v>
      </c>
      <c r="C27" s="31" t="str">
        <f>Critères!C26</f>
        <v>Chaque son déclenché automatiquement est-il contrôlable par l’utilisateur ?</v>
      </c>
      <c r="D27" s="67" t="s">
        <v>305</v>
      </c>
      <c r="E27" s="68" t="s">
        <v>316</v>
      </c>
      <c r="F27" s="31"/>
      <c r="G27" s="31"/>
    </row>
    <row r="28" spans="1:7" ht="30.6" x14ac:dyDescent="0.25">
      <c r="A28" s="5"/>
      <c r="B28" s="59" t="str">
        <f>Critères!B27</f>
        <v>4.11</v>
      </c>
      <c r="C28" s="31"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9" t="str">
        <f>Critères!B28</f>
        <v>4.12</v>
      </c>
      <c r="C29" s="31"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9" t="str">
        <f>Critères!B29</f>
        <v>4.13</v>
      </c>
      <c r="C30" s="31"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9" t="str">
        <f>Critères!B30</f>
        <v>5.1</v>
      </c>
      <c r="C31" s="31" t="str">
        <f>Critères!C30</f>
        <v>Chaque tableau de données complexe a-t-il un résumé ?</v>
      </c>
      <c r="D31" s="67" t="s">
        <v>305</v>
      </c>
      <c r="E31" s="68" t="s">
        <v>316</v>
      </c>
      <c r="F31" s="31"/>
      <c r="G31" s="31"/>
    </row>
    <row r="32" spans="1:7" ht="20.399999999999999" x14ac:dyDescent="0.25">
      <c r="A32" s="5"/>
      <c r="B32" s="59" t="str">
        <f>Critères!B31</f>
        <v>5.2</v>
      </c>
      <c r="C32" s="31" t="str">
        <f>Critères!C31</f>
        <v>Pour chaque tableau de données complexe ayant un résumé, celui-ci est-il pertinent ?</v>
      </c>
      <c r="D32" s="67" t="s">
        <v>305</v>
      </c>
      <c r="E32" s="68" t="s">
        <v>316</v>
      </c>
      <c r="F32" s="31"/>
      <c r="G32" s="31"/>
    </row>
    <row r="33" spans="1:7" ht="20.399999999999999" x14ac:dyDescent="0.25">
      <c r="A33" s="5"/>
      <c r="B33" s="59" t="str">
        <f>Critères!B32</f>
        <v>5.3</v>
      </c>
      <c r="C33" s="31" t="str">
        <f>Critères!C32</f>
        <v>Pour chaque tableau de mise en forme, le contenu linéarisé reste-t-il compréhensible ?</v>
      </c>
      <c r="D33" s="67" t="s">
        <v>305</v>
      </c>
      <c r="E33" s="68" t="s">
        <v>316</v>
      </c>
      <c r="F33" s="31"/>
      <c r="G33" s="31"/>
    </row>
    <row r="34" spans="1:7" ht="20.399999999999999" x14ac:dyDescent="0.25">
      <c r="A34" s="5"/>
      <c r="B34" s="59" t="str">
        <f>Critères!B33</f>
        <v>5.4</v>
      </c>
      <c r="C34" s="31" t="str">
        <f>Critères!C33</f>
        <v>Pour chaque tableau de données ayant un titre, le titre est-il correctement associé au tableau de données ?</v>
      </c>
      <c r="D34" s="67" t="s">
        <v>305</v>
      </c>
      <c r="E34" s="68" t="s">
        <v>316</v>
      </c>
      <c r="F34" s="31"/>
      <c r="G34" s="31"/>
    </row>
    <row r="35" spans="1:7" ht="20.399999999999999" x14ac:dyDescent="0.25">
      <c r="A35" s="5"/>
      <c r="B35" s="59" t="str">
        <f>Critères!B34</f>
        <v>5.5</v>
      </c>
      <c r="C35" s="31" t="str">
        <f>Critères!C34</f>
        <v>Pour chaque tableau de données ayant un titre, celui-ci est-il pertinent ?</v>
      </c>
      <c r="D35" s="67" t="s">
        <v>305</v>
      </c>
      <c r="E35" s="68" t="s">
        <v>316</v>
      </c>
      <c r="F35" s="31"/>
      <c r="G35" s="31"/>
    </row>
    <row r="36" spans="1:7" ht="30.6" x14ac:dyDescent="0.25">
      <c r="A36" s="5"/>
      <c r="B36" s="59" t="str">
        <f>Critères!B35</f>
        <v>5.6</v>
      </c>
      <c r="C36" s="31" t="str">
        <f>Critères!C35</f>
        <v>Pour chaque tableau de données, chaque en-tête de colonnes et chaque en-tête de lignes sont-ils correctement déclarés ?</v>
      </c>
      <c r="D36" s="67" t="s">
        <v>305</v>
      </c>
      <c r="E36" s="68" t="s">
        <v>316</v>
      </c>
      <c r="F36" s="31"/>
      <c r="G36" s="31"/>
    </row>
    <row r="37" spans="1:7" ht="30.6" x14ac:dyDescent="0.25">
      <c r="A37" s="5"/>
      <c r="B37" s="59" t="str">
        <f>Critères!B36</f>
        <v>5.7</v>
      </c>
      <c r="C37" s="31"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9" t="str">
        <f>Critères!B37</f>
        <v>5.8</v>
      </c>
      <c r="C38" s="31"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9" t="str">
        <f>Critères!B38</f>
        <v>6.1</v>
      </c>
      <c r="C39" s="31" t="str">
        <f>Critères!C38</f>
        <v>Chaque lien est-il explicite (hors cas particuliers) ?</v>
      </c>
      <c r="D39" s="67" t="s">
        <v>305</v>
      </c>
      <c r="E39" s="68" t="s">
        <v>316</v>
      </c>
      <c r="F39" s="31"/>
      <c r="G39" s="31"/>
    </row>
    <row r="40" spans="1:7" ht="15.6" x14ac:dyDescent="0.25">
      <c r="A40" s="5"/>
      <c r="B40" s="59" t="str">
        <f>Critères!B39</f>
        <v>6.2</v>
      </c>
      <c r="C40" s="31" t="str">
        <f>Critères!C39</f>
        <v>Dans chaque page web, chaque lien a-t-il un intitulé ?</v>
      </c>
      <c r="D40" s="67" t="s">
        <v>305</v>
      </c>
      <c r="E40" s="68" t="s">
        <v>316</v>
      </c>
      <c r="F40" s="31"/>
      <c r="G40" s="31"/>
    </row>
    <row r="41" spans="1:7" ht="20.399999999999999" x14ac:dyDescent="0.25">
      <c r="A41" s="5" t="str">
        <f>Critères!$A$40</f>
        <v>SCRIPTS</v>
      </c>
      <c r="B41" s="59" t="str">
        <f>Critères!B40</f>
        <v>7.1</v>
      </c>
      <c r="C41" s="31" t="str">
        <f>Critères!C40</f>
        <v>Chaque script est-il, si nécessaire, compatible avec les technologies d’assistance ?</v>
      </c>
      <c r="D41" s="67" t="s">
        <v>305</v>
      </c>
      <c r="E41" s="68" t="s">
        <v>316</v>
      </c>
      <c r="F41" s="31"/>
      <c r="G41" s="31"/>
    </row>
    <row r="42" spans="1:7" ht="20.399999999999999" x14ac:dyDescent="0.25">
      <c r="A42" s="5"/>
      <c r="B42" s="59" t="str">
        <f>Critères!B41</f>
        <v>7.2</v>
      </c>
      <c r="C42" s="31" t="str">
        <f>Critères!C41</f>
        <v>Pour chaque script ayant une alternative, cette alternative est-elle pertinente ?</v>
      </c>
      <c r="D42" s="67" t="s">
        <v>305</v>
      </c>
      <c r="E42" s="68" t="s">
        <v>316</v>
      </c>
      <c r="F42" s="31"/>
      <c r="G42" s="31"/>
    </row>
    <row r="43" spans="1:7" ht="20.399999999999999" x14ac:dyDescent="0.25">
      <c r="A43" s="5"/>
      <c r="B43" s="59" t="str">
        <f>Critères!B42</f>
        <v>7.3</v>
      </c>
      <c r="C43" s="31" t="str">
        <f>Critères!C42</f>
        <v>Chaque script est-il contrôlable par le clavier et par tout dispositif de pointage (hors cas particuliers) ?</v>
      </c>
      <c r="D43" s="67" t="s">
        <v>305</v>
      </c>
      <c r="E43" s="68" t="s">
        <v>316</v>
      </c>
      <c r="F43" s="31"/>
      <c r="G43" s="31"/>
    </row>
    <row r="44" spans="1:7" ht="20.399999999999999" x14ac:dyDescent="0.25">
      <c r="A44" s="5"/>
      <c r="B44" s="59" t="str">
        <f>Critères!B43</f>
        <v>7.4</v>
      </c>
      <c r="C44" s="31" t="str">
        <f>Critères!C43</f>
        <v>Pour chaque script qui initie un changement de contexte, l’utilisateur est-il averti ou en a-t-il le contrôle ?</v>
      </c>
      <c r="D44" s="67" t="s">
        <v>305</v>
      </c>
      <c r="E44" s="68" t="s">
        <v>316</v>
      </c>
      <c r="F44" s="31"/>
      <c r="G44" s="31"/>
    </row>
    <row r="45" spans="1:7" ht="20.399999999999999" x14ac:dyDescent="0.25">
      <c r="A45" s="5"/>
      <c r="B45" s="59" t="str">
        <f>Critères!B44</f>
        <v>7.5</v>
      </c>
      <c r="C45" s="31"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9" t="str">
        <f>Critères!B45</f>
        <v>8.1</v>
      </c>
      <c r="C46" s="31" t="str">
        <f>Critères!C45</f>
        <v>Chaque page web est-elle définie par un type de document ?</v>
      </c>
      <c r="D46" s="67" t="s">
        <v>305</v>
      </c>
      <c r="E46" s="68" t="s">
        <v>316</v>
      </c>
      <c r="F46" s="31"/>
      <c r="G46" s="31"/>
    </row>
    <row r="47" spans="1:7" ht="20.399999999999999" x14ac:dyDescent="0.25">
      <c r="A47" s="5"/>
      <c r="B47" s="59" t="str">
        <f>Critères!B46</f>
        <v>8.2</v>
      </c>
      <c r="C47" s="31"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9" t="str">
        <f>Critères!B47</f>
        <v>8.3</v>
      </c>
      <c r="C48" s="31" t="str">
        <f>Critères!C47</f>
        <v>Dans chaque page web, la langue par défaut est-elle présente ?</v>
      </c>
      <c r="D48" s="67" t="s">
        <v>305</v>
      </c>
      <c r="E48" s="68" t="s">
        <v>316</v>
      </c>
      <c r="F48" s="31"/>
      <c r="G48" s="31"/>
    </row>
    <row r="49" spans="1:7" ht="20.399999999999999" x14ac:dyDescent="0.25">
      <c r="A49" s="5"/>
      <c r="B49" s="59" t="str">
        <f>Critères!B48</f>
        <v>8.4</v>
      </c>
      <c r="C49" s="31" t="str">
        <f>Critères!C48</f>
        <v>Pour chaque page web ayant une langue par défaut, le code de langue est-il pertinent ?</v>
      </c>
      <c r="D49" s="67" t="s">
        <v>305</v>
      </c>
      <c r="E49" s="68" t="s">
        <v>316</v>
      </c>
      <c r="F49" s="31"/>
      <c r="G49" s="31"/>
    </row>
    <row r="50" spans="1:7" ht="15.6" x14ac:dyDescent="0.25">
      <c r="A50" s="5"/>
      <c r="B50" s="59" t="str">
        <f>Critères!B49</f>
        <v>8.5</v>
      </c>
      <c r="C50" s="31" t="str">
        <f>Critères!C49</f>
        <v>Chaque page web a-t-elle un titre de page ?</v>
      </c>
      <c r="D50" s="67" t="s">
        <v>305</v>
      </c>
      <c r="E50" s="68" t="s">
        <v>316</v>
      </c>
      <c r="F50" s="31"/>
      <c r="G50" s="31"/>
    </row>
    <row r="51" spans="1:7" ht="20.399999999999999" x14ac:dyDescent="0.25">
      <c r="A51" s="5"/>
      <c r="B51" s="59" t="str">
        <f>Critères!B50</f>
        <v>8.6</v>
      </c>
      <c r="C51" s="31" t="str">
        <f>Critères!C50</f>
        <v>Pour chaque page web ayant un titre de page, ce titre est-il pertinent ?</v>
      </c>
      <c r="D51" s="67" t="s">
        <v>305</v>
      </c>
      <c r="E51" s="68" t="s">
        <v>316</v>
      </c>
      <c r="F51" s="31"/>
      <c r="G51" s="31"/>
    </row>
    <row r="52" spans="1:7" ht="20.399999999999999" x14ac:dyDescent="0.25">
      <c r="A52" s="5"/>
      <c r="B52" s="59" t="str">
        <f>Critères!B51</f>
        <v>8.7</v>
      </c>
      <c r="C52" s="31" t="str">
        <f>Critères!C51</f>
        <v>Dans chaque page web, chaque changement de langue est-il indiqué dans le code source (hors cas particuliers) ?</v>
      </c>
      <c r="D52" s="67" t="s">
        <v>305</v>
      </c>
      <c r="E52" s="68" t="s">
        <v>316</v>
      </c>
      <c r="F52" s="31"/>
      <c r="G52" s="31"/>
    </row>
    <row r="53" spans="1:7" ht="20.399999999999999" x14ac:dyDescent="0.25">
      <c r="A53" s="5"/>
      <c r="B53" s="59" t="str">
        <f>Critères!B52</f>
        <v>8.8</v>
      </c>
      <c r="C53" s="31" t="str">
        <f>Critères!C52</f>
        <v>Dans chaque page web, le code de langue de chaque changement de langue est-il valide et pertinent ?</v>
      </c>
      <c r="D53" s="67" t="s">
        <v>305</v>
      </c>
      <c r="E53" s="68" t="s">
        <v>316</v>
      </c>
      <c r="F53" s="31"/>
      <c r="G53" s="31"/>
    </row>
    <row r="54" spans="1:7" ht="30.6" x14ac:dyDescent="0.25">
      <c r="A54" s="5"/>
      <c r="B54" s="59" t="str">
        <f>Critères!B53</f>
        <v>8.9</v>
      </c>
      <c r="C54" s="31"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9" t="str">
        <f>Critères!B54</f>
        <v>8.10</v>
      </c>
      <c r="C55" s="31"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9" t="str">
        <f>Critères!B55</f>
        <v>9.1</v>
      </c>
      <c r="C56" s="31" t="str">
        <f>Critères!C55</f>
        <v>Dans chaque page web, l’information est-elle structurée par l’utilisation appropriée de titres ?</v>
      </c>
      <c r="D56" s="67" t="s">
        <v>305</v>
      </c>
      <c r="E56" s="68" t="s">
        <v>316</v>
      </c>
      <c r="F56" s="31"/>
      <c r="G56" s="31"/>
    </row>
    <row r="57" spans="1:7" ht="20.399999999999999" x14ac:dyDescent="0.25">
      <c r="A57" s="5"/>
      <c r="B57" s="59" t="str">
        <f>Critères!B56</f>
        <v>9.2</v>
      </c>
      <c r="C57" s="31" t="str">
        <f>Critères!C56</f>
        <v>Dans chaque page web, la structure du document est-elle cohérente (hors cas particuliers) ?</v>
      </c>
      <c r="D57" s="67" t="s">
        <v>305</v>
      </c>
      <c r="E57" s="68" t="s">
        <v>316</v>
      </c>
      <c r="F57" s="31"/>
      <c r="G57" s="31"/>
    </row>
    <row r="58" spans="1:7" ht="20.399999999999999" x14ac:dyDescent="0.25">
      <c r="A58" s="5"/>
      <c r="B58" s="59" t="str">
        <f>Critères!B57</f>
        <v>9.3</v>
      </c>
      <c r="C58" s="31" t="str">
        <f>Critères!C57</f>
        <v>Dans chaque page web, chaque liste est-elle correctement structurée ?</v>
      </c>
      <c r="D58" s="67" t="s">
        <v>305</v>
      </c>
      <c r="E58" s="68" t="s">
        <v>316</v>
      </c>
      <c r="F58" s="31"/>
      <c r="G58" s="31"/>
    </row>
    <row r="59" spans="1:7" ht="20.399999999999999" x14ac:dyDescent="0.25">
      <c r="A59" s="5"/>
      <c r="B59" s="59" t="str">
        <f>Critères!B58</f>
        <v>9.4</v>
      </c>
      <c r="C59" s="31" t="str">
        <f>Critères!C58</f>
        <v>Dans chaque page web, chaque citation est-elle correctement indiquée ?</v>
      </c>
      <c r="D59" s="67" t="s">
        <v>305</v>
      </c>
      <c r="E59" s="68" t="s">
        <v>316</v>
      </c>
      <c r="F59" s="31"/>
      <c r="G59" s="31"/>
    </row>
    <row r="60" spans="1:7" ht="20.399999999999999" x14ac:dyDescent="0.25">
      <c r="A60" s="5" t="str">
        <f>Critères!$A$59</f>
        <v>PRÉSENTATION</v>
      </c>
      <c r="B60" s="59" t="str">
        <f>Critères!B59</f>
        <v>10.1</v>
      </c>
      <c r="C60" s="31" t="str">
        <f>Critères!C59</f>
        <v>Dans le site web, des feuilles de styles sont-elles utilisées pour contrôler la présentation de l’information ?</v>
      </c>
      <c r="D60" s="67" t="s">
        <v>305</v>
      </c>
      <c r="E60" s="68" t="s">
        <v>316</v>
      </c>
      <c r="F60" s="31"/>
      <c r="G60" s="31"/>
    </row>
    <row r="61" spans="1:7" ht="30.6" x14ac:dyDescent="0.25">
      <c r="A61" s="5"/>
      <c r="B61" s="59" t="str">
        <f>Critères!B60</f>
        <v>10.2</v>
      </c>
      <c r="C61" s="31"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9" t="str">
        <f>Critères!B61</f>
        <v>10.3</v>
      </c>
      <c r="C62" s="31" t="str">
        <f>Critères!C61</f>
        <v>Dans chaque page web, l’information reste-t-elle compréhensible lorsque les feuilles de styles sont désactivées ?</v>
      </c>
      <c r="D62" s="67" t="s">
        <v>305</v>
      </c>
      <c r="E62" s="68" t="s">
        <v>316</v>
      </c>
      <c r="F62" s="31"/>
      <c r="G62" s="31"/>
    </row>
    <row r="63" spans="1:7" ht="30.6" x14ac:dyDescent="0.25">
      <c r="A63" s="5"/>
      <c r="B63" s="59" t="str">
        <f>Critères!B62</f>
        <v>10.4</v>
      </c>
      <c r="C63" s="31"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9" t="str">
        <f>Critères!B63</f>
        <v>10.5</v>
      </c>
      <c r="C64" s="31"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9" t="str">
        <f>Critères!B64</f>
        <v>10.6</v>
      </c>
      <c r="C65" s="31"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9" t="str">
        <f>Critères!B65</f>
        <v>10.7</v>
      </c>
      <c r="C66" s="31" t="str">
        <f>Critères!C65</f>
        <v>Dans chaque page web, pour chaque élément recevant le focus, la prise de focus est-elle visible ?</v>
      </c>
      <c r="D66" s="67" t="s">
        <v>305</v>
      </c>
      <c r="E66" s="68" t="s">
        <v>316</v>
      </c>
      <c r="F66" s="31"/>
      <c r="G66" s="31"/>
    </row>
    <row r="67" spans="1:7" ht="20.399999999999999" x14ac:dyDescent="0.25">
      <c r="A67" s="5"/>
      <c r="B67" s="59" t="str">
        <f>Critères!B66</f>
        <v>10.8</v>
      </c>
      <c r="C67" s="31" t="str">
        <f>Critères!C66</f>
        <v>Pour chaque page web, les contenus cachés ont-ils vocation à être ignorés par les technologies d’assistance ?</v>
      </c>
      <c r="D67" s="67" t="s">
        <v>305</v>
      </c>
      <c r="E67" s="68" t="s">
        <v>316</v>
      </c>
      <c r="F67" s="31"/>
      <c r="G67" s="31"/>
    </row>
    <row r="68" spans="1:7" ht="30.6" x14ac:dyDescent="0.25">
      <c r="A68" s="5"/>
      <c r="B68" s="59" t="str">
        <f>Critères!B67</f>
        <v>10.9</v>
      </c>
      <c r="C68" s="31" t="str">
        <f>Critères!C67</f>
        <v>Dans chaque page web, l’information ne doit pas être donnée uniquement par la forme, taille ou position. Cette règle est-elle respectée ?</v>
      </c>
      <c r="D68" s="67" t="s">
        <v>305</v>
      </c>
      <c r="E68" s="68" t="s">
        <v>316</v>
      </c>
      <c r="F68" s="31"/>
      <c r="G68" s="31"/>
    </row>
    <row r="69" spans="1:7" ht="30.6" x14ac:dyDescent="0.25">
      <c r="A69" s="5"/>
      <c r="B69" s="59" t="str">
        <f>Critères!B68</f>
        <v>10.10</v>
      </c>
      <c r="C69" s="31" t="str">
        <f>Critères!C68</f>
        <v>Dans chaque page web, l’information ne doit pas être donnée par la forme, taille ou position uniquement. Cette règle est-elle implémentée de façon pertinente ?</v>
      </c>
      <c r="D69" s="67" t="s">
        <v>305</v>
      </c>
      <c r="E69" s="68" t="s">
        <v>316</v>
      </c>
      <c r="F69" s="31"/>
      <c r="G69" s="31"/>
    </row>
    <row r="70" spans="1:7" ht="51" x14ac:dyDescent="0.25">
      <c r="A70" s="5"/>
      <c r="B70" s="59" t="str">
        <f>Critères!B69</f>
        <v>10.11</v>
      </c>
      <c r="C70" s="31"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31"/>
      <c r="G70" s="31"/>
    </row>
    <row r="71" spans="1:7" ht="30.6" x14ac:dyDescent="0.25">
      <c r="A71" s="5"/>
      <c r="B71" s="59" t="str">
        <f>Critères!B70</f>
        <v>10.12</v>
      </c>
      <c r="C71" s="31" t="str">
        <f>Critères!C70</f>
        <v>Dans chaque page web, les propriétés d’espacement du texte peuvent-elles être redéfinies par l’utilisateur sans perte de contenu ou de fonctionnalité (hors cas particuliers) ?</v>
      </c>
      <c r="D71" s="67" t="s">
        <v>305</v>
      </c>
      <c r="E71" s="68" t="s">
        <v>316</v>
      </c>
      <c r="F71" s="31"/>
      <c r="G71" s="31"/>
    </row>
    <row r="72" spans="1:7" ht="40.799999999999997" x14ac:dyDescent="0.25">
      <c r="A72" s="5"/>
      <c r="B72" s="59" t="str">
        <f>Critères!B71</f>
        <v>10.13</v>
      </c>
      <c r="C72" s="31" t="str">
        <f>Critères!C71</f>
        <v>Dans chaque page web, les contenus additionnels apparaissant à la prise de focus ou au survol d’un composant d’interface sont-ils contrôlables par l’utilisateur (hors cas particuliers) ?</v>
      </c>
      <c r="D72" s="67" t="s">
        <v>305</v>
      </c>
      <c r="E72" s="68" t="s">
        <v>316</v>
      </c>
      <c r="F72" s="31"/>
      <c r="G72" s="31"/>
    </row>
    <row r="73" spans="1:7" ht="30.6" x14ac:dyDescent="0.25">
      <c r="A73" s="5"/>
      <c r="B73" s="59" t="str">
        <f>Critères!B72</f>
        <v>10.14</v>
      </c>
      <c r="C73" s="31" t="str">
        <f>Critères!C72</f>
        <v>Dans chaque page web, les contenus additionnels apparaissant via les styles CSS uniquement peuvent-ils être rendus visibles au clavier et par tout dispositif de pointage ?</v>
      </c>
      <c r="D73" s="67" t="s">
        <v>305</v>
      </c>
      <c r="E73" s="68" t="s">
        <v>316</v>
      </c>
      <c r="F73" s="31"/>
      <c r="G73" s="31"/>
    </row>
    <row r="74" spans="1:7" ht="15.6" x14ac:dyDescent="0.25">
      <c r="A74" s="5" t="str">
        <f>Critères!$A$73</f>
        <v>FORMULAIRES</v>
      </c>
      <c r="B74" s="59" t="str">
        <f>Critères!B73</f>
        <v>11.1</v>
      </c>
      <c r="C74" s="31" t="str">
        <f>Critères!C73</f>
        <v>Chaque champ de formulaire a-t-il une étiquette ?</v>
      </c>
      <c r="D74" s="67" t="s">
        <v>305</v>
      </c>
      <c r="E74" s="68" t="s">
        <v>316</v>
      </c>
      <c r="F74" s="31"/>
      <c r="G74" s="31"/>
    </row>
    <row r="75" spans="1:7" ht="20.399999999999999" x14ac:dyDescent="0.25">
      <c r="A75" s="5"/>
      <c r="B75" s="59" t="str">
        <f>Critères!B74</f>
        <v>11.2</v>
      </c>
      <c r="C75" s="31" t="str">
        <f>Critères!C74</f>
        <v>Chaque étiquette associée à un champ de formulaire est-elle pertinente (hors cas particuliers) ?</v>
      </c>
      <c r="D75" s="67" t="s">
        <v>305</v>
      </c>
      <c r="E75" s="68" t="s">
        <v>316</v>
      </c>
      <c r="F75" s="31"/>
      <c r="G75" s="31"/>
    </row>
    <row r="76" spans="1:7" ht="40.799999999999997" x14ac:dyDescent="0.25">
      <c r="A76" s="5"/>
      <c r="B76" s="59" t="str">
        <f>Critères!B75</f>
        <v>11.3</v>
      </c>
      <c r="C76" s="31" t="str">
        <f>Critères!C75</f>
        <v>Dans chaque formulaire, chaque étiquette associée à un champ de formulaire ayant la même fonction et répété plusieurs fois dans une même page ou dans un ensemble de pages est-elle cohérente ?</v>
      </c>
      <c r="D76" s="67" t="s">
        <v>305</v>
      </c>
      <c r="E76" s="68" t="s">
        <v>316</v>
      </c>
      <c r="F76" s="31"/>
      <c r="G76" s="31"/>
    </row>
    <row r="77" spans="1:7" ht="20.399999999999999" x14ac:dyDescent="0.25">
      <c r="A77" s="5"/>
      <c r="B77" s="59" t="str">
        <f>Critères!B76</f>
        <v>11.4</v>
      </c>
      <c r="C77" s="31" t="str">
        <f>Critères!C76</f>
        <v>Dans chaque formulaire, chaque étiquette de champ et son champ associé sont-ils accolés (hors cas particuliers) ?</v>
      </c>
      <c r="D77" s="67" t="s">
        <v>305</v>
      </c>
      <c r="E77" s="68" t="s">
        <v>316</v>
      </c>
      <c r="F77" s="31"/>
      <c r="G77" s="31"/>
    </row>
    <row r="78" spans="1:7" ht="20.399999999999999" x14ac:dyDescent="0.25">
      <c r="A78" s="5"/>
      <c r="B78" s="59" t="str">
        <f>Critères!B77</f>
        <v>11.5</v>
      </c>
      <c r="C78" s="31" t="str">
        <f>Critères!C77</f>
        <v>Dans chaque formulaire, les champs de même nature sont-ils regroupés, si nécessaire ?</v>
      </c>
      <c r="D78" s="67" t="s">
        <v>305</v>
      </c>
      <c r="E78" s="68" t="s">
        <v>316</v>
      </c>
      <c r="F78" s="31"/>
      <c r="G78" s="31"/>
    </row>
    <row r="79" spans="1:7" ht="20.399999999999999" x14ac:dyDescent="0.25">
      <c r="A79" s="5"/>
      <c r="B79" s="59" t="str">
        <f>Critères!B78</f>
        <v>11.6</v>
      </c>
      <c r="C79" s="31" t="str">
        <f>Critères!C78</f>
        <v>Dans chaque formulaire, chaque regroupement de champs de même nature a-t-il une légende ?</v>
      </c>
      <c r="D79" s="67" t="s">
        <v>305</v>
      </c>
      <c r="E79" s="68" t="s">
        <v>316</v>
      </c>
      <c r="F79" s="31"/>
      <c r="G79" s="31"/>
    </row>
    <row r="80" spans="1:7" ht="30.6" x14ac:dyDescent="0.25">
      <c r="A80" s="5"/>
      <c r="B80" s="59" t="str">
        <f>Critères!B79</f>
        <v>11.7</v>
      </c>
      <c r="C80" s="31"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9" t="str">
        <f>Critères!B80</f>
        <v>11.8</v>
      </c>
      <c r="C81" s="31"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9" t="str">
        <f>Critères!B81</f>
        <v>11.9</v>
      </c>
      <c r="C82" s="31" t="str">
        <f>Critères!C81</f>
        <v>Dans chaque formulaire, l’intitulé de chaque bouton est-il pertinent (hors cas particuliers) ?</v>
      </c>
      <c r="D82" s="67" t="s">
        <v>305</v>
      </c>
      <c r="E82" s="68" t="s">
        <v>316</v>
      </c>
      <c r="F82" s="31"/>
      <c r="G82" s="31"/>
    </row>
    <row r="83" spans="1:7" ht="20.399999999999999" x14ac:dyDescent="0.25">
      <c r="A83" s="5"/>
      <c r="B83" s="59" t="str">
        <f>Critères!B82</f>
        <v>11.10</v>
      </c>
      <c r="C83" s="31" t="str">
        <f>Critères!C82</f>
        <v>Dans chaque formulaire, le contrôle de saisie est-il utilisé de manière pertinente (hors cas particuliers) ?</v>
      </c>
      <c r="D83" s="67" t="s">
        <v>305</v>
      </c>
      <c r="E83" s="68" t="s">
        <v>316</v>
      </c>
      <c r="F83" s="31"/>
      <c r="G83" s="31"/>
    </row>
    <row r="84" spans="1:7" ht="30.6" x14ac:dyDescent="0.25">
      <c r="A84" s="5"/>
      <c r="B84" s="59" t="str">
        <f>Critères!B83</f>
        <v>11.11</v>
      </c>
      <c r="C84" s="31"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9" t="str">
        <f>Critères!B84</f>
        <v>11.12</v>
      </c>
      <c r="C85" s="31"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9" t="str">
        <f>Critères!B85</f>
        <v>11.13</v>
      </c>
      <c r="C86" s="31"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9" t="str">
        <f>Critères!B86</f>
        <v>12.1</v>
      </c>
      <c r="C87" s="31" t="str">
        <f>Critères!C86</f>
        <v>Chaque ensemble de pages dispose-t-il de deux systèmes de navigation différents, au moins (hors cas particuliers) ?</v>
      </c>
      <c r="D87" s="67" t="s">
        <v>305</v>
      </c>
      <c r="E87" s="68" t="s">
        <v>316</v>
      </c>
      <c r="F87" s="31"/>
      <c r="G87" s="31"/>
    </row>
    <row r="88" spans="1:7" ht="30.6" x14ac:dyDescent="0.25">
      <c r="A88" s="5"/>
      <c r="B88" s="59" t="str">
        <f>Critères!B87</f>
        <v>12.2</v>
      </c>
      <c r="C88" s="31" t="str">
        <f>Critères!C87</f>
        <v>Dans chaque ensemble de pages, le menu et les barres de navigation sont-ils toujours à la même place (hors cas particuliers) ?</v>
      </c>
      <c r="D88" s="67" t="s">
        <v>305</v>
      </c>
      <c r="E88" s="68" t="s">
        <v>316</v>
      </c>
      <c r="F88" s="31"/>
      <c r="G88" s="31"/>
    </row>
    <row r="89" spans="1:7" ht="15.6" x14ac:dyDescent="0.25">
      <c r="A89" s="5"/>
      <c r="B89" s="59" t="str">
        <f>Critères!B88</f>
        <v>12.3</v>
      </c>
      <c r="C89" s="31" t="str">
        <f>Critères!C88</f>
        <v>La page « plan du site » est-elle pertinente ?</v>
      </c>
      <c r="D89" s="67" t="s">
        <v>305</v>
      </c>
      <c r="E89" s="68" t="s">
        <v>316</v>
      </c>
      <c r="F89" s="31"/>
      <c r="G89" s="31"/>
    </row>
    <row r="90" spans="1:7" ht="20.399999999999999" x14ac:dyDescent="0.25">
      <c r="A90" s="5"/>
      <c r="B90" s="59" t="str">
        <f>Critères!B89</f>
        <v>12.4</v>
      </c>
      <c r="C90" s="31" t="str">
        <f>Critères!C89</f>
        <v>Dans chaque ensemble de pages, la page « plan du site » est-elle atteignable de manière identique ?</v>
      </c>
      <c r="D90" s="67" t="s">
        <v>305</v>
      </c>
      <c r="E90" s="68" t="s">
        <v>316</v>
      </c>
      <c r="F90" s="31"/>
      <c r="G90" s="31"/>
    </row>
    <row r="91" spans="1:7" ht="20.399999999999999" x14ac:dyDescent="0.25">
      <c r="A91" s="5"/>
      <c r="B91" s="59" t="str">
        <f>Critères!B90</f>
        <v>12.5</v>
      </c>
      <c r="C91" s="31" t="str">
        <f>Critères!C90</f>
        <v>Dans chaque ensemble de pages, le moteur de recherche est-il atteignable de manière identique ?</v>
      </c>
      <c r="D91" s="67" t="s">
        <v>305</v>
      </c>
      <c r="E91" s="68" t="s">
        <v>316</v>
      </c>
      <c r="F91" s="31"/>
      <c r="G91" s="31"/>
    </row>
    <row r="92" spans="1:7" ht="51" x14ac:dyDescent="0.25">
      <c r="A92" s="5"/>
      <c r="B92" s="59" t="str">
        <f>Critères!B91</f>
        <v>12.6</v>
      </c>
      <c r="C92" s="31"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31"/>
      <c r="G92" s="31"/>
    </row>
    <row r="93" spans="1:7" ht="30.6" x14ac:dyDescent="0.25">
      <c r="A93" s="5"/>
      <c r="B93" s="59" t="str">
        <f>Critères!B92</f>
        <v>12.7</v>
      </c>
      <c r="C93" s="31" t="str">
        <f>Critères!C92</f>
        <v>Dans chaque page web, un lien d’évitement ou d’accès rapide à la zone de contenu principal est-il présent (hors cas particuliers) ?</v>
      </c>
      <c r="D93" s="67" t="s">
        <v>305</v>
      </c>
      <c r="E93" s="68" t="s">
        <v>316</v>
      </c>
      <c r="F93" s="31"/>
      <c r="G93" s="31"/>
    </row>
    <row r="94" spans="1:7" ht="20.399999999999999" x14ac:dyDescent="0.25">
      <c r="A94" s="5"/>
      <c r="B94" s="59" t="str">
        <f>Critères!B93</f>
        <v>12.8</v>
      </c>
      <c r="C94" s="31" t="str">
        <f>Critères!C93</f>
        <v>Dans chaque page web, l’ordre de tabulation est-il cohérent ?</v>
      </c>
      <c r="D94" s="67" t="s">
        <v>305</v>
      </c>
      <c r="E94" s="68" t="s">
        <v>316</v>
      </c>
      <c r="F94" s="31"/>
      <c r="G94" s="31"/>
    </row>
    <row r="95" spans="1:7" ht="20.399999999999999" x14ac:dyDescent="0.25">
      <c r="A95" s="5"/>
      <c r="B95" s="59" t="str">
        <f>Critères!B94</f>
        <v>12.9</v>
      </c>
      <c r="C95" s="31" t="str">
        <f>Critères!C94</f>
        <v>Dans chaque page web, la navigation ne doit pas contenir de piège au clavier. Cette règle est-elle respectée ?</v>
      </c>
      <c r="D95" s="67" t="s">
        <v>305</v>
      </c>
      <c r="E95" s="68" t="s">
        <v>316</v>
      </c>
      <c r="F95" s="31"/>
      <c r="G95" s="31"/>
    </row>
    <row r="96" spans="1:7" ht="40.799999999999997" x14ac:dyDescent="0.25">
      <c r="A96" s="5"/>
      <c r="B96" s="59" t="str">
        <f>Critères!B95</f>
        <v>12.10</v>
      </c>
      <c r="C96" s="31" t="str">
        <f>Critères!C95</f>
        <v>Dans chaque page web, les raccourcis clavier n’utilisant qu’une seule touche (lettre minuscule ou majuscule, ponctuation, chiffre ou symbole) sont-ils contrôlables par l’utilisateur ?</v>
      </c>
      <c r="D96" s="67" t="s">
        <v>305</v>
      </c>
      <c r="E96" s="68" t="s">
        <v>316</v>
      </c>
      <c r="F96" s="31"/>
      <c r="G96" s="31"/>
    </row>
    <row r="97" spans="1:7" ht="40.799999999999997" x14ac:dyDescent="0.25">
      <c r="A97" s="5"/>
      <c r="B97" s="59" t="str">
        <f>Critères!B96</f>
        <v>12.11</v>
      </c>
      <c r="C97" s="31" t="str">
        <f>Critères!C96</f>
        <v>Dans chaque page web, les contenus additionnels apparaissant au survol, à la prise de focus ou à l’activation d’un composant d’interface sont-ils si nécessaire atteignables au clavier ?</v>
      </c>
      <c r="D97" s="67" t="s">
        <v>305</v>
      </c>
      <c r="E97" s="68" t="s">
        <v>316</v>
      </c>
      <c r="F97" s="31"/>
      <c r="G97" s="31"/>
    </row>
    <row r="98" spans="1:7" ht="30.6" x14ac:dyDescent="0.25">
      <c r="A98" s="5" t="str">
        <f>Critères!$A$97</f>
        <v>CONSULTATION</v>
      </c>
      <c r="B98" s="59" t="str">
        <f>Critères!B97</f>
        <v>13.1</v>
      </c>
      <c r="C98" s="31" t="str">
        <f>Critères!C97</f>
        <v>Pour chaque page web, l’utilisateur a-t-il le contrôle de chaque limite de temps modifiant le contenu (hors cas particuliers) ?</v>
      </c>
      <c r="D98" s="67" t="s">
        <v>305</v>
      </c>
      <c r="E98" s="68" t="s">
        <v>316</v>
      </c>
      <c r="F98" s="31"/>
      <c r="G98" s="31"/>
    </row>
    <row r="99" spans="1:7" ht="30.6" x14ac:dyDescent="0.25">
      <c r="A99" s="5"/>
      <c r="B99" s="59" t="str">
        <f>Critères!B98</f>
        <v>13.2</v>
      </c>
      <c r="C99" s="31" t="str">
        <f>Critères!C98</f>
        <v>Dans chaque page web, l’ouverture d’une nouvelle fenêtre ne doit pas être déclenchée sans action de l’utilisateur. Cette règle est-elle respectée ?</v>
      </c>
      <c r="D99" s="67" t="s">
        <v>305</v>
      </c>
      <c r="E99" s="68" t="s">
        <v>316</v>
      </c>
      <c r="F99" s="31"/>
      <c r="G99" s="31"/>
    </row>
    <row r="100" spans="1:7" ht="30.6" x14ac:dyDescent="0.25">
      <c r="A100" s="5"/>
      <c r="B100" s="59" t="str">
        <f>Critères!B99</f>
        <v>13.3</v>
      </c>
      <c r="C100" s="31" t="str">
        <f>Critères!C99</f>
        <v>Dans chaque page web, chaque document bureautique en téléchargement possède-t-il, si nécessaire, une version accessible (hors cas particuliers) ?</v>
      </c>
      <c r="D100" s="67" t="s">
        <v>305</v>
      </c>
      <c r="E100" s="68" t="s">
        <v>316</v>
      </c>
      <c r="F100" s="31"/>
      <c r="G100" s="31"/>
    </row>
    <row r="101" spans="1:7" ht="20.399999999999999" x14ac:dyDescent="0.25">
      <c r="A101" s="5"/>
      <c r="B101" s="59" t="str">
        <f>Critères!B100</f>
        <v>13.4</v>
      </c>
      <c r="C101" s="31" t="str">
        <f>Critères!C100</f>
        <v>Pour chaque document bureautique ayant une version accessible, cette version offre-t-elle la même information ?</v>
      </c>
      <c r="D101" s="67" t="s">
        <v>305</v>
      </c>
      <c r="E101" s="68" t="s">
        <v>316</v>
      </c>
      <c r="F101" s="31"/>
      <c r="G101" s="31"/>
    </row>
    <row r="102" spans="1:7" ht="20.399999999999999" x14ac:dyDescent="0.25">
      <c r="A102" s="5"/>
      <c r="B102" s="59" t="str">
        <f>Critères!B101</f>
        <v>13.5</v>
      </c>
      <c r="C102" s="31" t="str">
        <f>Critères!C101</f>
        <v>Dans chaque page web, chaque contenu cryptique (art ASCII, émoticon, syntaxe cryptique) a-t-il une alternative ?</v>
      </c>
      <c r="D102" s="67" t="s">
        <v>305</v>
      </c>
      <c r="E102" s="68" t="s">
        <v>316</v>
      </c>
      <c r="F102" s="31"/>
      <c r="G102" s="31"/>
    </row>
    <row r="103" spans="1:7" ht="30.6" x14ac:dyDescent="0.25">
      <c r="A103" s="5"/>
      <c r="B103" s="59" t="str">
        <f>Critères!B102</f>
        <v>13.6</v>
      </c>
      <c r="C103" s="31" t="str">
        <f>Critères!C102</f>
        <v>Dans chaque page web, pour chaque contenu cryptique (art ASCII, émoticon, syntaxe cryptique) ayant une alternative, cette alternative est-elle pertinente ?</v>
      </c>
      <c r="D103" s="67" t="s">
        <v>305</v>
      </c>
      <c r="E103" s="68" t="s">
        <v>316</v>
      </c>
      <c r="F103" s="31"/>
      <c r="G103" s="31"/>
    </row>
    <row r="104" spans="1:7" ht="30.6" x14ac:dyDescent="0.25">
      <c r="A104" s="5"/>
      <c r="B104" s="59" t="str">
        <f>Critères!B103</f>
        <v>13.7</v>
      </c>
      <c r="C104" s="31" t="str">
        <f>Critères!C103</f>
        <v>Dans chaque page web, les changements brusques de luminosité ou les effets de flash sont-ils correctement utilisés ?</v>
      </c>
      <c r="D104" s="67" t="s">
        <v>305</v>
      </c>
      <c r="E104" s="68" t="s">
        <v>316</v>
      </c>
      <c r="F104" s="31"/>
      <c r="G104" s="31"/>
    </row>
    <row r="105" spans="1:7" ht="20.399999999999999" x14ac:dyDescent="0.25">
      <c r="A105" s="5"/>
      <c r="B105" s="59" t="str">
        <f>Critères!B104</f>
        <v>13.8</v>
      </c>
      <c r="C105" s="31" t="str">
        <f>Critères!C104</f>
        <v>Dans chaque page web, chaque contenu en mouvement ou clignotant est-il contrôlable par l’utilisateur ?</v>
      </c>
      <c r="D105" s="67" t="s">
        <v>305</v>
      </c>
      <c r="E105" s="68" t="s">
        <v>316</v>
      </c>
      <c r="F105" s="31"/>
      <c r="G105" s="31"/>
    </row>
    <row r="106" spans="1:7" ht="30.6" x14ac:dyDescent="0.25">
      <c r="A106" s="5"/>
      <c r="B106" s="59" t="str">
        <f>Critères!B105</f>
        <v>13.9</v>
      </c>
      <c r="C106" s="31" t="str">
        <f>Critères!C105</f>
        <v>Dans chaque page web, le contenu proposé est-il consultable quelle que soit l’orientation de l’écran (portait ou paysage) (hors cas particuliers) ?</v>
      </c>
      <c r="D106" s="67" t="s">
        <v>305</v>
      </c>
      <c r="E106" s="68" t="s">
        <v>316</v>
      </c>
      <c r="F106" s="31"/>
      <c r="G106" s="31"/>
    </row>
    <row r="107" spans="1:7" ht="40.799999999999997" x14ac:dyDescent="0.25">
      <c r="A107" s="5"/>
      <c r="B107" s="59" t="str">
        <f>Critères!B106</f>
        <v>13.10</v>
      </c>
      <c r="C107" s="31" t="str">
        <f>Critères!C106</f>
        <v>Dans chaque page web, les fonctionnalités utilisables ou disponibles au moyen d’un geste complexe peuvent-elles être également disponibles au moyen d’un geste simple (hors cas particuliers) ?</v>
      </c>
      <c r="D107" s="67" t="s">
        <v>305</v>
      </c>
      <c r="E107" s="68" t="s">
        <v>316</v>
      </c>
      <c r="F107" s="31"/>
      <c r="G107" s="31"/>
    </row>
    <row r="108" spans="1:7" ht="40.799999999999997" x14ac:dyDescent="0.25">
      <c r="A108" s="5"/>
      <c r="B108" s="59" t="str">
        <f>Critères!B107</f>
        <v>13.11</v>
      </c>
      <c r="C108" s="31" t="str">
        <f>Critères!C107</f>
        <v>Dans chaque page web, les actions déclenchées au moyen d’un dispositif de pointage sur un point unique de l’écran peuvent-elles faire l’objet d’une annulation (hors cas particuliers) ?</v>
      </c>
      <c r="D108" s="67" t="s">
        <v>305</v>
      </c>
      <c r="E108" s="68" t="s">
        <v>316</v>
      </c>
      <c r="F108" s="31"/>
      <c r="G108" s="31"/>
    </row>
    <row r="109" spans="1:7" ht="30.6" x14ac:dyDescent="0.25">
      <c r="A109" s="5"/>
      <c r="B109" s="59" t="str">
        <f>Critères!B108</f>
        <v>13.12</v>
      </c>
      <c r="C109" s="31" t="str">
        <f>Critères!C108</f>
        <v>Dans chaque page web, les fonctionnalités qui impliquent un mouvement de l’appareil ou vers l’appareil peuvent-elles être satisfaites de manière alternative (hors cas particuliers) ?</v>
      </c>
      <c r="D109" s="67" t="s">
        <v>305</v>
      </c>
      <c r="E109" s="68" t="s">
        <v>316</v>
      </c>
      <c r="F109" s="31"/>
      <c r="G109" s="31"/>
    </row>
  </sheetData>
  <mergeCells count="15">
    <mergeCell ref="A74:A86"/>
    <mergeCell ref="A87:A97"/>
    <mergeCell ref="A98:A109"/>
    <mergeCell ref="A31:A38"/>
    <mergeCell ref="A39:A40"/>
    <mergeCell ref="A41:A45"/>
    <mergeCell ref="A46:A55"/>
    <mergeCell ref="A56:A59"/>
    <mergeCell ref="A60:A73"/>
    <mergeCell ref="A1:G1"/>
    <mergeCell ref="A2:G2"/>
    <mergeCell ref="A4:A12"/>
    <mergeCell ref="A13:A14"/>
    <mergeCell ref="A15:A17"/>
    <mergeCell ref="A18:A30"/>
  </mergeCells>
  <conditionalFormatting sqref="D5:D109">
    <cfRule type="cellIs" dxfId="17" priority="1" operator="equal">
      <formula>"C"</formula>
    </cfRule>
    <cfRule type="cellIs" dxfId="16" priority="2" operator="equal">
      <formula>"NC"</formula>
    </cfRule>
    <cfRule type="cellIs" dxfId="15" priority="3" operator="equal">
      <formula>"NA"</formula>
    </cfRule>
    <cfRule type="cellIs" dxfId="14" priority="4" operator="equal">
      <formula>"NT"</formula>
    </cfRule>
  </conditionalFormatting>
  <conditionalFormatting sqref="E5:E109">
    <cfRule type="cellIs" dxfId="13" priority="5" operator="equal">
      <formula>"D"</formula>
    </cfRule>
    <cfRule type="cellIs" dxfId="12" priority="6" operator="equal">
      <formula>"N"</formula>
    </cfRule>
  </conditionalFormatting>
  <conditionalFormatting sqref="D4">
    <cfRule type="cellIs" dxfId="11" priority="7" operator="equal">
      <formula>"C"</formula>
    </cfRule>
    <cfRule type="cellIs" dxfId="10" priority="8" operator="equal">
      <formula>"NC"</formula>
    </cfRule>
    <cfRule type="cellIs" dxfId="9" priority="9" operator="equal">
      <formula>"NA"</formula>
    </cfRule>
    <cfRule type="cellIs" dxfId="8" priority="10" operator="equal">
      <formula>"NT"</formula>
    </cfRule>
  </conditionalFormatting>
  <conditionalFormatting sqref="E4">
    <cfRule type="cellIs" dxfId="7" priority="11" operator="equal">
      <formula>"D"</formula>
    </cfRule>
    <cfRule type="cellIs" dxfId="6" priority="12"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125"/>
  <sheetViews>
    <sheetView zoomScale="75" zoomScaleNormal="75" workbookViewId="0">
      <pane ySplit="1" topLeftCell="A2" activePane="bottomLeft" state="frozen"/>
      <selection activeCell="BH1" sqref="BH1"/>
      <selection pane="bottomLeft" activeCell="AZ3" sqref="AZ3"/>
    </sheetView>
  </sheetViews>
  <sheetFormatPr baseColWidth="10" defaultColWidth="9.6328125" defaultRowHeight="15.6" x14ac:dyDescent="0.3"/>
  <cols>
    <col min="1" max="1" width="3.36328125" style="12" customWidth="1"/>
    <col min="2" max="2" width="5.26953125" style="12" customWidth="1"/>
    <col min="3" max="3" width="14.1796875" style="12" customWidth="1"/>
    <col min="4" max="18" width="5.54296875" style="32" customWidth="1"/>
    <col min="19" max="23" width="5.54296875" style="12" customWidth="1"/>
    <col min="24" max="24" width="5.54296875" style="32" customWidth="1"/>
    <col min="25" max="43" width="5.54296875" style="53" customWidth="1"/>
    <col min="44" max="47" width="5.08984375" style="45" customWidth="1"/>
    <col min="48" max="48" width="9.54296875" style="12"/>
    <col min="49" max="50" width="5.26953125" style="12" customWidth="1"/>
    <col min="51" max="51" width="14.1796875" style="12" customWidth="1"/>
    <col min="52" max="66" width="5.54296875" style="32" customWidth="1"/>
    <col min="67" max="71" width="5.54296875" style="12" customWidth="1"/>
    <col min="72" max="72" width="7.26953125" style="12" customWidth="1"/>
    <col min="73" max="91" width="7.26953125" style="14" customWidth="1"/>
    <col min="92" max="92" width="7.26953125" style="45" customWidth="1"/>
    <col min="93" max="104" width="9.54296875" style="12"/>
  </cols>
  <sheetData>
    <row r="1" spans="1:104" x14ac:dyDescent="0.3">
      <c r="D1" s="46" t="s">
        <v>13</v>
      </c>
      <c r="E1" s="46" t="s">
        <v>16</v>
      </c>
      <c r="F1" s="46" t="s">
        <v>19</v>
      </c>
      <c r="G1" s="46" t="s">
        <v>22</v>
      </c>
      <c r="H1" s="46" t="s">
        <v>25</v>
      </c>
      <c r="I1" s="46" t="s">
        <v>28</v>
      </c>
      <c r="J1" s="46" t="s">
        <v>31</v>
      </c>
      <c r="K1" s="46" t="s">
        <v>34</v>
      </c>
      <c r="L1" s="46" t="s">
        <v>37</v>
      </c>
      <c r="M1" s="46" t="s">
        <v>40</v>
      </c>
      <c r="N1" s="46" t="s">
        <v>41</v>
      </c>
      <c r="O1" s="46" t="s">
        <v>42</v>
      </c>
      <c r="P1" s="46" t="s">
        <v>43</v>
      </c>
      <c r="Q1" s="46" t="s">
        <v>44</v>
      </c>
      <c r="R1" s="46" t="s">
        <v>45</v>
      </c>
      <c r="S1" s="46" t="s">
        <v>46</v>
      </c>
      <c r="T1" s="46" t="s">
        <v>47</v>
      </c>
      <c r="U1" s="46" t="s">
        <v>48</v>
      </c>
      <c r="V1" s="46" t="s">
        <v>49</v>
      </c>
      <c r="W1" s="46" t="s">
        <v>50</v>
      </c>
      <c r="X1" s="46" t="s">
        <v>51</v>
      </c>
      <c r="Y1" s="46" t="s">
        <v>52</v>
      </c>
      <c r="Z1" s="46" t="s">
        <v>53</v>
      </c>
      <c r="AA1" s="46" t="s">
        <v>54</v>
      </c>
      <c r="AB1" s="46" t="s">
        <v>55</v>
      </c>
      <c r="AC1" s="46" t="s">
        <v>56</v>
      </c>
      <c r="AD1" s="46" t="s">
        <v>57</v>
      </c>
      <c r="AE1" s="46" t="s">
        <v>58</v>
      </c>
      <c r="AF1" s="46" t="s">
        <v>59</v>
      </c>
      <c r="AG1" s="46" t="s">
        <v>60</v>
      </c>
      <c r="AH1" s="46" t="s">
        <v>61</v>
      </c>
      <c r="AI1" s="46" t="s">
        <v>62</v>
      </c>
      <c r="AJ1" s="46" t="s">
        <v>63</v>
      </c>
      <c r="AK1" s="46" t="s">
        <v>64</v>
      </c>
      <c r="AL1" s="46" t="s">
        <v>65</v>
      </c>
      <c r="AM1" s="46" t="s">
        <v>66</v>
      </c>
      <c r="AN1" s="46" t="s">
        <v>67</v>
      </c>
      <c r="AO1" s="46" t="s">
        <v>68</v>
      </c>
      <c r="AP1" s="46" t="s">
        <v>69</v>
      </c>
      <c r="AQ1" s="46" t="s">
        <v>70</v>
      </c>
      <c r="AR1" s="47" t="s">
        <v>301</v>
      </c>
      <c r="AS1" s="47" t="s">
        <v>302</v>
      </c>
      <c r="AT1" s="47" t="s">
        <v>303</v>
      </c>
      <c r="AU1" s="47" t="s">
        <v>305</v>
      </c>
      <c r="AZ1" s="46" t="s">
        <v>13</v>
      </c>
      <c r="BA1" s="46" t="s">
        <v>16</v>
      </c>
      <c r="BB1" s="46" t="s">
        <v>19</v>
      </c>
      <c r="BC1" s="46" t="s">
        <v>22</v>
      </c>
      <c r="BD1" s="46" t="s">
        <v>25</v>
      </c>
      <c r="BE1" s="46" t="s">
        <v>28</v>
      </c>
      <c r="BF1" s="46" t="s">
        <v>31</v>
      </c>
      <c r="BG1" s="46" t="s">
        <v>34</v>
      </c>
      <c r="BH1" s="46" t="s">
        <v>37</v>
      </c>
      <c r="BI1" s="46" t="s">
        <v>40</v>
      </c>
      <c r="BJ1" s="46" t="s">
        <v>41</v>
      </c>
      <c r="BK1" s="46" t="s">
        <v>42</v>
      </c>
      <c r="BL1" s="46" t="s">
        <v>43</v>
      </c>
      <c r="BM1" s="46" t="s">
        <v>44</v>
      </c>
      <c r="BN1" s="46" t="s">
        <v>45</v>
      </c>
      <c r="BO1" s="46" t="s">
        <v>46</v>
      </c>
      <c r="BP1" s="46" t="s">
        <v>47</v>
      </c>
      <c r="BQ1" s="46" t="s">
        <v>48</v>
      </c>
      <c r="BR1" s="46" t="s">
        <v>49</v>
      </c>
      <c r="BS1" s="46" t="s">
        <v>50</v>
      </c>
      <c r="BT1" s="46" t="s">
        <v>51</v>
      </c>
      <c r="BU1" s="46" t="s">
        <v>52</v>
      </c>
      <c r="BV1" s="46" t="s">
        <v>53</v>
      </c>
      <c r="BW1" s="46" t="s">
        <v>54</v>
      </c>
      <c r="BX1" s="46" t="s">
        <v>55</v>
      </c>
      <c r="BY1" s="46" t="s">
        <v>56</v>
      </c>
      <c r="BZ1" s="46" t="s">
        <v>57</v>
      </c>
      <c r="CA1" s="46" t="s">
        <v>58</v>
      </c>
      <c r="CB1" s="46" t="s">
        <v>59</v>
      </c>
      <c r="CC1" s="46" t="s">
        <v>60</v>
      </c>
      <c r="CD1" s="46" t="s">
        <v>61</v>
      </c>
      <c r="CE1" s="46" t="s">
        <v>62</v>
      </c>
      <c r="CF1" s="46" t="s">
        <v>63</v>
      </c>
      <c r="CG1" s="46" t="s">
        <v>64</v>
      </c>
      <c r="CH1" s="46" t="s">
        <v>65</v>
      </c>
      <c r="CI1" s="46" t="s">
        <v>66</v>
      </c>
      <c r="CJ1" s="46" t="s">
        <v>67</v>
      </c>
      <c r="CK1" s="46" t="s">
        <v>68</v>
      </c>
      <c r="CL1" s="46" t="s">
        <v>69</v>
      </c>
      <c r="CM1" s="46" t="s">
        <v>70</v>
      </c>
      <c r="CN1" s="47" t="s">
        <v>308</v>
      </c>
    </row>
    <row r="2" spans="1:104" x14ac:dyDescent="0.3">
      <c r="A2" s="14"/>
      <c r="B2" s="14"/>
      <c r="C2" s="14"/>
      <c r="D2" s="12"/>
      <c r="E2" s="48"/>
      <c r="F2" s="48"/>
      <c r="G2" s="48"/>
      <c r="H2" s="48"/>
      <c r="I2" s="48"/>
      <c r="J2" s="48"/>
      <c r="K2" s="48"/>
      <c r="L2" s="48"/>
      <c r="M2" s="48"/>
      <c r="N2" s="48"/>
      <c r="O2" s="48"/>
      <c r="P2" s="48"/>
      <c r="Q2" s="48"/>
      <c r="R2" s="48"/>
      <c r="S2" s="48"/>
      <c r="T2" s="48"/>
      <c r="U2" s="48"/>
      <c r="V2" s="48"/>
      <c r="W2" s="48"/>
      <c r="X2" s="12"/>
      <c r="Y2" s="14"/>
      <c r="Z2" s="14"/>
      <c r="AA2" s="14"/>
      <c r="AB2" s="14"/>
      <c r="AC2" s="14"/>
      <c r="AD2" s="14"/>
      <c r="AE2" s="14"/>
      <c r="AF2" s="14"/>
      <c r="AG2" s="14"/>
      <c r="AH2" s="14"/>
      <c r="AI2" s="14"/>
      <c r="AJ2" s="14"/>
      <c r="AK2" s="14"/>
      <c r="AL2" s="14"/>
      <c r="AM2" s="14"/>
      <c r="AN2" s="14"/>
      <c r="AO2" s="14"/>
      <c r="AP2" s="14"/>
      <c r="AQ2" s="14"/>
      <c r="AR2" s="49"/>
      <c r="AS2" s="49"/>
      <c r="AT2" s="49"/>
      <c r="AU2" s="49"/>
      <c r="AW2" s="14"/>
      <c r="AX2" s="14"/>
      <c r="AY2" s="14"/>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9"/>
      <c r="CO2" s="14"/>
      <c r="CP2" s="14"/>
      <c r="CQ2" s="14"/>
      <c r="CR2" s="14"/>
      <c r="CS2" s="14"/>
      <c r="CT2" s="14"/>
      <c r="CU2" s="14"/>
      <c r="CV2" s="14"/>
      <c r="CW2" s="14"/>
      <c r="CX2" s="14"/>
      <c r="CY2" s="14"/>
      <c r="CZ2" s="14"/>
    </row>
    <row r="3" spans="1:104" x14ac:dyDescent="0.3">
      <c r="A3" s="12">
        <v>1</v>
      </c>
      <c r="B3" s="32" t="str">
        <f>Critères!$B3</f>
        <v>1.1</v>
      </c>
      <c r="C3" s="32" t="str">
        <f>Critères!$A3</f>
        <v>IMAGES</v>
      </c>
      <c r="D3" s="32" t="str">
        <f>'P01'!$D4</f>
        <v>NT</v>
      </c>
      <c r="E3" s="32" t="str">
        <f>'P02'!$D4</f>
        <v>NT</v>
      </c>
      <c r="F3" s="32" t="str">
        <f>'P03'!$D4</f>
        <v>NT</v>
      </c>
      <c r="G3" s="32" t="str">
        <f>'P04'!$D4</f>
        <v>NT</v>
      </c>
      <c r="H3" s="32" t="str">
        <f>'P05'!$D4</f>
        <v>NT</v>
      </c>
      <c r="I3" s="32" t="str">
        <f>'P06'!$D4</f>
        <v>NT</v>
      </c>
      <c r="J3" s="32" t="str">
        <f>'P07'!$D4</f>
        <v>NT</v>
      </c>
      <c r="K3" s="32" t="str">
        <f>'P08'!$D4</f>
        <v>NT</v>
      </c>
      <c r="L3" s="32" t="str">
        <f>'P09'!$D4</f>
        <v>NT</v>
      </c>
      <c r="M3" s="32" t="str">
        <f>'P10'!$D4</f>
        <v>NT</v>
      </c>
      <c r="N3" s="32" t="str">
        <f>'P11'!$D4</f>
        <v>NT</v>
      </c>
      <c r="O3" s="32" t="str">
        <f>'P12'!$D4</f>
        <v>NT</v>
      </c>
      <c r="P3" s="32" t="str">
        <f>'P13'!$D4</f>
        <v>NT</v>
      </c>
      <c r="Q3" s="32" t="str">
        <f>'P14'!$D4</f>
        <v>NT</v>
      </c>
      <c r="R3" s="32" t="str">
        <f>'P15'!$D4</f>
        <v>NT</v>
      </c>
      <c r="S3" s="32" t="str">
        <f>'P16'!$D4</f>
        <v>NT</v>
      </c>
      <c r="T3" s="32" t="str">
        <f>'P17'!$D4</f>
        <v>NT</v>
      </c>
      <c r="U3" s="32" t="str">
        <f>'P18'!$D4</f>
        <v>NT</v>
      </c>
      <c r="V3" s="32" t="str">
        <f>'P19'!$D4</f>
        <v>NT</v>
      </c>
      <c r="W3" s="32" t="str">
        <f>'P20'!$D4</f>
        <v>NT</v>
      </c>
      <c r="X3" s="32" t="str">
        <f>'P21'!$D4</f>
        <v>NT</v>
      </c>
      <c r="Y3" s="53" t="str">
        <f>'P22'!$D4</f>
        <v>NT</v>
      </c>
      <c r="Z3" s="53" t="str">
        <f>'P23'!$D4</f>
        <v>NT</v>
      </c>
      <c r="AA3" s="53" t="str">
        <f>'P24'!$D4</f>
        <v>NT</v>
      </c>
      <c r="AB3" s="53" t="str">
        <f>'P25'!$D4</f>
        <v>NT</v>
      </c>
      <c r="AC3" s="53" t="str">
        <f>'P26'!$D4</f>
        <v>NT</v>
      </c>
      <c r="AD3" s="53" t="str">
        <f>'P27'!$D4</f>
        <v>NT</v>
      </c>
      <c r="AE3" s="53" t="str">
        <f>'P28'!$D4</f>
        <v>NT</v>
      </c>
      <c r="AF3" s="53" t="str">
        <f>'P29'!$D4</f>
        <v>NT</v>
      </c>
      <c r="AG3" s="53" t="str">
        <f>'P30'!$D4</f>
        <v>NT</v>
      </c>
      <c r="AH3" s="53" t="str">
        <f>'P31'!$D4</f>
        <v>NT</v>
      </c>
      <c r="AI3" s="53" t="str">
        <f>'P32'!$D4</f>
        <v>NT</v>
      </c>
      <c r="AJ3" s="53" t="str">
        <f>'P33'!$D4</f>
        <v>NT</v>
      </c>
      <c r="AK3" s="53" t="str">
        <f>'P34'!$D4</f>
        <v>NT</v>
      </c>
      <c r="AL3" s="53" t="str">
        <f>'P35'!$D4</f>
        <v>NT</v>
      </c>
      <c r="AM3" s="53" t="str">
        <f>'P36'!$D4</f>
        <v>NT</v>
      </c>
      <c r="AN3" s="53" t="str">
        <f>'P37'!$D4</f>
        <v>NT</v>
      </c>
      <c r="AO3" s="53" t="str">
        <f>'P38'!$D4</f>
        <v>NT</v>
      </c>
      <c r="AP3" s="53" t="str">
        <f>'P39'!$D4</f>
        <v>NT</v>
      </c>
      <c r="AQ3" s="53" t="str">
        <f>'P40'!$D4</f>
        <v>NT</v>
      </c>
      <c r="AR3" s="47">
        <f t="shared" ref="AR3:AR11" si="0">COUNTIF(D3:AQ3,"C")</f>
        <v>0</v>
      </c>
      <c r="AS3" s="47">
        <f t="shared" ref="AS3:AS11" si="1">COUNTIF(D3:AQ3,"NC")</f>
        <v>0</v>
      </c>
      <c r="AT3" s="47">
        <f t="shared" ref="AT3:AT11" si="2">COUNTIF(D3:AQ3,"NA")</f>
        <v>0</v>
      </c>
      <c r="AU3" s="47">
        <f t="shared" ref="AU3:AU11" si="3">COUNTIF(D3:AQ3,"NT")</f>
        <v>40</v>
      </c>
      <c r="AV3" s="12" t="str">
        <f t="shared" ref="AV3:AV11" si="4">IF(AS3&gt;0,"NC",IF(AR3&gt;0,"C",IF(AU3&gt;0,"NT","NA")))</f>
        <v>NT</v>
      </c>
      <c r="AW3" s="12">
        <v>1</v>
      </c>
      <c r="AX3" s="32" t="str">
        <f>Critères!$B3</f>
        <v>1.1</v>
      </c>
      <c r="AY3" s="32" t="str">
        <f>Critères!$A3</f>
        <v>IMAGES</v>
      </c>
      <c r="AZ3" s="32" t="str">
        <f>'P01'!$E4</f>
        <v>N</v>
      </c>
      <c r="BA3" s="32" t="str">
        <f>'P02'!$E4</f>
        <v>N</v>
      </c>
      <c r="BB3" s="32" t="str">
        <f>'P03'!$E4</f>
        <v>N</v>
      </c>
      <c r="BC3" s="32" t="str">
        <f>'P04'!$E4</f>
        <v>N</v>
      </c>
      <c r="BD3" s="32" t="str">
        <f>'P05'!$E4</f>
        <v>N</v>
      </c>
      <c r="BE3" s="32" t="str">
        <f>'P06'!$E4</f>
        <v>N</v>
      </c>
      <c r="BF3" s="32" t="str">
        <f>'P07'!$E4</f>
        <v>N</v>
      </c>
      <c r="BG3" s="32" t="str">
        <f>'P08'!$E4</f>
        <v>N</v>
      </c>
      <c r="BH3" s="32" t="str">
        <f>'P09'!$E4</f>
        <v>N</v>
      </c>
      <c r="BI3" s="32" t="str">
        <f>'P10'!$E4</f>
        <v>N</v>
      </c>
      <c r="BJ3" s="32" t="str">
        <f>'P11'!$E4</f>
        <v>N</v>
      </c>
      <c r="BK3" s="32" t="str">
        <f>'P12'!$E4</f>
        <v>N</v>
      </c>
      <c r="BL3" s="32" t="str">
        <f>'P13'!$E4</f>
        <v>N</v>
      </c>
      <c r="BM3" s="32" t="str">
        <f>'P14'!$E4</f>
        <v>N</v>
      </c>
      <c r="BN3" s="32" t="str">
        <f>'P15'!$E4</f>
        <v>N</v>
      </c>
      <c r="BO3" s="32" t="str">
        <f>'P16'!$E4</f>
        <v>N</v>
      </c>
      <c r="BP3" s="32" t="str">
        <f>'P17'!$E4</f>
        <v>N</v>
      </c>
      <c r="BQ3" s="32" t="str">
        <f>'P18'!$E4</f>
        <v>N</v>
      </c>
      <c r="BR3" s="32" t="str">
        <f>'P19'!$E4</f>
        <v>N</v>
      </c>
      <c r="BS3" s="32" t="str">
        <f>'P20'!$E4</f>
        <v>N</v>
      </c>
      <c r="BT3" s="32" t="str">
        <f>'P21'!$E4</f>
        <v>N</v>
      </c>
      <c r="BU3" s="53" t="str">
        <f>'P22'!$E4</f>
        <v>N</v>
      </c>
      <c r="BV3" s="53" t="str">
        <f>'P23'!$E4</f>
        <v>N</v>
      </c>
      <c r="BW3" s="53" t="str">
        <f>'P24'!$E4</f>
        <v>N</v>
      </c>
      <c r="BX3" s="53" t="str">
        <f>'P25'!$E4</f>
        <v>N</v>
      </c>
      <c r="BY3" s="53" t="str">
        <f>'P26'!$E4</f>
        <v>N</v>
      </c>
      <c r="BZ3" s="53" t="str">
        <f>'P27'!$E4</f>
        <v>N</v>
      </c>
      <c r="CA3" s="53" t="str">
        <f>'P28'!$E4</f>
        <v>N</v>
      </c>
      <c r="CB3" s="53" t="str">
        <f>'P29'!$E4</f>
        <v>N</v>
      </c>
      <c r="CC3" s="53" t="str">
        <f>'P30'!$E4</f>
        <v>N</v>
      </c>
      <c r="CD3" s="53" t="str">
        <f>'P31'!$E4</f>
        <v>N</v>
      </c>
      <c r="CE3" s="53" t="str">
        <f>'P32'!$E4</f>
        <v>N</v>
      </c>
      <c r="CF3" s="53" t="str">
        <f>'P33'!$E4</f>
        <v>N</v>
      </c>
      <c r="CG3" s="53" t="str">
        <f>'P34'!$E4</f>
        <v>N</v>
      </c>
      <c r="CH3" s="53" t="str">
        <f>'P35'!$E4</f>
        <v>N</v>
      </c>
      <c r="CI3" s="53" t="str">
        <f>'P36'!$E4</f>
        <v>N</v>
      </c>
      <c r="CJ3" s="53" t="str">
        <f>'P37'!$E4</f>
        <v>N</v>
      </c>
      <c r="CK3" s="53" t="str">
        <f>'P38'!$E4</f>
        <v>N</v>
      </c>
      <c r="CL3" s="53" t="str">
        <f>'P39'!$E4</f>
        <v>N</v>
      </c>
      <c r="CM3" s="53" t="str">
        <f>'P40'!$E4</f>
        <v>N</v>
      </c>
      <c r="CN3" s="47">
        <f>COUNTIF(AZ3:CM3,"D")</f>
        <v>0</v>
      </c>
    </row>
    <row r="4" spans="1:104" x14ac:dyDescent="0.3">
      <c r="A4" s="12">
        <v>1</v>
      </c>
      <c r="B4" s="32" t="str">
        <f>Critères!$B4</f>
        <v>1.2</v>
      </c>
      <c r="C4" s="32" t="str">
        <f>Critères!$A3</f>
        <v>IMAGES</v>
      </c>
      <c r="D4" s="32" t="str">
        <f>'P01'!$D5</f>
        <v>NT</v>
      </c>
      <c r="E4" s="32" t="str">
        <f>'P02'!$D5</f>
        <v>NT</v>
      </c>
      <c r="F4" s="32" t="str">
        <f>'P03'!$D5</f>
        <v>NT</v>
      </c>
      <c r="G4" s="32" t="str">
        <f>'P04'!$D5</f>
        <v>NT</v>
      </c>
      <c r="H4" s="32" t="str">
        <f>'P05'!$D5</f>
        <v>NT</v>
      </c>
      <c r="I4" s="32" t="str">
        <f>'P06'!$D5</f>
        <v>NT</v>
      </c>
      <c r="J4" s="32" t="str">
        <f>'P07'!$D5</f>
        <v>NT</v>
      </c>
      <c r="K4" s="32" t="str">
        <f>'P08'!$D5</f>
        <v>NT</v>
      </c>
      <c r="L4" s="32" t="str">
        <f>'P09'!$D5</f>
        <v>NT</v>
      </c>
      <c r="M4" s="32" t="str">
        <f>'P10'!$D5</f>
        <v>NT</v>
      </c>
      <c r="N4" s="32" t="str">
        <f>'P11'!$D5</f>
        <v>NT</v>
      </c>
      <c r="O4" s="32" t="str">
        <f>'P12'!$D5</f>
        <v>NT</v>
      </c>
      <c r="P4" s="32" t="str">
        <f>'P13'!$D5</f>
        <v>NT</v>
      </c>
      <c r="Q4" s="32" t="str">
        <f>'P14'!$D5</f>
        <v>NT</v>
      </c>
      <c r="R4" s="32" t="str">
        <f>'P15'!$D5</f>
        <v>NT</v>
      </c>
      <c r="S4" s="32" t="str">
        <f>'P16'!$D5</f>
        <v>NT</v>
      </c>
      <c r="T4" s="32" t="str">
        <f>'P17'!$D5</f>
        <v>NT</v>
      </c>
      <c r="U4" s="32" t="str">
        <f>'P18'!$D5</f>
        <v>NT</v>
      </c>
      <c r="V4" s="32" t="str">
        <f>'P19'!$D5</f>
        <v>NT</v>
      </c>
      <c r="W4" s="32" t="str">
        <f>'P20'!$D5</f>
        <v>NT</v>
      </c>
      <c r="X4" s="32" t="str">
        <f>'P21'!$D5</f>
        <v>NT</v>
      </c>
      <c r="Y4" s="53" t="str">
        <f>'P22'!$D5</f>
        <v>NT</v>
      </c>
      <c r="Z4" s="53" t="str">
        <f>'P23'!$D5</f>
        <v>NT</v>
      </c>
      <c r="AA4" s="53" t="str">
        <f>'P24'!$D5</f>
        <v>NT</v>
      </c>
      <c r="AB4" s="53" t="str">
        <f>'P25'!$D5</f>
        <v>NT</v>
      </c>
      <c r="AC4" s="53" t="str">
        <f>'P26'!$D5</f>
        <v>NT</v>
      </c>
      <c r="AD4" s="53" t="str">
        <f>'P27'!$D5</f>
        <v>NT</v>
      </c>
      <c r="AE4" s="53" t="str">
        <f>'P28'!$D5</f>
        <v>NT</v>
      </c>
      <c r="AF4" s="53" t="str">
        <f>'P29'!$D5</f>
        <v>NT</v>
      </c>
      <c r="AG4" s="53" t="str">
        <f>'P30'!$D5</f>
        <v>NT</v>
      </c>
      <c r="AH4" s="53" t="str">
        <f>'P31'!$D5</f>
        <v>NT</v>
      </c>
      <c r="AI4" s="53" t="str">
        <f>'P32'!$D5</f>
        <v>NT</v>
      </c>
      <c r="AJ4" s="53" t="str">
        <f>'P33'!$D5</f>
        <v>NT</v>
      </c>
      <c r="AK4" s="53" t="str">
        <f>'P34'!$D5</f>
        <v>NT</v>
      </c>
      <c r="AL4" s="53" t="str">
        <f>'P35'!$D5</f>
        <v>NT</v>
      </c>
      <c r="AM4" s="53" t="str">
        <f>'P36'!$D5</f>
        <v>NT</v>
      </c>
      <c r="AN4" s="53" t="str">
        <f>'P37'!$D5</f>
        <v>NT</v>
      </c>
      <c r="AO4" s="53" t="str">
        <f>'P38'!$D5</f>
        <v>NT</v>
      </c>
      <c r="AP4" s="53" t="str">
        <f>'P39'!$D5</f>
        <v>NT</v>
      </c>
      <c r="AQ4" s="53" t="str">
        <f>'P40'!$D5</f>
        <v>NT</v>
      </c>
      <c r="AR4" s="47">
        <f t="shared" si="0"/>
        <v>0</v>
      </c>
      <c r="AS4" s="47">
        <f t="shared" si="1"/>
        <v>0</v>
      </c>
      <c r="AT4" s="47">
        <f t="shared" si="2"/>
        <v>0</v>
      </c>
      <c r="AU4" s="47">
        <f t="shared" si="3"/>
        <v>40</v>
      </c>
      <c r="AV4" s="12" t="str">
        <f t="shared" si="4"/>
        <v>NT</v>
      </c>
      <c r="AW4" s="12">
        <v>1</v>
      </c>
      <c r="AX4" s="32" t="str">
        <f>Critères!$B4</f>
        <v>1.2</v>
      </c>
      <c r="AY4" s="32" t="str">
        <f>Critères!$A3</f>
        <v>IMAGES</v>
      </c>
      <c r="AZ4" s="32" t="str">
        <f>'P01'!$E5</f>
        <v>N</v>
      </c>
      <c r="BA4" s="32" t="str">
        <f>'P02'!$E5</f>
        <v>N</v>
      </c>
      <c r="BB4" s="32" t="str">
        <f>'P03'!$E5</f>
        <v>N</v>
      </c>
      <c r="BC4" s="32" t="str">
        <f>'P04'!$E5</f>
        <v>N</v>
      </c>
      <c r="BD4" s="32" t="str">
        <f>'P05'!$E5</f>
        <v>N</v>
      </c>
      <c r="BE4" s="32" t="str">
        <f>'P06'!$E5</f>
        <v>N</v>
      </c>
      <c r="BF4" s="32" t="str">
        <f>'P07'!$E5</f>
        <v>N</v>
      </c>
      <c r="BG4" s="32" t="str">
        <f>'P08'!$E5</f>
        <v>N</v>
      </c>
      <c r="BH4" s="32" t="str">
        <f>'P09'!$E5</f>
        <v>N</v>
      </c>
      <c r="BI4" s="32" t="str">
        <f>'P10'!$E5</f>
        <v>N</v>
      </c>
      <c r="BJ4" s="32" t="str">
        <f>'P11'!$E5</f>
        <v>N</v>
      </c>
      <c r="BK4" s="32" t="str">
        <f>'P12'!$E5</f>
        <v>N</v>
      </c>
      <c r="BL4" s="32" t="str">
        <f>'P13'!$E5</f>
        <v>N</v>
      </c>
      <c r="BM4" s="32" t="str">
        <f>'P14'!$E5</f>
        <v>N</v>
      </c>
      <c r="BN4" s="32" t="str">
        <f>'P15'!$E5</f>
        <v>N</v>
      </c>
      <c r="BO4" s="32" t="str">
        <f>'P16'!$E5</f>
        <v>N</v>
      </c>
      <c r="BP4" s="32" t="str">
        <f>'P17'!$E5</f>
        <v>N</v>
      </c>
      <c r="BQ4" s="32" t="str">
        <f>'P18'!$E5</f>
        <v>N</v>
      </c>
      <c r="BR4" s="32" t="str">
        <f>'P19'!$E5</f>
        <v>N</v>
      </c>
      <c r="BS4" s="32" t="str">
        <f>'P20'!$E5</f>
        <v>N</v>
      </c>
      <c r="BT4" s="32" t="str">
        <f>'P21'!$E5</f>
        <v>N</v>
      </c>
      <c r="BU4" s="53" t="str">
        <f>'P22'!$E5</f>
        <v>N</v>
      </c>
      <c r="BV4" s="53" t="str">
        <f>'P23'!$E5</f>
        <v>N</v>
      </c>
      <c r="BW4" s="53" t="str">
        <f>'P24'!$E5</f>
        <v>N</v>
      </c>
      <c r="BX4" s="53" t="str">
        <f>'P25'!$E5</f>
        <v>N</v>
      </c>
      <c r="BY4" s="53" t="str">
        <f>'P26'!$E5</f>
        <v>N</v>
      </c>
      <c r="BZ4" s="53" t="str">
        <f>'P27'!$E5</f>
        <v>N</v>
      </c>
      <c r="CA4" s="53" t="str">
        <f>'P28'!$E5</f>
        <v>N</v>
      </c>
      <c r="CB4" s="53" t="str">
        <f>'P29'!$E5</f>
        <v>N</v>
      </c>
      <c r="CC4" s="53" t="str">
        <f>'P30'!$E5</f>
        <v>N</v>
      </c>
      <c r="CD4" s="53" t="str">
        <f>'P31'!$E5</f>
        <v>N</v>
      </c>
      <c r="CE4" s="53" t="str">
        <f>'P32'!$E5</f>
        <v>N</v>
      </c>
      <c r="CF4" s="53" t="str">
        <f>'P33'!$E5</f>
        <v>N</v>
      </c>
      <c r="CG4" s="53" t="str">
        <f>'P34'!$E5</f>
        <v>N</v>
      </c>
      <c r="CH4" s="53" t="str">
        <f>'P35'!$E5</f>
        <v>N</v>
      </c>
      <c r="CI4" s="53" t="str">
        <f>'P36'!$E5</f>
        <v>N</v>
      </c>
      <c r="CJ4" s="53" t="str">
        <f>'P37'!$E5</f>
        <v>N</v>
      </c>
      <c r="CK4" s="53" t="str">
        <f>'P38'!$E5</f>
        <v>N</v>
      </c>
      <c r="CL4" s="53" t="str">
        <f>'P39'!$E5</f>
        <v>N</v>
      </c>
      <c r="CM4" s="53" t="str">
        <f>'P40'!$E5</f>
        <v>N</v>
      </c>
      <c r="CN4" s="47">
        <f t="shared" ref="CN4:CN68" si="5">COUNTIF(AZ4:CM4,"D")</f>
        <v>0</v>
      </c>
    </row>
    <row r="5" spans="1:104" x14ac:dyDescent="0.3">
      <c r="A5" s="12">
        <v>1</v>
      </c>
      <c r="B5" s="32" t="str">
        <f>Critères!$B5</f>
        <v>1.3</v>
      </c>
      <c r="C5" s="32" t="str">
        <f>Critères!$A3</f>
        <v>IMAGES</v>
      </c>
      <c r="D5" s="32" t="str">
        <f>'P01'!$D6</f>
        <v>NT</v>
      </c>
      <c r="E5" s="32" t="str">
        <f>'P02'!$D6</f>
        <v>NT</v>
      </c>
      <c r="F5" s="32" t="str">
        <f>'P03'!$D6</f>
        <v>NT</v>
      </c>
      <c r="G5" s="32" t="str">
        <f>'P04'!$D6</f>
        <v>NT</v>
      </c>
      <c r="H5" s="32" t="str">
        <f>'P05'!$D6</f>
        <v>NT</v>
      </c>
      <c r="I5" s="32" t="str">
        <f>'P06'!$D6</f>
        <v>NT</v>
      </c>
      <c r="J5" s="32" t="str">
        <f>'P07'!$D6</f>
        <v>NT</v>
      </c>
      <c r="K5" s="32" t="str">
        <f>'P08'!$D6</f>
        <v>NT</v>
      </c>
      <c r="L5" s="32" t="str">
        <f>'P09'!$D6</f>
        <v>NT</v>
      </c>
      <c r="M5" s="32" t="str">
        <f>'P10'!$D6</f>
        <v>NT</v>
      </c>
      <c r="N5" s="32" t="str">
        <f>'P11'!$D6</f>
        <v>NT</v>
      </c>
      <c r="O5" s="32" t="str">
        <f>'P12'!$D6</f>
        <v>NT</v>
      </c>
      <c r="P5" s="32" t="str">
        <f>'P13'!$D6</f>
        <v>NT</v>
      </c>
      <c r="Q5" s="32" t="str">
        <f>'P14'!$D6</f>
        <v>NT</v>
      </c>
      <c r="R5" s="32" t="str">
        <f>'P15'!$D6</f>
        <v>NT</v>
      </c>
      <c r="S5" s="32" t="str">
        <f>'P16'!$D6</f>
        <v>NT</v>
      </c>
      <c r="T5" s="32" t="str">
        <f>'P17'!$D6</f>
        <v>NT</v>
      </c>
      <c r="U5" s="32" t="str">
        <f>'P18'!$D6</f>
        <v>NT</v>
      </c>
      <c r="V5" s="32" t="str">
        <f>'P19'!$D6</f>
        <v>NT</v>
      </c>
      <c r="W5" s="32" t="str">
        <f>'P20'!$D6</f>
        <v>NT</v>
      </c>
      <c r="X5" s="32" t="str">
        <f>'P21'!$D6</f>
        <v>NT</v>
      </c>
      <c r="Y5" s="53" t="str">
        <f>'P22'!$D6</f>
        <v>NT</v>
      </c>
      <c r="Z5" s="53" t="str">
        <f>'P23'!$D6</f>
        <v>NT</v>
      </c>
      <c r="AA5" s="53" t="str">
        <f>'P24'!$D6</f>
        <v>NT</v>
      </c>
      <c r="AB5" s="53" t="str">
        <f>'P25'!$D6</f>
        <v>NT</v>
      </c>
      <c r="AC5" s="53" t="str">
        <f>'P26'!$D6</f>
        <v>NT</v>
      </c>
      <c r="AD5" s="53" t="str">
        <f>'P27'!$D6</f>
        <v>NT</v>
      </c>
      <c r="AE5" s="53" t="str">
        <f>'P28'!$D6</f>
        <v>NT</v>
      </c>
      <c r="AF5" s="53" t="str">
        <f>'P29'!$D6</f>
        <v>NT</v>
      </c>
      <c r="AG5" s="53" t="str">
        <f>'P30'!$D6</f>
        <v>NT</v>
      </c>
      <c r="AH5" s="53" t="str">
        <f>'P31'!$D6</f>
        <v>NT</v>
      </c>
      <c r="AI5" s="53" t="str">
        <f>'P32'!$D6</f>
        <v>NT</v>
      </c>
      <c r="AJ5" s="53" t="str">
        <f>'P33'!$D6</f>
        <v>NT</v>
      </c>
      <c r="AK5" s="53" t="str">
        <f>'P34'!$D6</f>
        <v>NT</v>
      </c>
      <c r="AL5" s="53" t="str">
        <f>'P35'!$D6</f>
        <v>NT</v>
      </c>
      <c r="AM5" s="53" t="str">
        <f>'P36'!$D6</f>
        <v>NT</v>
      </c>
      <c r="AN5" s="53" t="str">
        <f>'P37'!$D6</f>
        <v>NT</v>
      </c>
      <c r="AO5" s="53" t="str">
        <f>'P38'!$D6</f>
        <v>NT</v>
      </c>
      <c r="AP5" s="53" t="str">
        <f>'P39'!$D6</f>
        <v>NT</v>
      </c>
      <c r="AQ5" s="53" t="str">
        <f>'P40'!$D6</f>
        <v>NT</v>
      </c>
      <c r="AR5" s="47">
        <f t="shared" si="0"/>
        <v>0</v>
      </c>
      <c r="AS5" s="47">
        <f t="shared" si="1"/>
        <v>0</v>
      </c>
      <c r="AT5" s="47">
        <f t="shared" si="2"/>
        <v>0</v>
      </c>
      <c r="AU5" s="47">
        <f t="shared" si="3"/>
        <v>40</v>
      </c>
      <c r="AV5" s="12" t="str">
        <f t="shared" si="4"/>
        <v>NT</v>
      </c>
      <c r="AW5" s="12">
        <v>1</v>
      </c>
      <c r="AX5" s="32" t="str">
        <f>Critères!$B5</f>
        <v>1.3</v>
      </c>
      <c r="AY5" s="32" t="str">
        <f>Critères!$A3</f>
        <v>IMAGES</v>
      </c>
      <c r="AZ5" s="32" t="str">
        <f>'P01'!$E6</f>
        <v>N</v>
      </c>
      <c r="BA5" s="32" t="str">
        <f>'P02'!$E6</f>
        <v>N</v>
      </c>
      <c r="BB5" s="32" t="str">
        <f>'P03'!$E6</f>
        <v>N</v>
      </c>
      <c r="BC5" s="32" t="str">
        <f>'P04'!$E6</f>
        <v>N</v>
      </c>
      <c r="BD5" s="32" t="str">
        <f>'P05'!$E6</f>
        <v>N</v>
      </c>
      <c r="BE5" s="32" t="str">
        <f>'P06'!$E6</f>
        <v>N</v>
      </c>
      <c r="BF5" s="32" t="str">
        <f>'P07'!$E6</f>
        <v>N</v>
      </c>
      <c r="BG5" s="32" t="str">
        <f>'P08'!$E6</f>
        <v>N</v>
      </c>
      <c r="BH5" s="32" t="str">
        <f>'P09'!$E6</f>
        <v>N</v>
      </c>
      <c r="BI5" s="32" t="str">
        <f>'P10'!$E6</f>
        <v>N</v>
      </c>
      <c r="BJ5" s="32" t="str">
        <f>'P11'!$E6</f>
        <v>N</v>
      </c>
      <c r="BK5" s="32" t="str">
        <f>'P12'!$E6</f>
        <v>N</v>
      </c>
      <c r="BL5" s="32" t="str">
        <f>'P13'!$E6</f>
        <v>N</v>
      </c>
      <c r="BM5" s="32" t="str">
        <f>'P14'!$E6</f>
        <v>N</v>
      </c>
      <c r="BN5" s="32" t="str">
        <f>'P15'!$E6</f>
        <v>N</v>
      </c>
      <c r="BO5" s="32" t="str">
        <f>'P16'!$E6</f>
        <v>N</v>
      </c>
      <c r="BP5" s="32" t="str">
        <f>'P17'!$E6</f>
        <v>N</v>
      </c>
      <c r="BQ5" s="32" t="str">
        <f>'P18'!$E6</f>
        <v>N</v>
      </c>
      <c r="BR5" s="32" t="str">
        <f>'P19'!$E6</f>
        <v>N</v>
      </c>
      <c r="BS5" s="32" t="str">
        <f>'P20'!$E6</f>
        <v>N</v>
      </c>
      <c r="BT5" s="32" t="str">
        <f>'P21'!$E6</f>
        <v>N</v>
      </c>
      <c r="BU5" s="53" t="str">
        <f>'P22'!$E6</f>
        <v>N</v>
      </c>
      <c r="BV5" s="53" t="str">
        <f>'P23'!$E6</f>
        <v>N</v>
      </c>
      <c r="BW5" s="53" t="str">
        <f>'P24'!$E6</f>
        <v>N</v>
      </c>
      <c r="BX5" s="53" t="str">
        <f>'P25'!$E6</f>
        <v>N</v>
      </c>
      <c r="BY5" s="53" t="str">
        <f>'P26'!$E6</f>
        <v>N</v>
      </c>
      <c r="BZ5" s="53" t="str">
        <f>'P27'!$E6</f>
        <v>N</v>
      </c>
      <c r="CA5" s="53" t="str">
        <f>'P28'!$E6</f>
        <v>N</v>
      </c>
      <c r="CB5" s="53" t="str">
        <f>'P29'!$E6</f>
        <v>N</v>
      </c>
      <c r="CC5" s="53" t="str">
        <f>'P30'!$E6</f>
        <v>N</v>
      </c>
      <c r="CD5" s="53" t="str">
        <f>'P31'!$E6</f>
        <v>N</v>
      </c>
      <c r="CE5" s="53" t="str">
        <f>'P32'!$E6</f>
        <v>N</v>
      </c>
      <c r="CF5" s="53" t="str">
        <f>'P33'!$E6</f>
        <v>N</v>
      </c>
      <c r="CG5" s="53" t="str">
        <f>'P34'!$E6</f>
        <v>N</v>
      </c>
      <c r="CH5" s="53" t="str">
        <f>'P35'!$E6</f>
        <v>N</v>
      </c>
      <c r="CI5" s="53" t="str">
        <f>'P36'!$E6</f>
        <v>N</v>
      </c>
      <c r="CJ5" s="53" t="str">
        <f>'P37'!$E6</f>
        <v>N</v>
      </c>
      <c r="CK5" s="53" t="str">
        <f>'P38'!$E6</f>
        <v>N</v>
      </c>
      <c r="CL5" s="53" t="str">
        <f>'P39'!$E6</f>
        <v>N</v>
      </c>
      <c r="CM5" s="53" t="str">
        <f>'P40'!$E6</f>
        <v>N</v>
      </c>
      <c r="CN5" s="47">
        <f t="shared" si="5"/>
        <v>0</v>
      </c>
    </row>
    <row r="6" spans="1:104" x14ac:dyDescent="0.3">
      <c r="A6" s="12">
        <v>1</v>
      </c>
      <c r="B6" s="32" t="str">
        <f>Critères!$B6</f>
        <v>1.4</v>
      </c>
      <c r="C6" s="32" t="str">
        <f>Critères!$A3</f>
        <v>IMAGES</v>
      </c>
      <c r="D6" s="32" t="str">
        <f>'P01'!$D7</f>
        <v>NT</v>
      </c>
      <c r="E6" s="32" t="str">
        <f>'P02'!$D7</f>
        <v>NT</v>
      </c>
      <c r="F6" s="32" t="str">
        <f>'P03'!$D7</f>
        <v>NT</v>
      </c>
      <c r="G6" s="32" t="str">
        <f>'P04'!$D7</f>
        <v>NT</v>
      </c>
      <c r="H6" s="32" t="str">
        <f>'P05'!$D7</f>
        <v>NT</v>
      </c>
      <c r="I6" s="32" t="str">
        <f>'P06'!$D7</f>
        <v>NT</v>
      </c>
      <c r="J6" s="32" t="str">
        <f>'P07'!$D7</f>
        <v>NT</v>
      </c>
      <c r="K6" s="32" t="str">
        <f>'P08'!$D7</f>
        <v>NT</v>
      </c>
      <c r="L6" s="32" t="str">
        <f>'P09'!$D7</f>
        <v>NT</v>
      </c>
      <c r="M6" s="32" t="str">
        <f>'P10'!$D7</f>
        <v>NT</v>
      </c>
      <c r="N6" s="32" t="str">
        <f>'P11'!$D7</f>
        <v>NT</v>
      </c>
      <c r="O6" s="32" t="str">
        <f>'P12'!$D7</f>
        <v>NT</v>
      </c>
      <c r="P6" s="32" t="str">
        <f>'P13'!$D7</f>
        <v>NT</v>
      </c>
      <c r="Q6" s="32" t="str">
        <f>'P14'!$D7</f>
        <v>NT</v>
      </c>
      <c r="R6" s="32" t="str">
        <f>'P15'!$D7</f>
        <v>NT</v>
      </c>
      <c r="S6" s="32" t="str">
        <f>'P16'!$D7</f>
        <v>NT</v>
      </c>
      <c r="T6" s="32" t="str">
        <f>'P17'!$D7</f>
        <v>NT</v>
      </c>
      <c r="U6" s="32" t="str">
        <f>'P18'!$D7</f>
        <v>NT</v>
      </c>
      <c r="V6" s="32" t="str">
        <f>'P19'!$D7</f>
        <v>NT</v>
      </c>
      <c r="W6" s="32" t="str">
        <f>'P20'!$D7</f>
        <v>NT</v>
      </c>
      <c r="X6" s="32" t="str">
        <f>'P21'!$D7</f>
        <v>NT</v>
      </c>
      <c r="Y6" s="53" t="str">
        <f>'P22'!$D7</f>
        <v>NT</v>
      </c>
      <c r="Z6" s="53" t="str">
        <f>'P23'!$D7</f>
        <v>NT</v>
      </c>
      <c r="AA6" s="53" t="str">
        <f>'P24'!$D7</f>
        <v>NT</v>
      </c>
      <c r="AB6" s="53" t="str">
        <f>'P25'!$D7</f>
        <v>NT</v>
      </c>
      <c r="AC6" s="53" t="str">
        <f>'P26'!$D7</f>
        <v>NT</v>
      </c>
      <c r="AD6" s="53" t="str">
        <f>'P27'!$D7</f>
        <v>NT</v>
      </c>
      <c r="AE6" s="53" t="str">
        <f>'P28'!$D7</f>
        <v>NT</v>
      </c>
      <c r="AF6" s="53" t="str">
        <f>'P29'!$D7</f>
        <v>NT</v>
      </c>
      <c r="AG6" s="53" t="str">
        <f>'P30'!$D7</f>
        <v>NT</v>
      </c>
      <c r="AH6" s="53" t="str">
        <f>'P31'!$D7</f>
        <v>NT</v>
      </c>
      <c r="AI6" s="53" t="str">
        <f>'P32'!$D7</f>
        <v>NT</v>
      </c>
      <c r="AJ6" s="53" t="str">
        <f>'P33'!$D7</f>
        <v>NT</v>
      </c>
      <c r="AK6" s="53" t="str">
        <f>'P34'!$D7</f>
        <v>NT</v>
      </c>
      <c r="AL6" s="53" t="str">
        <f>'P35'!$D7</f>
        <v>NT</v>
      </c>
      <c r="AM6" s="53" t="str">
        <f>'P36'!$D7</f>
        <v>NT</v>
      </c>
      <c r="AN6" s="53" t="str">
        <f>'P37'!$D7</f>
        <v>NT</v>
      </c>
      <c r="AO6" s="53" t="str">
        <f>'P38'!$D7</f>
        <v>NT</v>
      </c>
      <c r="AP6" s="53" t="str">
        <f>'P39'!$D7</f>
        <v>NT</v>
      </c>
      <c r="AQ6" s="53" t="str">
        <f>'P40'!$D7</f>
        <v>NT</v>
      </c>
      <c r="AR6" s="47">
        <f t="shared" si="0"/>
        <v>0</v>
      </c>
      <c r="AS6" s="47">
        <f t="shared" si="1"/>
        <v>0</v>
      </c>
      <c r="AT6" s="47">
        <f t="shared" si="2"/>
        <v>0</v>
      </c>
      <c r="AU6" s="47">
        <f t="shared" si="3"/>
        <v>40</v>
      </c>
      <c r="AV6" s="12" t="str">
        <f t="shared" si="4"/>
        <v>NT</v>
      </c>
      <c r="AW6" s="12">
        <v>1</v>
      </c>
      <c r="AX6" s="32" t="str">
        <f>Critères!$B6</f>
        <v>1.4</v>
      </c>
      <c r="AY6" s="32" t="str">
        <f>Critères!$A3</f>
        <v>IMAGES</v>
      </c>
      <c r="AZ6" s="32" t="str">
        <f>'P01'!$E7</f>
        <v>N</v>
      </c>
      <c r="BA6" s="32" t="str">
        <f>'P02'!$E7</f>
        <v>N</v>
      </c>
      <c r="BB6" s="32" t="str">
        <f>'P03'!$E7</f>
        <v>N</v>
      </c>
      <c r="BC6" s="32" t="str">
        <f>'P04'!$E7</f>
        <v>N</v>
      </c>
      <c r="BD6" s="32" t="str">
        <f>'P05'!$E7</f>
        <v>N</v>
      </c>
      <c r="BE6" s="32" t="str">
        <f>'P06'!$E7</f>
        <v>N</v>
      </c>
      <c r="BF6" s="32" t="str">
        <f>'P07'!$E7</f>
        <v>N</v>
      </c>
      <c r="BG6" s="32" t="str">
        <f>'P08'!$E7</f>
        <v>N</v>
      </c>
      <c r="BH6" s="32" t="str">
        <f>'P09'!$E7</f>
        <v>N</v>
      </c>
      <c r="BI6" s="32" t="str">
        <f>'P10'!$E7</f>
        <v>N</v>
      </c>
      <c r="BJ6" s="32" t="str">
        <f>'P11'!$E7</f>
        <v>N</v>
      </c>
      <c r="BK6" s="32" t="str">
        <f>'P12'!$E7</f>
        <v>N</v>
      </c>
      <c r="BL6" s="32" t="str">
        <f>'P13'!$E7</f>
        <v>N</v>
      </c>
      <c r="BM6" s="32" t="str">
        <f>'P14'!$E7</f>
        <v>N</v>
      </c>
      <c r="BN6" s="32" t="str">
        <f>'P15'!$E7</f>
        <v>N</v>
      </c>
      <c r="BO6" s="32" t="str">
        <f>'P16'!$E7</f>
        <v>N</v>
      </c>
      <c r="BP6" s="32" t="str">
        <f>'P17'!$E7</f>
        <v>N</v>
      </c>
      <c r="BQ6" s="32" t="str">
        <f>'P18'!$E7</f>
        <v>N</v>
      </c>
      <c r="BR6" s="32" t="str">
        <f>'P19'!$E7</f>
        <v>N</v>
      </c>
      <c r="BS6" s="32" t="str">
        <f>'P20'!$E7</f>
        <v>N</v>
      </c>
      <c r="BT6" s="32" t="str">
        <f>'P21'!$E7</f>
        <v>N</v>
      </c>
      <c r="BU6" s="53" t="str">
        <f>'P22'!$E7</f>
        <v>N</v>
      </c>
      <c r="BV6" s="53" t="str">
        <f>'P23'!$E7</f>
        <v>N</v>
      </c>
      <c r="BW6" s="53" t="str">
        <f>'P24'!$E7</f>
        <v>N</v>
      </c>
      <c r="BX6" s="53" t="str">
        <f>'P25'!$E7</f>
        <v>N</v>
      </c>
      <c r="BY6" s="53" t="str">
        <f>'P26'!$E7</f>
        <v>N</v>
      </c>
      <c r="BZ6" s="53" t="str">
        <f>'P27'!$E7</f>
        <v>N</v>
      </c>
      <c r="CA6" s="53" t="str">
        <f>'P28'!$E7</f>
        <v>N</v>
      </c>
      <c r="CB6" s="53" t="str">
        <f>'P29'!$E7</f>
        <v>N</v>
      </c>
      <c r="CC6" s="53" t="str">
        <f>'P30'!$E7</f>
        <v>N</v>
      </c>
      <c r="CD6" s="53" t="str">
        <f>'P31'!$E7</f>
        <v>N</v>
      </c>
      <c r="CE6" s="53" t="str">
        <f>'P32'!$E7</f>
        <v>N</v>
      </c>
      <c r="CF6" s="53" t="str">
        <f>'P33'!$E7</f>
        <v>N</v>
      </c>
      <c r="CG6" s="53" t="str">
        <f>'P34'!$E7</f>
        <v>N</v>
      </c>
      <c r="CH6" s="53" t="str">
        <f>'P35'!$E7</f>
        <v>N</v>
      </c>
      <c r="CI6" s="53" t="str">
        <f>'P36'!$E7</f>
        <v>N</v>
      </c>
      <c r="CJ6" s="53" t="str">
        <f>'P37'!$E7</f>
        <v>N</v>
      </c>
      <c r="CK6" s="53" t="str">
        <f>'P38'!$E7</f>
        <v>N</v>
      </c>
      <c r="CL6" s="53" t="str">
        <f>'P39'!$E7</f>
        <v>N</v>
      </c>
      <c r="CM6" s="53" t="str">
        <f>'P40'!$E7</f>
        <v>N</v>
      </c>
      <c r="CN6" s="47">
        <f t="shared" si="5"/>
        <v>0</v>
      </c>
    </row>
    <row r="7" spans="1:104" x14ac:dyDescent="0.3">
      <c r="A7" s="12">
        <v>1</v>
      </c>
      <c r="B7" s="32" t="str">
        <f>Critères!$B7</f>
        <v>1.5</v>
      </c>
      <c r="C7" s="32" t="str">
        <f>Critères!$A3</f>
        <v>IMAGES</v>
      </c>
      <c r="D7" s="32" t="str">
        <f>'P01'!$D8</f>
        <v>NT</v>
      </c>
      <c r="E7" s="32" t="str">
        <f>'P02'!$D8</f>
        <v>NT</v>
      </c>
      <c r="F7" s="32" t="str">
        <f>'P03'!$D8</f>
        <v>NT</v>
      </c>
      <c r="G7" s="32" t="str">
        <f>'P04'!$D8</f>
        <v>NT</v>
      </c>
      <c r="H7" s="32" t="str">
        <f>'P05'!$D8</f>
        <v>NT</v>
      </c>
      <c r="I7" s="32" t="str">
        <f>'P06'!$D8</f>
        <v>NT</v>
      </c>
      <c r="J7" s="32" t="str">
        <f>'P07'!$D8</f>
        <v>NT</v>
      </c>
      <c r="K7" s="32" t="str">
        <f>'P08'!$D8</f>
        <v>NT</v>
      </c>
      <c r="L7" s="32" t="str">
        <f>'P09'!$D8</f>
        <v>NT</v>
      </c>
      <c r="M7" s="32" t="str">
        <f>'P10'!$D8</f>
        <v>NT</v>
      </c>
      <c r="N7" s="32" t="str">
        <f>'P11'!$D8</f>
        <v>NT</v>
      </c>
      <c r="O7" s="32" t="str">
        <f>'P12'!$D8</f>
        <v>NT</v>
      </c>
      <c r="P7" s="32" t="str">
        <f>'P13'!$D8</f>
        <v>NT</v>
      </c>
      <c r="Q7" s="32" t="str">
        <f>'P14'!$D8</f>
        <v>NT</v>
      </c>
      <c r="R7" s="32" t="str">
        <f>'P15'!$D8</f>
        <v>NT</v>
      </c>
      <c r="S7" s="32" t="str">
        <f>'P16'!$D8</f>
        <v>NT</v>
      </c>
      <c r="T7" s="32" t="str">
        <f>'P17'!$D8</f>
        <v>NT</v>
      </c>
      <c r="U7" s="32" t="str">
        <f>'P18'!$D8</f>
        <v>NT</v>
      </c>
      <c r="V7" s="32" t="str">
        <f>'P19'!$D8</f>
        <v>NT</v>
      </c>
      <c r="W7" s="32" t="str">
        <f>'P20'!$D8</f>
        <v>NT</v>
      </c>
      <c r="X7" s="32" t="str">
        <f>'P21'!$D8</f>
        <v>NT</v>
      </c>
      <c r="Y7" s="53" t="str">
        <f>'P22'!$D8</f>
        <v>NT</v>
      </c>
      <c r="Z7" s="53" t="str">
        <f>'P23'!$D8</f>
        <v>NT</v>
      </c>
      <c r="AA7" s="53" t="str">
        <f>'P24'!$D8</f>
        <v>NT</v>
      </c>
      <c r="AB7" s="53" t="str">
        <f>'P25'!$D8</f>
        <v>NT</v>
      </c>
      <c r="AC7" s="53" t="str">
        <f>'P26'!$D8</f>
        <v>NT</v>
      </c>
      <c r="AD7" s="53" t="str">
        <f>'P27'!$D8</f>
        <v>NT</v>
      </c>
      <c r="AE7" s="53" t="str">
        <f>'P28'!$D8</f>
        <v>NT</v>
      </c>
      <c r="AF7" s="53" t="str">
        <f>'P29'!$D8</f>
        <v>NT</v>
      </c>
      <c r="AG7" s="53" t="str">
        <f>'P30'!$D8</f>
        <v>NT</v>
      </c>
      <c r="AH7" s="53" t="str">
        <f>'P31'!$D8</f>
        <v>NT</v>
      </c>
      <c r="AI7" s="53" t="str">
        <f>'P32'!$D8</f>
        <v>NT</v>
      </c>
      <c r="AJ7" s="53" t="str">
        <f>'P33'!$D8</f>
        <v>NT</v>
      </c>
      <c r="AK7" s="53" t="str">
        <f>'P34'!$D8</f>
        <v>NT</v>
      </c>
      <c r="AL7" s="53" t="str">
        <f>'P35'!$D8</f>
        <v>NT</v>
      </c>
      <c r="AM7" s="53" t="str">
        <f>'P36'!$D8</f>
        <v>NT</v>
      </c>
      <c r="AN7" s="53" t="str">
        <f>'P37'!$D8</f>
        <v>NT</v>
      </c>
      <c r="AO7" s="53" t="str">
        <f>'P38'!$D8</f>
        <v>NT</v>
      </c>
      <c r="AP7" s="53" t="str">
        <f>'P39'!$D8</f>
        <v>NT</v>
      </c>
      <c r="AQ7" s="53" t="str">
        <f>'P40'!$D8</f>
        <v>NT</v>
      </c>
      <c r="AR7" s="47">
        <f t="shared" si="0"/>
        <v>0</v>
      </c>
      <c r="AS7" s="47">
        <f t="shared" si="1"/>
        <v>0</v>
      </c>
      <c r="AT7" s="47">
        <f t="shared" si="2"/>
        <v>0</v>
      </c>
      <c r="AU7" s="47">
        <f t="shared" si="3"/>
        <v>40</v>
      </c>
      <c r="AV7" s="12" t="str">
        <f t="shared" si="4"/>
        <v>NT</v>
      </c>
      <c r="AW7" s="12">
        <v>1</v>
      </c>
      <c r="AX7" s="32" t="str">
        <f>Critères!$B7</f>
        <v>1.5</v>
      </c>
      <c r="AY7" s="32" t="str">
        <f>Critères!$A3</f>
        <v>IMAGES</v>
      </c>
      <c r="AZ7" s="32" t="str">
        <f>'P01'!$E8</f>
        <v>N</v>
      </c>
      <c r="BA7" s="32" t="str">
        <f>'P02'!$E8</f>
        <v>N</v>
      </c>
      <c r="BB7" s="32" t="str">
        <f>'P03'!$E8</f>
        <v>N</v>
      </c>
      <c r="BC7" s="32" t="str">
        <f>'P04'!$E8</f>
        <v>N</v>
      </c>
      <c r="BD7" s="32" t="str">
        <f>'P05'!$E8</f>
        <v>N</v>
      </c>
      <c r="BE7" s="32" t="str">
        <f>'P06'!$E8</f>
        <v>N</v>
      </c>
      <c r="BF7" s="32" t="str">
        <f>'P07'!$E8</f>
        <v>N</v>
      </c>
      <c r="BG7" s="32" t="str">
        <f>'P08'!$E8</f>
        <v>N</v>
      </c>
      <c r="BH7" s="32" t="str">
        <f>'P09'!$E8</f>
        <v>N</v>
      </c>
      <c r="BI7" s="32" t="str">
        <f>'P10'!$E8</f>
        <v>N</v>
      </c>
      <c r="BJ7" s="32" t="str">
        <f>'P11'!$E8</f>
        <v>N</v>
      </c>
      <c r="BK7" s="32" t="str">
        <f>'P12'!$E8</f>
        <v>N</v>
      </c>
      <c r="BL7" s="32" t="str">
        <f>'P13'!$E8</f>
        <v>N</v>
      </c>
      <c r="BM7" s="32" t="str">
        <f>'P14'!$E8</f>
        <v>N</v>
      </c>
      <c r="BN7" s="32" t="str">
        <f>'P15'!$E8</f>
        <v>N</v>
      </c>
      <c r="BO7" s="32" t="str">
        <f>'P16'!$E8</f>
        <v>N</v>
      </c>
      <c r="BP7" s="32" t="str">
        <f>'P17'!$E8</f>
        <v>N</v>
      </c>
      <c r="BQ7" s="32" t="str">
        <f>'P18'!$E8</f>
        <v>N</v>
      </c>
      <c r="BR7" s="32" t="str">
        <f>'P19'!$E8</f>
        <v>N</v>
      </c>
      <c r="BS7" s="32" t="str">
        <f>'P20'!$E8</f>
        <v>N</v>
      </c>
      <c r="BT7" s="32" t="str">
        <f>'P21'!$E8</f>
        <v>N</v>
      </c>
      <c r="BU7" s="53" t="str">
        <f>'P22'!$E8</f>
        <v>N</v>
      </c>
      <c r="BV7" s="53" t="str">
        <f>'P23'!$E8</f>
        <v>N</v>
      </c>
      <c r="BW7" s="53" t="str">
        <f>'P24'!$E8</f>
        <v>N</v>
      </c>
      <c r="BX7" s="53" t="str">
        <f>'P25'!$E8</f>
        <v>N</v>
      </c>
      <c r="BY7" s="53" t="str">
        <f>'P26'!$E8</f>
        <v>N</v>
      </c>
      <c r="BZ7" s="53" t="str">
        <f>'P27'!$E8</f>
        <v>N</v>
      </c>
      <c r="CA7" s="53" t="str">
        <f>'P28'!$E8</f>
        <v>N</v>
      </c>
      <c r="CB7" s="53" t="str">
        <f>'P29'!$E8</f>
        <v>N</v>
      </c>
      <c r="CC7" s="53" t="str">
        <f>'P30'!$E8</f>
        <v>N</v>
      </c>
      <c r="CD7" s="53" t="str">
        <f>'P31'!$E8</f>
        <v>N</v>
      </c>
      <c r="CE7" s="53" t="str">
        <f>'P32'!$E8</f>
        <v>N</v>
      </c>
      <c r="CF7" s="53" t="str">
        <f>'P33'!$E8</f>
        <v>N</v>
      </c>
      <c r="CG7" s="53" t="str">
        <f>'P34'!$E8</f>
        <v>N</v>
      </c>
      <c r="CH7" s="53" t="str">
        <f>'P35'!$E8</f>
        <v>N</v>
      </c>
      <c r="CI7" s="53" t="str">
        <f>'P36'!$E8</f>
        <v>N</v>
      </c>
      <c r="CJ7" s="53" t="str">
        <f>'P37'!$E8</f>
        <v>N</v>
      </c>
      <c r="CK7" s="53" t="str">
        <f>'P38'!$E8</f>
        <v>N</v>
      </c>
      <c r="CL7" s="53" t="str">
        <f>'P39'!$E8</f>
        <v>N</v>
      </c>
      <c r="CM7" s="53" t="str">
        <f>'P40'!$E8</f>
        <v>N</v>
      </c>
      <c r="CN7" s="47">
        <f t="shared" si="5"/>
        <v>0</v>
      </c>
    </row>
    <row r="8" spans="1:104" x14ac:dyDescent="0.3">
      <c r="A8" s="12">
        <v>1</v>
      </c>
      <c r="B8" s="32" t="str">
        <f>Critères!$B8</f>
        <v>1.6</v>
      </c>
      <c r="C8" s="32" t="str">
        <f>Critères!$A3</f>
        <v>IMAGES</v>
      </c>
      <c r="D8" s="32" t="str">
        <f>'P01'!$D9</f>
        <v>NT</v>
      </c>
      <c r="E8" s="32" t="str">
        <f>'P02'!$D9</f>
        <v>NT</v>
      </c>
      <c r="F8" s="32" t="str">
        <f>'P03'!$D9</f>
        <v>NT</v>
      </c>
      <c r="G8" s="32" t="str">
        <f>'P04'!$D9</f>
        <v>NT</v>
      </c>
      <c r="H8" s="32" t="str">
        <f>'P05'!$D9</f>
        <v>NT</v>
      </c>
      <c r="I8" s="32" t="str">
        <f>'P06'!$D9</f>
        <v>NT</v>
      </c>
      <c r="J8" s="32" t="str">
        <f>'P07'!$D9</f>
        <v>NT</v>
      </c>
      <c r="K8" s="32" t="str">
        <f>'P08'!$D9</f>
        <v>NT</v>
      </c>
      <c r="L8" s="32" t="str">
        <f>'P09'!$D9</f>
        <v>NT</v>
      </c>
      <c r="M8" s="32" t="str">
        <f>'P10'!$D9</f>
        <v>NT</v>
      </c>
      <c r="N8" s="32" t="str">
        <f>'P11'!$D9</f>
        <v>NT</v>
      </c>
      <c r="O8" s="32" t="str">
        <f>'P12'!$D9</f>
        <v>NT</v>
      </c>
      <c r="P8" s="32" t="str">
        <f>'P13'!$D9</f>
        <v>NT</v>
      </c>
      <c r="Q8" s="32" t="str">
        <f>'P14'!$D9</f>
        <v>NT</v>
      </c>
      <c r="R8" s="32" t="str">
        <f>'P15'!$D9</f>
        <v>NT</v>
      </c>
      <c r="S8" s="32" t="str">
        <f>'P16'!$D9</f>
        <v>NT</v>
      </c>
      <c r="T8" s="32" t="str">
        <f>'P17'!$D9</f>
        <v>NT</v>
      </c>
      <c r="U8" s="32" t="str">
        <f>'P18'!$D9</f>
        <v>NT</v>
      </c>
      <c r="V8" s="32" t="str">
        <f>'P19'!$D9</f>
        <v>NT</v>
      </c>
      <c r="W8" s="32" t="str">
        <f>'P20'!$D9</f>
        <v>NT</v>
      </c>
      <c r="X8" s="32" t="str">
        <f>'P21'!$D9</f>
        <v>NT</v>
      </c>
      <c r="Y8" s="53" t="str">
        <f>'P22'!$D9</f>
        <v>NT</v>
      </c>
      <c r="Z8" s="53" t="str">
        <f>'P23'!$D9</f>
        <v>NT</v>
      </c>
      <c r="AA8" s="53" t="str">
        <f>'P24'!$D9</f>
        <v>NT</v>
      </c>
      <c r="AB8" s="53" t="str">
        <f>'P25'!$D9</f>
        <v>NT</v>
      </c>
      <c r="AC8" s="53" t="str">
        <f>'P26'!$D9</f>
        <v>NT</v>
      </c>
      <c r="AD8" s="53" t="str">
        <f>'P27'!$D9</f>
        <v>NT</v>
      </c>
      <c r="AE8" s="53" t="str">
        <f>'P28'!$D9</f>
        <v>NT</v>
      </c>
      <c r="AF8" s="53" t="str">
        <f>'P29'!$D9</f>
        <v>NT</v>
      </c>
      <c r="AG8" s="53" t="str">
        <f>'P30'!$D9</f>
        <v>NT</v>
      </c>
      <c r="AH8" s="53" t="str">
        <f>'P31'!$D9</f>
        <v>NT</v>
      </c>
      <c r="AI8" s="53" t="str">
        <f>'P32'!$D9</f>
        <v>NT</v>
      </c>
      <c r="AJ8" s="53" t="str">
        <f>'P33'!$D9</f>
        <v>NT</v>
      </c>
      <c r="AK8" s="53" t="str">
        <f>'P34'!$D9</f>
        <v>NT</v>
      </c>
      <c r="AL8" s="53" t="str">
        <f>'P35'!$D9</f>
        <v>NT</v>
      </c>
      <c r="AM8" s="53" t="str">
        <f>'P36'!$D9</f>
        <v>NT</v>
      </c>
      <c r="AN8" s="53" t="str">
        <f>'P37'!$D9</f>
        <v>NT</v>
      </c>
      <c r="AO8" s="53" t="str">
        <f>'P38'!$D9</f>
        <v>NT</v>
      </c>
      <c r="AP8" s="53" t="str">
        <f>'P39'!$D9</f>
        <v>NT</v>
      </c>
      <c r="AQ8" s="53" t="str">
        <f>'P40'!$D9</f>
        <v>NT</v>
      </c>
      <c r="AR8" s="47">
        <f t="shared" si="0"/>
        <v>0</v>
      </c>
      <c r="AS8" s="47">
        <f t="shared" si="1"/>
        <v>0</v>
      </c>
      <c r="AT8" s="47">
        <f t="shared" si="2"/>
        <v>0</v>
      </c>
      <c r="AU8" s="47">
        <f t="shared" si="3"/>
        <v>40</v>
      </c>
      <c r="AV8" s="12" t="str">
        <f t="shared" si="4"/>
        <v>NT</v>
      </c>
      <c r="AW8" s="12">
        <v>1</v>
      </c>
      <c r="AX8" s="32" t="str">
        <f>Critères!$B8</f>
        <v>1.6</v>
      </c>
      <c r="AY8" s="32" t="str">
        <f>Critères!$A3</f>
        <v>IMAGES</v>
      </c>
      <c r="AZ8" s="32" t="str">
        <f>'P01'!$E9</f>
        <v>N</v>
      </c>
      <c r="BA8" s="32" t="str">
        <f>'P02'!$E9</f>
        <v>N</v>
      </c>
      <c r="BB8" s="32" t="str">
        <f>'P03'!$E9</f>
        <v>N</v>
      </c>
      <c r="BC8" s="32" t="str">
        <f>'P04'!$E9</f>
        <v>N</v>
      </c>
      <c r="BD8" s="32" t="str">
        <f>'P05'!$E9</f>
        <v>N</v>
      </c>
      <c r="BE8" s="32" t="str">
        <f>'P06'!$E9</f>
        <v>N</v>
      </c>
      <c r="BF8" s="32" t="str">
        <f>'P07'!$E9</f>
        <v>N</v>
      </c>
      <c r="BG8" s="32" t="str">
        <f>'P08'!$E9</f>
        <v>N</v>
      </c>
      <c r="BH8" s="32" t="str">
        <f>'P09'!$E9</f>
        <v>N</v>
      </c>
      <c r="BI8" s="32" t="str">
        <f>'P10'!$E9</f>
        <v>N</v>
      </c>
      <c r="BJ8" s="32" t="str">
        <f>'P11'!$E9</f>
        <v>N</v>
      </c>
      <c r="BK8" s="32" t="str">
        <f>'P12'!$E9</f>
        <v>N</v>
      </c>
      <c r="BL8" s="32" t="str">
        <f>'P13'!$E9</f>
        <v>N</v>
      </c>
      <c r="BM8" s="32" t="str">
        <f>'P14'!$E9</f>
        <v>N</v>
      </c>
      <c r="BN8" s="32" t="str">
        <f>'P15'!$E9</f>
        <v>N</v>
      </c>
      <c r="BO8" s="32" t="str">
        <f>'P16'!$E9</f>
        <v>N</v>
      </c>
      <c r="BP8" s="32" t="str">
        <f>'P17'!$E9</f>
        <v>N</v>
      </c>
      <c r="BQ8" s="32" t="str">
        <f>'P18'!$E9</f>
        <v>N</v>
      </c>
      <c r="BR8" s="32" t="str">
        <f>'P19'!$E9</f>
        <v>N</v>
      </c>
      <c r="BS8" s="32" t="str">
        <f>'P20'!$E9</f>
        <v>N</v>
      </c>
      <c r="BT8" s="32" t="str">
        <f>'P21'!$E9</f>
        <v>N</v>
      </c>
      <c r="BU8" s="53" t="str">
        <f>'P22'!$E9</f>
        <v>N</v>
      </c>
      <c r="BV8" s="53" t="str">
        <f>'P23'!$E9</f>
        <v>N</v>
      </c>
      <c r="BW8" s="53" t="str">
        <f>'P24'!$E9</f>
        <v>N</v>
      </c>
      <c r="BX8" s="53" t="str">
        <f>'P25'!$E9</f>
        <v>N</v>
      </c>
      <c r="BY8" s="53" t="str">
        <f>'P26'!$E9</f>
        <v>N</v>
      </c>
      <c r="BZ8" s="53" t="str">
        <f>'P27'!$E9</f>
        <v>N</v>
      </c>
      <c r="CA8" s="53" t="str">
        <f>'P28'!$E9</f>
        <v>N</v>
      </c>
      <c r="CB8" s="53" t="str">
        <f>'P29'!$E9</f>
        <v>N</v>
      </c>
      <c r="CC8" s="53" t="str">
        <f>'P30'!$E9</f>
        <v>N</v>
      </c>
      <c r="CD8" s="53" t="str">
        <f>'P31'!$E9</f>
        <v>N</v>
      </c>
      <c r="CE8" s="53" t="str">
        <f>'P32'!$E9</f>
        <v>N</v>
      </c>
      <c r="CF8" s="53" t="str">
        <f>'P33'!$E9</f>
        <v>N</v>
      </c>
      <c r="CG8" s="53" t="str">
        <f>'P34'!$E9</f>
        <v>N</v>
      </c>
      <c r="CH8" s="53" t="str">
        <f>'P35'!$E9</f>
        <v>N</v>
      </c>
      <c r="CI8" s="53" t="str">
        <f>'P36'!$E9</f>
        <v>N</v>
      </c>
      <c r="CJ8" s="53" t="str">
        <f>'P37'!$E9</f>
        <v>N</v>
      </c>
      <c r="CK8" s="53" t="str">
        <f>'P38'!$E9</f>
        <v>N</v>
      </c>
      <c r="CL8" s="53" t="str">
        <f>'P39'!$E9</f>
        <v>N</v>
      </c>
      <c r="CM8" s="53" t="str">
        <f>'P40'!$E9</f>
        <v>N</v>
      </c>
      <c r="CN8" s="47">
        <f t="shared" si="5"/>
        <v>0</v>
      </c>
    </row>
    <row r="9" spans="1:104" x14ac:dyDescent="0.3">
      <c r="A9" s="12">
        <v>1</v>
      </c>
      <c r="B9" s="32" t="str">
        <f>Critères!$B9</f>
        <v>1.7</v>
      </c>
      <c r="C9" s="32" t="str">
        <f>Critères!$A3</f>
        <v>IMAGES</v>
      </c>
      <c r="D9" s="32" t="str">
        <f>'P01'!$D10</f>
        <v>NT</v>
      </c>
      <c r="E9" s="32" t="str">
        <f>'P02'!$D10</f>
        <v>NT</v>
      </c>
      <c r="F9" s="32" t="str">
        <f>'P03'!$D10</f>
        <v>NT</v>
      </c>
      <c r="G9" s="32" t="str">
        <f>'P04'!$D10</f>
        <v>NT</v>
      </c>
      <c r="H9" s="32" t="str">
        <f>'P05'!$D10</f>
        <v>NT</v>
      </c>
      <c r="I9" s="32" t="str">
        <f>'P06'!$D10</f>
        <v>NT</v>
      </c>
      <c r="J9" s="32" t="str">
        <f>'P07'!$D10</f>
        <v>NT</v>
      </c>
      <c r="K9" s="32" t="str">
        <f>'P08'!$D10</f>
        <v>NT</v>
      </c>
      <c r="L9" s="32" t="str">
        <f>'P09'!$D10</f>
        <v>NT</v>
      </c>
      <c r="M9" s="32" t="str">
        <f>'P10'!$D10</f>
        <v>NT</v>
      </c>
      <c r="N9" s="32" t="str">
        <f>'P11'!$D10</f>
        <v>NT</v>
      </c>
      <c r="O9" s="32" t="str">
        <f>'P12'!$D10</f>
        <v>NT</v>
      </c>
      <c r="P9" s="32" t="str">
        <f>'P13'!$D10</f>
        <v>NT</v>
      </c>
      <c r="Q9" s="32" t="str">
        <f>'P14'!$D10</f>
        <v>NT</v>
      </c>
      <c r="R9" s="32" t="str">
        <f>'P15'!$D10</f>
        <v>NT</v>
      </c>
      <c r="S9" s="32" t="str">
        <f>'P16'!$D10</f>
        <v>NT</v>
      </c>
      <c r="T9" s="32" t="str">
        <f>'P17'!$D10</f>
        <v>NT</v>
      </c>
      <c r="U9" s="32" t="str">
        <f>'P18'!$D10</f>
        <v>NT</v>
      </c>
      <c r="V9" s="32" t="str">
        <f>'P19'!$D10</f>
        <v>NT</v>
      </c>
      <c r="W9" s="32" t="str">
        <f>'P20'!$D10</f>
        <v>NT</v>
      </c>
      <c r="X9" s="32" t="str">
        <f>'P21'!$D10</f>
        <v>NT</v>
      </c>
      <c r="Y9" s="53" t="str">
        <f>'P22'!$D10</f>
        <v>NT</v>
      </c>
      <c r="Z9" s="53" t="str">
        <f>'P23'!$D10</f>
        <v>NT</v>
      </c>
      <c r="AA9" s="53" t="str">
        <f>'P24'!$D10</f>
        <v>NT</v>
      </c>
      <c r="AB9" s="53" t="str">
        <f>'P25'!$D10</f>
        <v>NT</v>
      </c>
      <c r="AC9" s="53" t="str">
        <f>'P26'!$D10</f>
        <v>NT</v>
      </c>
      <c r="AD9" s="53" t="str">
        <f>'P27'!$D10</f>
        <v>NT</v>
      </c>
      <c r="AE9" s="53" t="str">
        <f>'P28'!$D10</f>
        <v>NT</v>
      </c>
      <c r="AF9" s="53" t="str">
        <f>'P29'!$D10</f>
        <v>NT</v>
      </c>
      <c r="AG9" s="53" t="str">
        <f>'P30'!$D10</f>
        <v>NT</v>
      </c>
      <c r="AH9" s="53" t="str">
        <f>'P31'!$D10</f>
        <v>NT</v>
      </c>
      <c r="AI9" s="53" t="str">
        <f>'P32'!$D10</f>
        <v>NT</v>
      </c>
      <c r="AJ9" s="53" t="str">
        <f>'P33'!$D10</f>
        <v>NT</v>
      </c>
      <c r="AK9" s="53" t="str">
        <f>'P34'!$D10</f>
        <v>NT</v>
      </c>
      <c r="AL9" s="53" t="str">
        <f>'P35'!$D10</f>
        <v>NT</v>
      </c>
      <c r="AM9" s="53" t="str">
        <f>'P36'!$D10</f>
        <v>NT</v>
      </c>
      <c r="AN9" s="53" t="str">
        <f>'P37'!$D10</f>
        <v>NT</v>
      </c>
      <c r="AO9" s="53" t="str">
        <f>'P38'!$D10</f>
        <v>NT</v>
      </c>
      <c r="AP9" s="53" t="str">
        <f>'P39'!$D10</f>
        <v>NT</v>
      </c>
      <c r="AQ9" s="53" t="str">
        <f>'P40'!$D10</f>
        <v>NT</v>
      </c>
      <c r="AR9" s="47">
        <f t="shared" si="0"/>
        <v>0</v>
      </c>
      <c r="AS9" s="47">
        <f t="shared" si="1"/>
        <v>0</v>
      </c>
      <c r="AT9" s="47">
        <f t="shared" si="2"/>
        <v>0</v>
      </c>
      <c r="AU9" s="47">
        <f t="shared" si="3"/>
        <v>40</v>
      </c>
      <c r="AV9" s="12" t="str">
        <f t="shared" si="4"/>
        <v>NT</v>
      </c>
      <c r="AW9" s="12">
        <v>1</v>
      </c>
      <c r="AX9" s="32" t="str">
        <f>Critères!$B9</f>
        <v>1.7</v>
      </c>
      <c r="AY9" s="32" t="str">
        <f>Critères!$A3</f>
        <v>IMAGES</v>
      </c>
      <c r="AZ9" s="32" t="str">
        <f>'P01'!$E10</f>
        <v>N</v>
      </c>
      <c r="BA9" s="32" t="str">
        <f>'P02'!$E10</f>
        <v>N</v>
      </c>
      <c r="BB9" s="32" t="str">
        <f>'P03'!$E10</f>
        <v>N</v>
      </c>
      <c r="BC9" s="32" t="str">
        <f>'P04'!$E10</f>
        <v>N</v>
      </c>
      <c r="BD9" s="32" t="str">
        <f>'P05'!$E10</f>
        <v>N</v>
      </c>
      <c r="BE9" s="32" t="str">
        <f>'P06'!$E10</f>
        <v>N</v>
      </c>
      <c r="BF9" s="32" t="str">
        <f>'P07'!$E10</f>
        <v>N</v>
      </c>
      <c r="BG9" s="32" t="str">
        <f>'P08'!$E10</f>
        <v>N</v>
      </c>
      <c r="BH9" s="32" t="str">
        <f>'P09'!$E10</f>
        <v>N</v>
      </c>
      <c r="BI9" s="32" t="str">
        <f>'P10'!$E10</f>
        <v>N</v>
      </c>
      <c r="BJ9" s="32" t="str">
        <f>'P11'!$E10</f>
        <v>N</v>
      </c>
      <c r="BK9" s="32" t="str">
        <f>'P12'!$E10</f>
        <v>N</v>
      </c>
      <c r="BL9" s="32" t="str">
        <f>'P13'!$E10</f>
        <v>N</v>
      </c>
      <c r="BM9" s="32" t="str">
        <f>'P14'!$E10</f>
        <v>N</v>
      </c>
      <c r="BN9" s="32" t="str">
        <f>'P15'!$E10</f>
        <v>N</v>
      </c>
      <c r="BO9" s="32" t="str">
        <f>'P16'!$E10</f>
        <v>N</v>
      </c>
      <c r="BP9" s="32" t="str">
        <f>'P17'!$E10</f>
        <v>N</v>
      </c>
      <c r="BQ9" s="32" t="str">
        <f>'P18'!$E10</f>
        <v>N</v>
      </c>
      <c r="BR9" s="32" t="str">
        <f>'P19'!$E10</f>
        <v>N</v>
      </c>
      <c r="BS9" s="32" t="str">
        <f>'P20'!$E10</f>
        <v>N</v>
      </c>
      <c r="BT9" s="32" t="str">
        <f>'P21'!$E10</f>
        <v>N</v>
      </c>
      <c r="BU9" s="53" t="str">
        <f>'P22'!$E10</f>
        <v>N</v>
      </c>
      <c r="BV9" s="53" t="str">
        <f>'P23'!$E10</f>
        <v>N</v>
      </c>
      <c r="BW9" s="53" t="str">
        <f>'P24'!$E10</f>
        <v>N</v>
      </c>
      <c r="BX9" s="53" t="str">
        <f>'P25'!$E10</f>
        <v>N</v>
      </c>
      <c r="BY9" s="53" t="str">
        <f>'P26'!$E10</f>
        <v>N</v>
      </c>
      <c r="BZ9" s="53" t="str">
        <f>'P27'!$E10</f>
        <v>N</v>
      </c>
      <c r="CA9" s="53" t="str">
        <f>'P28'!$E10</f>
        <v>N</v>
      </c>
      <c r="CB9" s="53" t="str">
        <f>'P29'!$E10</f>
        <v>N</v>
      </c>
      <c r="CC9" s="53" t="str">
        <f>'P30'!$E10</f>
        <v>N</v>
      </c>
      <c r="CD9" s="53" t="str">
        <f>'P31'!$E10</f>
        <v>N</v>
      </c>
      <c r="CE9" s="53" t="str">
        <f>'P32'!$E10</f>
        <v>N</v>
      </c>
      <c r="CF9" s="53" t="str">
        <f>'P33'!$E10</f>
        <v>N</v>
      </c>
      <c r="CG9" s="53" t="str">
        <f>'P34'!$E10</f>
        <v>N</v>
      </c>
      <c r="CH9" s="53" t="str">
        <f>'P35'!$E10</f>
        <v>N</v>
      </c>
      <c r="CI9" s="53" t="str">
        <f>'P36'!$E10</f>
        <v>N</v>
      </c>
      <c r="CJ9" s="53" t="str">
        <f>'P37'!$E10</f>
        <v>N</v>
      </c>
      <c r="CK9" s="53" t="str">
        <f>'P38'!$E10</f>
        <v>N</v>
      </c>
      <c r="CL9" s="53" t="str">
        <f>'P39'!$E10</f>
        <v>N</v>
      </c>
      <c r="CM9" s="53" t="str">
        <f>'P40'!$E10</f>
        <v>N</v>
      </c>
      <c r="CN9" s="47">
        <f t="shared" si="5"/>
        <v>0</v>
      </c>
    </row>
    <row r="10" spans="1:104" x14ac:dyDescent="0.3">
      <c r="A10" s="12">
        <v>1</v>
      </c>
      <c r="B10" s="32" t="str">
        <f>Critères!$B10</f>
        <v>1.8</v>
      </c>
      <c r="C10" s="32" t="str">
        <f>Critères!$A3</f>
        <v>IMAGES</v>
      </c>
      <c r="D10" s="32" t="str">
        <f>'P01'!$D11</f>
        <v>NT</v>
      </c>
      <c r="E10" s="32" t="str">
        <f>'P02'!$D11</f>
        <v>NT</v>
      </c>
      <c r="F10" s="32" t="str">
        <f>'P03'!$D11</f>
        <v>NT</v>
      </c>
      <c r="G10" s="32" t="str">
        <f>'P04'!$D11</f>
        <v>NT</v>
      </c>
      <c r="H10" s="32" t="str">
        <f>'P05'!$D11</f>
        <v>NT</v>
      </c>
      <c r="I10" s="32" t="str">
        <f>'P06'!$D11</f>
        <v>NT</v>
      </c>
      <c r="J10" s="32" t="str">
        <f>'P07'!$D11</f>
        <v>NT</v>
      </c>
      <c r="K10" s="32" t="str">
        <f>'P08'!$D11</f>
        <v>NT</v>
      </c>
      <c r="L10" s="32" t="str">
        <f>'P09'!$D11</f>
        <v>NT</v>
      </c>
      <c r="M10" s="32" t="str">
        <f>'P10'!$D11</f>
        <v>NT</v>
      </c>
      <c r="N10" s="32" t="str">
        <f>'P11'!$D11</f>
        <v>NT</v>
      </c>
      <c r="O10" s="32" t="str">
        <f>'P12'!$D11</f>
        <v>NT</v>
      </c>
      <c r="P10" s="32" t="str">
        <f>'P13'!$D11</f>
        <v>NT</v>
      </c>
      <c r="Q10" s="32" t="str">
        <f>'P14'!$D11</f>
        <v>NT</v>
      </c>
      <c r="R10" s="32" t="str">
        <f>'P15'!$D11</f>
        <v>NT</v>
      </c>
      <c r="S10" s="32" t="str">
        <f>'P16'!$D11</f>
        <v>NT</v>
      </c>
      <c r="T10" s="32" t="str">
        <f>'P17'!$D11</f>
        <v>NT</v>
      </c>
      <c r="U10" s="32" t="str">
        <f>'P18'!$D11</f>
        <v>NT</v>
      </c>
      <c r="V10" s="32" t="str">
        <f>'P19'!$D11</f>
        <v>NT</v>
      </c>
      <c r="W10" s="32" t="str">
        <f>'P20'!$D11</f>
        <v>NT</v>
      </c>
      <c r="X10" s="32" t="str">
        <f>'P21'!$D11</f>
        <v>NT</v>
      </c>
      <c r="Y10" s="53" t="str">
        <f>'P22'!$D11</f>
        <v>NT</v>
      </c>
      <c r="Z10" s="53" t="str">
        <f>'P23'!$D11</f>
        <v>NT</v>
      </c>
      <c r="AA10" s="53" t="str">
        <f>'P24'!$D11</f>
        <v>NT</v>
      </c>
      <c r="AB10" s="53" t="str">
        <f>'P25'!$D11</f>
        <v>NT</v>
      </c>
      <c r="AC10" s="53" t="str">
        <f>'P26'!$D11</f>
        <v>NT</v>
      </c>
      <c r="AD10" s="53" t="str">
        <f>'P27'!$D11</f>
        <v>NT</v>
      </c>
      <c r="AE10" s="53" t="str">
        <f>'P28'!$D11</f>
        <v>NT</v>
      </c>
      <c r="AF10" s="53" t="str">
        <f>'P29'!$D11</f>
        <v>NT</v>
      </c>
      <c r="AG10" s="53" t="str">
        <f>'P30'!$D11</f>
        <v>NT</v>
      </c>
      <c r="AH10" s="53" t="str">
        <f>'P31'!$D11</f>
        <v>NT</v>
      </c>
      <c r="AI10" s="53" t="str">
        <f>'P32'!$D11</f>
        <v>NT</v>
      </c>
      <c r="AJ10" s="53" t="str">
        <f>'P33'!$D11</f>
        <v>NT</v>
      </c>
      <c r="AK10" s="53" t="str">
        <f>'P34'!$D11</f>
        <v>NT</v>
      </c>
      <c r="AL10" s="53" t="str">
        <f>'P35'!$D11</f>
        <v>NT</v>
      </c>
      <c r="AM10" s="53" t="str">
        <f>'P36'!$D11</f>
        <v>NT</v>
      </c>
      <c r="AN10" s="53" t="str">
        <f>'P37'!$D11</f>
        <v>NT</v>
      </c>
      <c r="AO10" s="53" t="str">
        <f>'P38'!$D11</f>
        <v>NT</v>
      </c>
      <c r="AP10" s="53" t="str">
        <f>'P39'!$D11</f>
        <v>NT</v>
      </c>
      <c r="AQ10" s="53" t="str">
        <f>'P40'!$D11</f>
        <v>NT</v>
      </c>
      <c r="AR10" s="47">
        <f t="shared" si="0"/>
        <v>0</v>
      </c>
      <c r="AS10" s="47">
        <f t="shared" si="1"/>
        <v>0</v>
      </c>
      <c r="AT10" s="47">
        <f t="shared" si="2"/>
        <v>0</v>
      </c>
      <c r="AU10" s="47">
        <f t="shared" si="3"/>
        <v>40</v>
      </c>
      <c r="AV10" s="12" t="str">
        <f t="shared" si="4"/>
        <v>NT</v>
      </c>
      <c r="AW10" s="12">
        <v>1</v>
      </c>
      <c r="AX10" s="32" t="str">
        <f>Critères!$B10</f>
        <v>1.8</v>
      </c>
      <c r="AY10" s="32" t="str">
        <f>Critères!$A3</f>
        <v>IMAGES</v>
      </c>
      <c r="AZ10" s="32" t="str">
        <f>'P01'!$E11</f>
        <v>N</v>
      </c>
      <c r="BA10" s="32" t="str">
        <f>'P02'!$E11</f>
        <v>N</v>
      </c>
      <c r="BB10" s="32" t="str">
        <f>'P03'!$E11</f>
        <v>N</v>
      </c>
      <c r="BC10" s="32" t="str">
        <f>'P04'!$E11</f>
        <v>N</v>
      </c>
      <c r="BD10" s="32" t="str">
        <f>'P05'!$E11</f>
        <v>N</v>
      </c>
      <c r="BE10" s="32" t="str">
        <f>'P06'!$E11</f>
        <v>N</v>
      </c>
      <c r="BF10" s="32" t="str">
        <f>'P07'!$E11</f>
        <v>N</v>
      </c>
      <c r="BG10" s="32" t="str">
        <f>'P08'!$E11</f>
        <v>N</v>
      </c>
      <c r="BH10" s="32" t="str">
        <f>'P09'!$E11</f>
        <v>N</v>
      </c>
      <c r="BI10" s="32" t="str">
        <f>'P10'!$E11</f>
        <v>N</v>
      </c>
      <c r="BJ10" s="32" t="str">
        <f>'P11'!$E11</f>
        <v>N</v>
      </c>
      <c r="BK10" s="32" t="str">
        <f>'P12'!$E11</f>
        <v>N</v>
      </c>
      <c r="BL10" s="32" t="str">
        <f>'P13'!$E11</f>
        <v>N</v>
      </c>
      <c r="BM10" s="32" t="str">
        <f>'P14'!$E11</f>
        <v>N</v>
      </c>
      <c r="BN10" s="32" t="str">
        <f>'P15'!$E11</f>
        <v>N</v>
      </c>
      <c r="BO10" s="32" t="str">
        <f>'P16'!$E11</f>
        <v>N</v>
      </c>
      <c r="BP10" s="32" t="str">
        <f>'P17'!$E11</f>
        <v>N</v>
      </c>
      <c r="BQ10" s="32" t="str">
        <f>'P18'!$E11</f>
        <v>N</v>
      </c>
      <c r="BR10" s="32" t="str">
        <f>'P19'!$E11</f>
        <v>N</v>
      </c>
      <c r="BS10" s="32" t="str">
        <f>'P20'!$E11</f>
        <v>N</v>
      </c>
      <c r="BT10" s="32" t="str">
        <f>'P21'!$E11</f>
        <v>N</v>
      </c>
      <c r="BU10" s="53" t="str">
        <f>'P22'!$E11</f>
        <v>N</v>
      </c>
      <c r="BV10" s="53" t="str">
        <f>'P23'!$E11</f>
        <v>N</v>
      </c>
      <c r="BW10" s="53" t="str">
        <f>'P24'!$E11</f>
        <v>N</v>
      </c>
      <c r="BX10" s="53" t="str">
        <f>'P25'!$E11</f>
        <v>N</v>
      </c>
      <c r="BY10" s="53" t="str">
        <f>'P26'!$E11</f>
        <v>N</v>
      </c>
      <c r="BZ10" s="53" t="str">
        <f>'P27'!$E11</f>
        <v>N</v>
      </c>
      <c r="CA10" s="53" t="str">
        <f>'P28'!$E11</f>
        <v>N</v>
      </c>
      <c r="CB10" s="53" t="str">
        <f>'P29'!$E11</f>
        <v>N</v>
      </c>
      <c r="CC10" s="53" t="str">
        <f>'P30'!$E11</f>
        <v>N</v>
      </c>
      <c r="CD10" s="53" t="str">
        <f>'P31'!$E11</f>
        <v>N</v>
      </c>
      <c r="CE10" s="53" t="str">
        <f>'P32'!$E11</f>
        <v>N</v>
      </c>
      <c r="CF10" s="53" t="str">
        <f>'P33'!$E11</f>
        <v>N</v>
      </c>
      <c r="CG10" s="53" t="str">
        <f>'P34'!$E11</f>
        <v>N</v>
      </c>
      <c r="CH10" s="53" t="str">
        <f>'P35'!$E11</f>
        <v>N</v>
      </c>
      <c r="CI10" s="53" t="str">
        <f>'P36'!$E11</f>
        <v>N</v>
      </c>
      <c r="CJ10" s="53" t="str">
        <f>'P37'!$E11</f>
        <v>N</v>
      </c>
      <c r="CK10" s="53" t="str">
        <f>'P38'!$E11</f>
        <v>N</v>
      </c>
      <c r="CL10" s="53" t="str">
        <f>'P39'!$E11</f>
        <v>N</v>
      </c>
      <c r="CM10" s="53" t="str">
        <f>'P40'!$E11</f>
        <v>N</v>
      </c>
      <c r="CN10" s="47">
        <f t="shared" si="5"/>
        <v>0</v>
      </c>
    </row>
    <row r="11" spans="1:104" x14ac:dyDescent="0.3">
      <c r="A11" s="12">
        <v>1</v>
      </c>
      <c r="B11" s="32" t="str">
        <f>Critères!$B11</f>
        <v>1.9</v>
      </c>
      <c r="C11" s="32" t="str">
        <f>Critères!$A3</f>
        <v>IMAGES</v>
      </c>
      <c r="D11" s="32" t="str">
        <f>'P01'!$D12</f>
        <v>NT</v>
      </c>
      <c r="E11" s="32" t="str">
        <f>'P02'!$D12</f>
        <v>NT</v>
      </c>
      <c r="F11" s="32" t="str">
        <f>'P03'!$D12</f>
        <v>NT</v>
      </c>
      <c r="G11" s="32" t="str">
        <f>'P04'!$D12</f>
        <v>NT</v>
      </c>
      <c r="H11" s="32" t="str">
        <f>'P05'!$D12</f>
        <v>NT</v>
      </c>
      <c r="I11" s="32" t="str">
        <f>'P06'!$D12</f>
        <v>NT</v>
      </c>
      <c r="J11" s="32" t="str">
        <f>'P07'!$D12</f>
        <v>NT</v>
      </c>
      <c r="K11" s="32" t="str">
        <f>'P08'!$D12</f>
        <v>NT</v>
      </c>
      <c r="L11" s="32" t="str">
        <f>'P09'!$D12</f>
        <v>NT</v>
      </c>
      <c r="M11" s="32" t="str">
        <f>'P10'!$D12</f>
        <v>NT</v>
      </c>
      <c r="N11" s="32" t="str">
        <f>'P11'!$D12</f>
        <v>NT</v>
      </c>
      <c r="O11" s="32" t="str">
        <f>'P12'!$D12</f>
        <v>NT</v>
      </c>
      <c r="P11" s="32" t="str">
        <f>'P13'!$D12</f>
        <v>NT</v>
      </c>
      <c r="Q11" s="32" t="str">
        <f>'P14'!$D12</f>
        <v>NT</v>
      </c>
      <c r="R11" s="32" t="str">
        <f>'P15'!$D12</f>
        <v>NT</v>
      </c>
      <c r="S11" s="32" t="str">
        <f>'P16'!$D12</f>
        <v>NT</v>
      </c>
      <c r="T11" s="32" t="str">
        <f>'P17'!$D12</f>
        <v>NT</v>
      </c>
      <c r="U11" s="32" t="str">
        <f>'P18'!$D12</f>
        <v>NT</v>
      </c>
      <c r="V11" s="32" t="str">
        <f>'P19'!$D12</f>
        <v>NT</v>
      </c>
      <c r="W11" s="32" t="str">
        <f>'P20'!$D12</f>
        <v>NT</v>
      </c>
      <c r="X11" s="32" t="str">
        <f>'P21'!$D12</f>
        <v>NT</v>
      </c>
      <c r="Y11" s="53" t="str">
        <f>'P22'!$D12</f>
        <v>NT</v>
      </c>
      <c r="Z11" s="53" t="str">
        <f>'P23'!$D12</f>
        <v>NT</v>
      </c>
      <c r="AA11" s="53" t="str">
        <f>'P24'!$D12</f>
        <v>NT</v>
      </c>
      <c r="AB11" s="53" t="str">
        <f>'P25'!$D12</f>
        <v>NT</v>
      </c>
      <c r="AC11" s="53" t="str">
        <f>'P26'!$D12</f>
        <v>NT</v>
      </c>
      <c r="AD11" s="53" t="str">
        <f>'P27'!$D12</f>
        <v>NT</v>
      </c>
      <c r="AE11" s="53" t="str">
        <f>'P28'!$D12</f>
        <v>NT</v>
      </c>
      <c r="AF11" s="53" t="str">
        <f>'P29'!$D12</f>
        <v>NT</v>
      </c>
      <c r="AG11" s="53" t="str">
        <f>'P30'!$D12</f>
        <v>NT</v>
      </c>
      <c r="AH11" s="53" t="str">
        <f>'P31'!$D12</f>
        <v>NT</v>
      </c>
      <c r="AI11" s="53" t="str">
        <f>'P32'!$D12</f>
        <v>NT</v>
      </c>
      <c r="AJ11" s="53" t="str">
        <f>'P33'!$D12</f>
        <v>NT</v>
      </c>
      <c r="AK11" s="53" t="str">
        <f>'P34'!$D12</f>
        <v>NT</v>
      </c>
      <c r="AL11" s="53" t="str">
        <f>'P35'!$D12</f>
        <v>NT</v>
      </c>
      <c r="AM11" s="53" t="str">
        <f>'P36'!$D12</f>
        <v>NT</v>
      </c>
      <c r="AN11" s="53" t="str">
        <f>'P37'!$D12</f>
        <v>NT</v>
      </c>
      <c r="AO11" s="53" t="str">
        <f>'P38'!$D12</f>
        <v>NT</v>
      </c>
      <c r="AP11" s="53" t="str">
        <f>'P39'!$D12</f>
        <v>NT</v>
      </c>
      <c r="AQ11" s="53" t="str">
        <f>'P40'!$D12</f>
        <v>NT</v>
      </c>
      <c r="AR11" s="47">
        <f t="shared" si="0"/>
        <v>0</v>
      </c>
      <c r="AS11" s="47">
        <f t="shared" si="1"/>
        <v>0</v>
      </c>
      <c r="AT11" s="47">
        <f t="shared" si="2"/>
        <v>0</v>
      </c>
      <c r="AU11" s="47">
        <f t="shared" si="3"/>
        <v>40</v>
      </c>
      <c r="AV11" s="12" t="str">
        <f t="shared" si="4"/>
        <v>NT</v>
      </c>
      <c r="AW11" s="12">
        <v>1</v>
      </c>
      <c r="AX11" s="32" t="str">
        <f>Critères!$B11</f>
        <v>1.9</v>
      </c>
      <c r="AY11" s="32" t="str">
        <f>Critères!$A3</f>
        <v>IMAGES</v>
      </c>
      <c r="AZ11" s="32" t="str">
        <f>'P01'!$E12</f>
        <v>N</v>
      </c>
      <c r="BA11" s="32" t="str">
        <f>'P02'!$E12</f>
        <v>N</v>
      </c>
      <c r="BB11" s="32" t="str">
        <f>'P03'!$E12</f>
        <v>N</v>
      </c>
      <c r="BC11" s="32" t="str">
        <f>'P04'!$E12</f>
        <v>N</v>
      </c>
      <c r="BD11" s="32" t="str">
        <f>'P05'!$E12</f>
        <v>N</v>
      </c>
      <c r="BE11" s="32" t="str">
        <f>'P06'!$E12</f>
        <v>N</v>
      </c>
      <c r="BF11" s="32" t="str">
        <f>'P07'!$E12</f>
        <v>N</v>
      </c>
      <c r="BG11" s="32" t="str">
        <f>'P08'!$E12</f>
        <v>N</v>
      </c>
      <c r="BH11" s="32" t="str">
        <f>'P09'!$E12</f>
        <v>N</v>
      </c>
      <c r="BI11" s="32" t="str">
        <f>'P10'!$E12</f>
        <v>N</v>
      </c>
      <c r="BJ11" s="32" t="str">
        <f>'P11'!$E12</f>
        <v>N</v>
      </c>
      <c r="BK11" s="32" t="str">
        <f>'P12'!$E12</f>
        <v>N</v>
      </c>
      <c r="BL11" s="32" t="str">
        <f>'P13'!$E12</f>
        <v>N</v>
      </c>
      <c r="BM11" s="32" t="str">
        <f>'P14'!$E12</f>
        <v>N</v>
      </c>
      <c r="BN11" s="32" t="str">
        <f>'P15'!$E12</f>
        <v>N</v>
      </c>
      <c r="BO11" s="32" t="str">
        <f>'P16'!$E12</f>
        <v>N</v>
      </c>
      <c r="BP11" s="32" t="str">
        <f>'P17'!$E12</f>
        <v>N</v>
      </c>
      <c r="BQ11" s="32" t="str">
        <f>'P18'!$E12</f>
        <v>N</v>
      </c>
      <c r="BR11" s="32" t="str">
        <f>'P19'!$E12</f>
        <v>N</v>
      </c>
      <c r="BS11" s="32" t="str">
        <f>'P20'!$E12</f>
        <v>N</v>
      </c>
      <c r="BT11" s="32" t="str">
        <f>'P21'!$E12</f>
        <v>N</v>
      </c>
      <c r="BU11" s="53" t="str">
        <f>'P22'!$E12</f>
        <v>N</v>
      </c>
      <c r="BV11" s="53" t="str">
        <f>'P23'!$E12</f>
        <v>N</v>
      </c>
      <c r="BW11" s="53" t="str">
        <f>'P24'!$E12</f>
        <v>N</v>
      </c>
      <c r="BX11" s="53" t="str">
        <f>'P25'!$E12</f>
        <v>N</v>
      </c>
      <c r="BY11" s="53" t="str">
        <f>'P26'!$E12</f>
        <v>N</v>
      </c>
      <c r="BZ11" s="53" t="str">
        <f>'P27'!$E12</f>
        <v>N</v>
      </c>
      <c r="CA11" s="53" t="str">
        <f>'P28'!$E12</f>
        <v>N</v>
      </c>
      <c r="CB11" s="53" t="str">
        <f>'P29'!$E12</f>
        <v>N</v>
      </c>
      <c r="CC11" s="53" t="str">
        <f>'P30'!$E12</f>
        <v>N</v>
      </c>
      <c r="CD11" s="53" t="str">
        <f>'P31'!$E12</f>
        <v>N</v>
      </c>
      <c r="CE11" s="53" t="str">
        <f>'P32'!$E12</f>
        <v>N</v>
      </c>
      <c r="CF11" s="53" t="str">
        <f>'P33'!$E12</f>
        <v>N</v>
      </c>
      <c r="CG11" s="53" t="str">
        <f>'P34'!$E12</f>
        <v>N</v>
      </c>
      <c r="CH11" s="53" t="str">
        <f>'P35'!$E12</f>
        <v>N</v>
      </c>
      <c r="CI11" s="53" t="str">
        <f>'P36'!$E12</f>
        <v>N</v>
      </c>
      <c r="CJ11" s="53" t="str">
        <f>'P37'!$E12</f>
        <v>N</v>
      </c>
      <c r="CK11" s="53" t="str">
        <f>'P38'!$E12</f>
        <v>N</v>
      </c>
      <c r="CL11" s="53" t="str">
        <f>'P39'!$E12</f>
        <v>N</v>
      </c>
      <c r="CM11" s="53" t="str">
        <f>'P40'!$E12</f>
        <v>N</v>
      </c>
      <c r="CN11" s="47">
        <f t="shared" si="5"/>
        <v>0</v>
      </c>
    </row>
    <row r="12" spans="1:104" x14ac:dyDescent="0.3">
      <c r="A12" s="50"/>
      <c r="B12" s="51"/>
      <c r="C12" s="51"/>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2">
        <f>SUM(AR3:AR11)</f>
        <v>0</v>
      </c>
      <c r="AS12" s="52">
        <f>SUM(AS3:AS11)</f>
        <v>0</v>
      </c>
      <c r="AT12" s="52">
        <f>SUM(AT3:AT11)</f>
        <v>0</v>
      </c>
      <c r="AU12" s="52">
        <f>SUM(AU3:AU11)</f>
        <v>360</v>
      </c>
      <c r="AW12" s="50"/>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2">
        <f>SUM(CN1:CN11)</f>
        <v>0</v>
      </c>
    </row>
    <row r="13" spans="1:104" x14ac:dyDescent="0.3">
      <c r="A13" s="12">
        <v>2</v>
      </c>
      <c r="B13" s="32" t="str">
        <f>Critères!$B12</f>
        <v>2.1</v>
      </c>
      <c r="C13" s="32" t="str">
        <f>Critères!$A12</f>
        <v>CADRES</v>
      </c>
      <c r="D13" s="32" t="str">
        <f>'P01'!$D13</f>
        <v>NT</v>
      </c>
      <c r="E13" s="32" t="str">
        <f>'P02'!$D13</f>
        <v>NT</v>
      </c>
      <c r="F13" s="32" t="str">
        <f>'P03'!$D13</f>
        <v>NT</v>
      </c>
      <c r="G13" s="32" t="str">
        <f>'P04'!$D13</f>
        <v>NT</v>
      </c>
      <c r="H13" s="32" t="str">
        <f>'P05'!$D13</f>
        <v>NT</v>
      </c>
      <c r="I13" s="32" t="str">
        <f>'P06'!$D13</f>
        <v>NT</v>
      </c>
      <c r="J13" s="32" t="str">
        <f>'P07'!$D13</f>
        <v>NT</v>
      </c>
      <c r="K13" s="32" t="str">
        <f>'P08'!$D13</f>
        <v>NT</v>
      </c>
      <c r="L13" s="32" t="str">
        <f>'P09'!$D13</f>
        <v>NT</v>
      </c>
      <c r="M13" s="32" t="str">
        <f>'P10'!$D13</f>
        <v>NT</v>
      </c>
      <c r="N13" s="32" t="str">
        <f>'P11'!$D13</f>
        <v>NT</v>
      </c>
      <c r="O13" s="32" t="str">
        <f>'P12'!$D13</f>
        <v>NT</v>
      </c>
      <c r="P13" s="32" t="str">
        <f>'P13'!$D13</f>
        <v>NT</v>
      </c>
      <c r="Q13" s="32" t="str">
        <f>'P14'!$D13</f>
        <v>NT</v>
      </c>
      <c r="R13" s="32" t="str">
        <f>'P15'!$D13</f>
        <v>NT</v>
      </c>
      <c r="S13" s="32" t="str">
        <f>'P16'!$D13</f>
        <v>NT</v>
      </c>
      <c r="T13" s="32" t="str">
        <f>'P17'!$D13</f>
        <v>NT</v>
      </c>
      <c r="U13" s="32" t="str">
        <f>'P18'!$D13</f>
        <v>NT</v>
      </c>
      <c r="V13" s="32" t="str">
        <f>'P19'!$D13</f>
        <v>NT</v>
      </c>
      <c r="W13" s="32" t="str">
        <f>'P20'!$D13</f>
        <v>NT</v>
      </c>
      <c r="X13" s="32" t="str">
        <f>'P21'!$D13</f>
        <v>NT</v>
      </c>
      <c r="Y13" s="53" t="str">
        <f>'P22'!$D13</f>
        <v>NT</v>
      </c>
      <c r="Z13" s="53" t="str">
        <f>'P23'!$D13</f>
        <v>NT</v>
      </c>
      <c r="AA13" s="53" t="str">
        <f>'P24'!$D13</f>
        <v>NT</v>
      </c>
      <c r="AB13" s="53" t="str">
        <f>'P25'!$D13</f>
        <v>NT</v>
      </c>
      <c r="AC13" s="53" t="str">
        <f>'P26'!$D13</f>
        <v>NT</v>
      </c>
      <c r="AD13" s="53" t="str">
        <f>'P27'!$D13</f>
        <v>NT</v>
      </c>
      <c r="AE13" s="53" t="str">
        <f>'P28'!$D13</f>
        <v>NT</v>
      </c>
      <c r="AF13" s="53" t="str">
        <f>'P29'!$D13</f>
        <v>NT</v>
      </c>
      <c r="AG13" s="53" t="str">
        <f>'P30'!$D13</f>
        <v>NT</v>
      </c>
      <c r="AH13" s="53" t="str">
        <f>'P31'!$D13</f>
        <v>NT</v>
      </c>
      <c r="AI13" s="53" t="str">
        <f>'P32'!$D13</f>
        <v>NT</v>
      </c>
      <c r="AJ13" s="53" t="str">
        <f>'P33'!$D13</f>
        <v>NT</v>
      </c>
      <c r="AK13" s="53" t="str">
        <f>'P34'!$D13</f>
        <v>NT</v>
      </c>
      <c r="AL13" s="53" t="str">
        <f>'P35'!$D13</f>
        <v>NT</v>
      </c>
      <c r="AM13" s="53" t="str">
        <f>'P36'!$D13</f>
        <v>NT</v>
      </c>
      <c r="AN13" s="53" t="str">
        <f>'P37'!$D13</f>
        <v>NT</v>
      </c>
      <c r="AO13" s="53" t="str">
        <f>'P38'!$D13</f>
        <v>NT</v>
      </c>
      <c r="AP13" s="53" t="str">
        <f>'P39'!$D13</f>
        <v>NT</v>
      </c>
      <c r="AQ13" s="53" t="str">
        <f>'P40'!$D13</f>
        <v>NT</v>
      </c>
      <c r="AR13" s="47">
        <f>COUNTIF(D13:AQ13,"C")</f>
        <v>0</v>
      </c>
      <c r="AS13" s="47">
        <f>COUNTIF(D13:AQ13,"NC")</f>
        <v>0</v>
      </c>
      <c r="AT13" s="47">
        <f>COUNTIF(D13:AQ13,"NA")</f>
        <v>0</v>
      </c>
      <c r="AU13" s="47">
        <f>COUNTIF(D13:AQ13,"NT")</f>
        <v>40</v>
      </c>
      <c r="AV13" s="12" t="str">
        <f>IF(AS13&gt;0,"NC",IF(AR13&gt;0,"C",IF(AU13&gt;0,"NT","NA")))</f>
        <v>NT</v>
      </c>
      <c r="AW13" s="12">
        <v>2</v>
      </c>
      <c r="AX13" s="32" t="str">
        <f>Critères!$B12</f>
        <v>2.1</v>
      </c>
      <c r="AY13" s="32" t="str">
        <f>Critères!$A12</f>
        <v>CADRES</v>
      </c>
      <c r="AZ13" s="32" t="str">
        <f>'P01'!$E13</f>
        <v>N</v>
      </c>
      <c r="BA13" s="32" t="str">
        <f>'P02'!$E13</f>
        <v>N</v>
      </c>
      <c r="BB13" s="32" t="str">
        <f>'P03'!$E13</f>
        <v>N</v>
      </c>
      <c r="BC13" s="32" t="str">
        <f>'P04'!$E13</f>
        <v>N</v>
      </c>
      <c r="BD13" s="32" t="str">
        <f>'P05'!$E13</f>
        <v>N</v>
      </c>
      <c r="BE13" s="32" t="str">
        <f>'P06'!$E13</f>
        <v>N</v>
      </c>
      <c r="BF13" s="32" t="str">
        <f>'P07'!$E13</f>
        <v>N</v>
      </c>
      <c r="BG13" s="32" t="str">
        <f>'P08'!$E13</f>
        <v>N</v>
      </c>
      <c r="BH13" s="32" t="str">
        <f>'P09'!$E13</f>
        <v>N</v>
      </c>
      <c r="BI13" s="32" t="str">
        <f>'P10'!$E13</f>
        <v>N</v>
      </c>
      <c r="BJ13" s="32" t="str">
        <f>'P11'!$E13</f>
        <v>N</v>
      </c>
      <c r="BK13" s="32" t="str">
        <f>'P12'!$E13</f>
        <v>N</v>
      </c>
      <c r="BL13" s="32" t="str">
        <f>'P13'!$E13</f>
        <v>N</v>
      </c>
      <c r="BM13" s="32" t="str">
        <f>'P14'!$E13</f>
        <v>N</v>
      </c>
      <c r="BN13" s="32" t="str">
        <f>'P15'!$E13</f>
        <v>N</v>
      </c>
      <c r="BO13" s="32" t="str">
        <f>'P16'!$E13</f>
        <v>N</v>
      </c>
      <c r="BP13" s="32" t="str">
        <f>'P17'!$E13</f>
        <v>N</v>
      </c>
      <c r="BQ13" s="32" t="str">
        <f>'P18'!$E13</f>
        <v>N</v>
      </c>
      <c r="BR13" s="32" t="str">
        <f>'P19'!$E13</f>
        <v>N</v>
      </c>
      <c r="BS13" s="32" t="str">
        <f>'P20'!$E13</f>
        <v>N</v>
      </c>
      <c r="BT13" s="32" t="str">
        <f>'P21'!$E13</f>
        <v>N</v>
      </c>
      <c r="BU13" s="53" t="str">
        <f>'P22'!$E13</f>
        <v>N</v>
      </c>
      <c r="BV13" s="53" t="str">
        <f>'P23'!$E13</f>
        <v>N</v>
      </c>
      <c r="BW13" s="53" t="str">
        <f>'P24'!$E13</f>
        <v>N</v>
      </c>
      <c r="BX13" s="53" t="str">
        <f>'P25'!$E13</f>
        <v>N</v>
      </c>
      <c r="BY13" s="53" t="str">
        <f>'P26'!$E13</f>
        <v>N</v>
      </c>
      <c r="BZ13" s="53" t="str">
        <f>'P27'!$E13</f>
        <v>N</v>
      </c>
      <c r="CA13" s="53" t="str">
        <f>'P28'!$E13</f>
        <v>N</v>
      </c>
      <c r="CB13" s="53" t="str">
        <f>'P29'!$E13</f>
        <v>N</v>
      </c>
      <c r="CC13" s="53" t="str">
        <f>'P30'!$E13</f>
        <v>N</v>
      </c>
      <c r="CD13" s="53" t="str">
        <f>'P31'!$E13</f>
        <v>N</v>
      </c>
      <c r="CE13" s="53" t="str">
        <f>'P32'!$E13</f>
        <v>N</v>
      </c>
      <c r="CF13" s="53" t="str">
        <f>'P33'!$E13</f>
        <v>N</v>
      </c>
      <c r="CG13" s="53" t="str">
        <f>'P34'!$E13</f>
        <v>N</v>
      </c>
      <c r="CH13" s="53" t="str">
        <f>'P35'!$E13</f>
        <v>N</v>
      </c>
      <c r="CI13" s="53" t="str">
        <f>'P36'!$E13</f>
        <v>N</v>
      </c>
      <c r="CJ13" s="53" t="str">
        <f>'P37'!$E13</f>
        <v>N</v>
      </c>
      <c r="CK13" s="53" t="str">
        <f>'P38'!$E13</f>
        <v>N</v>
      </c>
      <c r="CL13" s="53" t="str">
        <f>'P39'!$E13</f>
        <v>N</v>
      </c>
      <c r="CM13" s="53" t="str">
        <f>'P40'!$E13</f>
        <v>N</v>
      </c>
      <c r="CN13" s="47">
        <f t="shared" si="5"/>
        <v>0</v>
      </c>
    </row>
    <row r="14" spans="1:104" x14ac:dyDescent="0.3">
      <c r="A14" s="12">
        <v>2</v>
      </c>
      <c r="B14" s="32" t="str">
        <f>Critères!$B13</f>
        <v>2.2</v>
      </c>
      <c r="C14" s="32" t="str">
        <f>Critères!$A12</f>
        <v>CADRES</v>
      </c>
      <c r="D14" s="32" t="str">
        <f>'P01'!$D14</f>
        <v>NT</v>
      </c>
      <c r="E14" s="32" t="str">
        <f>'P02'!$D14</f>
        <v>NT</v>
      </c>
      <c r="F14" s="32" t="str">
        <f>'P03'!$D14</f>
        <v>NT</v>
      </c>
      <c r="G14" s="32" t="str">
        <f>'P04'!$D14</f>
        <v>NT</v>
      </c>
      <c r="H14" s="32" t="str">
        <f>'P05'!$D14</f>
        <v>NT</v>
      </c>
      <c r="I14" s="32" t="str">
        <f>'P06'!$D14</f>
        <v>NT</v>
      </c>
      <c r="J14" s="32" t="str">
        <f>'P07'!$D14</f>
        <v>NT</v>
      </c>
      <c r="K14" s="32" t="str">
        <f>'P08'!$D14</f>
        <v>NT</v>
      </c>
      <c r="L14" s="32" t="str">
        <f>'P09'!$D14</f>
        <v>NT</v>
      </c>
      <c r="M14" s="32" t="str">
        <f>'P10'!$D14</f>
        <v>NT</v>
      </c>
      <c r="N14" s="32" t="str">
        <f>'P11'!$D14</f>
        <v>NT</v>
      </c>
      <c r="O14" s="32" t="str">
        <f>'P12'!$D14</f>
        <v>NT</v>
      </c>
      <c r="P14" s="32" t="str">
        <f>'P13'!$D14</f>
        <v>NT</v>
      </c>
      <c r="Q14" s="32" t="str">
        <f>'P14'!$D14</f>
        <v>NT</v>
      </c>
      <c r="R14" s="32" t="str">
        <f>'P15'!$D14</f>
        <v>NT</v>
      </c>
      <c r="S14" s="32" t="str">
        <f>'P16'!$D14</f>
        <v>NT</v>
      </c>
      <c r="T14" s="32" t="str">
        <f>'P17'!$D14</f>
        <v>NT</v>
      </c>
      <c r="U14" s="32" t="str">
        <f>'P18'!$D14</f>
        <v>NT</v>
      </c>
      <c r="V14" s="32" t="str">
        <f>'P19'!$D14</f>
        <v>NT</v>
      </c>
      <c r="W14" s="32" t="str">
        <f>'P20'!$D14</f>
        <v>NT</v>
      </c>
      <c r="X14" s="32" t="str">
        <f>'P21'!$D14</f>
        <v>NT</v>
      </c>
      <c r="Y14" s="53" t="str">
        <f>'P22'!$D14</f>
        <v>NT</v>
      </c>
      <c r="Z14" s="53" t="str">
        <f>'P23'!$D14</f>
        <v>NT</v>
      </c>
      <c r="AA14" s="53" t="str">
        <f>'P24'!$D14</f>
        <v>NT</v>
      </c>
      <c r="AB14" s="53" t="str">
        <f>'P25'!$D14</f>
        <v>NT</v>
      </c>
      <c r="AC14" s="53" t="str">
        <f>'P26'!$D14</f>
        <v>NT</v>
      </c>
      <c r="AD14" s="53" t="str">
        <f>'P27'!$D14</f>
        <v>NT</v>
      </c>
      <c r="AE14" s="53" t="str">
        <f>'P28'!$D14</f>
        <v>NT</v>
      </c>
      <c r="AF14" s="53" t="str">
        <f>'P29'!$D14</f>
        <v>NT</v>
      </c>
      <c r="AG14" s="53" t="str">
        <f>'P30'!$D14</f>
        <v>NT</v>
      </c>
      <c r="AH14" s="53" t="str">
        <f>'P31'!$D14</f>
        <v>NT</v>
      </c>
      <c r="AI14" s="53" t="str">
        <f>'P32'!$D14</f>
        <v>NT</v>
      </c>
      <c r="AJ14" s="53" t="str">
        <f>'P33'!$D14</f>
        <v>NT</v>
      </c>
      <c r="AK14" s="53" t="str">
        <f>'P34'!$D14</f>
        <v>NT</v>
      </c>
      <c r="AL14" s="53" t="str">
        <f>'P35'!$D14</f>
        <v>NT</v>
      </c>
      <c r="AM14" s="53" t="str">
        <f>'P36'!$D14</f>
        <v>NT</v>
      </c>
      <c r="AN14" s="53" t="str">
        <f>'P37'!$D14</f>
        <v>NT</v>
      </c>
      <c r="AO14" s="53" t="str">
        <f>'P38'!$D14</f>
        <v>NT</v>
      </c>
      <c r="AP14" s="53" t="str">
        <f>'P39'!$D14</f>
        <v>NT</v>
      </c>
      <c r="AQ14" s="53" t="str">
        <f>'P40'!$D14</f>
        <v>NT</v>
      </c>
      <c r="AR14" s="47">
        <f>COUNTIF(D14:AQ14,"C")</f>
        <v>0</v>
      </c>
      <c r="AS14" s="47">
        <f>COUNTIF(D14:AQ14,"NC")</f>
        <v>0</v>
      </c>
      <c r="AT14" s="47">
        <f>COUNTIF(D14:AQ14,"NA")</f>
        <v>0</v>
      </c>
      <c r="AU14" s="47">
        <f>COUNTIF(D14:AQ14,"NT")</f>
        <v>40</v>
      </c>
      <c r="AV14" s="12" t="str">
        <f>IF(AS14&gt;0,"NC",IF(AR14&gt;0,"C",IF(AU14&gt;0,"NT","NA")))</f>
        <v>NT</v>
      </c>
      <c r="AW14" s="12">
        <v>2</v>
      </c>
      <c r="AX14" s="32" t="str">
        <f>Critères!$B13</f>
        <v>2.2</v>
      </c>
      <c r="AY14" s="32" t="str">
        <f>Critères!$A12</f>
        <v>CADRES</v>
      </c>
      <c r="AZ14" s="32" t="str">
        <f>'P01'!$E14</f>
        <v>N</v>
      </c>
      <c r="BA14" s="32" t="str">
        <f>'P02'!$E14</f>
        <v>N</v>
      </c>
      <c r="BB14" s="32" t="str">
        <f>'P03'!$E14</f>
        <v>N</v>
      </c>
      <c r="BC14" s="32" t="str">
        <f>'P04'!$E14</f>
        <v>N</v>
      </c>
      <c r="BD14" s="32" t="str">
        <f>'P05'!$E14</f>
        <v>N</v>
      </c>
      <c r="BE14" s="32" t="str">
        <f>'P06'!$E14</f>
        <v>N</v>
      </c>
      <c r="BF14" s="32" t="str">
        <f>'P07'!$E14</f>
        <v>N</v>
      </c>
      <c r="BG14" s="32" t="str">
        <f>'P08'!$E14</f>
        <v>N</v>
      </c>
      <c r="BH14" s="32" t="str">
        <f>'P09'!$E14</f>
        <v>N</v>
      </c>
      <c r="BI14" s="32" t="str">
        <f>'P10'!$E14</f>
        <v>N</v>
      </c>
      <c r="BJ14" s="32" t="str">
        <f>'P11'!$E14</f>
        <v>N</v>
      </c>
      <c r="BK14" s="32" t="str">
        <f>'P12'!$E14</f>
        <v>N</v>
      </c>
      <c r="BL14" s="32" t="str">
        <f>'P13'!$E14</f>
        <v>N</v>
      </c>
      <c r="BM14" s="32" t="str">
        <f>'P14'!$E14</f>
        <v>N</v>
      </c>
      <c r="BN14" s="32" t="str">
        <f>'P15'!$E14</f>
        <v>N</v>
      </c>
      <c r="BO14" s="32" t="str">
        <f>'P16'!$E14</f>
        <v>N</v>
      </c>
      <c r="BP14" s="32" t="str">
        <f>'P17'!$E14</f>
        <v>N</v>
      </c>
      <c r="BQ14" s="32" t="str">
        <f>'P18'!$E14</f>
        <v>N</v>
      </c>
      <c r="BR14" s="32" t="str">
        <f>'P19'!$E14</f>
        <v>N</v>
      </c>
      <c r="BS14" s="32" t="str">
        <f>'P20'!$E14</f>
        <v>N</v>
      </c>
      <c r="BT14" s="53" t="str">
        <f>'P21'!$E14</f>
        <v>N</v>
      </c>
      <c r="BU14" s="53" t="str">
        <f>'P22'!$E14</f>
        <v>N</v>
      </c>
      <c r="BV14" s="53" t="str">
        <f>'P23'!$E14</f>
        <v>N</v>
      </c>
      <c r="BW14" s="53" t="str">
        <f>'P24'!$E14</f>
        <v>N</v>
      </c>
      <c r="BX14" s="53" t="str">
        <f>'P25'!$E14</f>
        <v>N</v>
      </c>
      <c r="BY14" s="53" t="str">
        <f>'P26'!$E14</f>
        <v>N</v>
      </c>
      <c r="BZ14" s="53" t="str">
        <f>'P27'!$E14</f>
        <v>N</v>
      </c>
      <c r="CA14" s="53" t="str">
        <f>'P28'!$E14</f>
        <v>N</v>
      </c>
      <c r="CB14" s="53" t="str">
        <f>'P29'!$E14</f>
        <v>N</v>
      </c>
      <c r="CC14" s="53" t="str">
        <f>'P30'!$E14</f>
        <v>N</v>
      </c>
      <c r="CD14" s="53" t="str">
        <f>'P31'!$E14</f>
        <v>N</v>
      </c>
      <c r="CE14" s="53" t="str">
        <f>'P32'!$E14</f>
        <v>N</v>
      </c>
      <c r="CF14" s="53" t="str">
        <f>'P33'!$E14</f>
        <v>N</v>
      </c>
      <c r="CG14" s="53" t="str">
        <f>'P34'!$E14</f>
        <v>N</v>
      </c>
      <c r="CH14" s="53" t="str">
        <f>'P35'!$E14</f>
        <v>N</v>
      </c>
      <c r="CI14" s="53" t="str">
        <f>'P36'!$E14</f>
        <v>N</v>
      </c>
      <c r="CJ14" s="53" t="str">
        <f>'P37'!$E14</f>
        <v>N</v>
      </c>
      <c r="CK14" s="53" t="str">
        <f>'P38'!$E14</f>
        <v>N</v>
      </c>
      <c r="CL14" s="53" t="str">
        <f>'P39'!$E14</f>
        <v>N</v>
      </c>
      <c r="CM14" s="53" t="str">
        <f>'P40'!$E14</f>
        <v>N</v>
      </c>
      <c r="CN14" s="47">
        <f t="shared" si="5"/>
        <v>0</v>
      </c>
    </row>
    <row r="15" spans="1:104" x14ac:dyDescent="0.3">
      <c r="A15" s="50"/>
      <c r="B15" s="51"/>
      <c r="C15" s="51"/>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2">
        <f>SUM(AR13:AR14)</f>
        <v>0</v>
      </c>
      <c r="AS15" s="52">
        <f>SUM(AS13:AS14)</f>
        <v>0</v>
      </c>
      <c r="AT15" s="52">
        <f>SUM(AT13:AT14)</f>
        <v>0</v>
      </c>
      <c r="AU15" s="52">
        <f>SUM(AU13:AU14)</f>
        <v>80</v>
      </c>
      <c r="AW15" s="50"/>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2">
        <f>SUM(CN13:CN14)</f>
        <v>0</v>
      </c>
    </row>
    <row r="16" spans="1:104" x14ac:dyDescent="0.3">
      <c r="A16" s="12">
        <v>3</v>
      </c>
      <c r="B16" s="32" t="str">
        <f>Critères!$B14</f>
        <v>3.1</v>
      </c>
      <c r="C16" s="32" t="str">
        <f>Critères!$A14</f>
        <v>COULEURS</v>
      </c>
      <c r="D16" s="32" t="str">
        <f>'P01'!$D15</f>
        <v>NT</v>
      </c>
      <c r="E16" s="32" t="str">
        <f>'P02'!$D15</f>
        <v>NT</v>
      </c>
      <c r="F16" s="32" t="str">
        <f>'P03'!$D15</f>
        <v>NT</v>
      </c>
      <c r="G16" s="32" t="str">
        <f>'P04'!$D15</f>
        <v>NT</v>
      </c>
      <c r="H16" s="32" t="str">
        <f>'P05'!$D15</f>
        <v>NT</v>
      </c>
      <c r="I16" s="32" t="str">
        <f>'P06'!$D15</f>
        <v>NT</v>
      </c>
      <c r="J16" s="32" t="str">
        <f>'P07'!$D15</f>
        <v>NT</v>
      </c>
      <c r="K16" s="32" t="str">
        <f>'P08'!$D15</f>
        <v>NT</v>
      </c>
      <c r="L16" s="32" t="str">
        <f>'P09'!$D15</f>
        <v>NT</v>
      </c>
      <c r="M16" s="32" t="str">
        <f>'P10'!$D15</f>
        <v>NT</v>
      </c>
      <c r="N16" s="32" t="str">
        <f>'P11'!$D15</f>
        <v>NT</v>
      </c>
      <c r="O16" s="32" t="str">
        <f>'P12'!$D15</f>
        <v>NT</v>
      </c>
      <c r="P16" s="32" t="str">
        <f>'P13'!$D15</f>
        <v>NT</v>
      </c>
      <c r="Q16" s="32" t="str">
        <f>'P14'!$D15</f>
        <v>NT</v>
      </c>
      <c r="R16" s="32" t="str">
        <f>'P15'!$D15</f>
        <v>NT</v>
      </c>
      <c r="S16" s="32" t="str">
        <f>'P16'!$D15</f>
        <v>NT</v>
      </c>
      <c r="T16" s="32" t="str">
        <f>'P17'!$D15</f>
        <v>NT</v>
      </c>
      <c r="U16" s="32" t="str">
        <f>'P18'!$D15</f>
        <v>NT</v>
      </c>
      <c r="V16" s="32" t="str">
        <f>'P19'!$D15</f>
        <v>NT</v>
      </c>
      <c r="W16" s="32" t="str">
        <f>'P20'!$D15</f>
        <v>NT</v>
      </c>
      <c r="X16" s="32" t="str">
        <f>'P21'!$D15</f>
        <v>NT</v>
      </c>
      <c r="Y16" s="53" t="str">
        <f>'P22'!$D15</f>
        <v>NT</v>
      </c>
      <c r="Z16" s="53" t="str">
        <f>'P23'!$D15</f>
        <v>NT</v>
      </c>
      <c r="AA16" s="53" t="str">
        <f>'P24'!$D15</f>
        <v>NT</v>
      </c>
      <c r="AB16" s="53" t="str">
        <f>'P25'!$D15</f>
        <v>NT</v>
      </c>
      <c r="AC16" s="53" t="str">
        <f>'P26'!$D15</f>
        <v>NT</v>
      </c>
      <c r="AD16" s="53" t="str">
        <f>'P27'!$D15</f>
        <v>NT</v>
      </c>
      <c r="AE16" s="53" t="str">
        <f>'P28'!$D15</f>
        <v>NT</v>
      </c>
      <c r="AF16" s="53" t="str">
        <f>'P29'!$D15</f>
        <v>NT</v>
      </c>
      <c r="AG16" s="53" t="str">
        <f>'P30'!$D15</f>
        <v>NT</v>
      </c>
      <c r="AH16" s="53" t="str">
        <f>'P31'!$D15</f>
        <v>NT</v>
      </c>
      <c r="AI16" s="53" t="str">
        <f>'P32'!$D15</f>
        <v>NT</v>
      </c>
      <c r="AJ16" s="53" t="str">
        <f>'P33'!$D15</f>
        <v>NT</v>
      </c>
      <c r="AK16" s="53" t="str">
        <f>'P34'!$D15</f>
        <v>NT</v>
      </c>
      <c r="AL16" s="53" t="str">
        <f>'P35'!$D15</f>
        <v>NT</v>
      </c>
      <c r="AM16" s="53" t="str">
        <f>'P36'!$D15</f>
        <v>NT</v>
      </c>
      <c r="AN16" s="53" t="str">
        <f>'P37'!$D15</f>
        <v>NT</v>
      </c>
      <c r="AO16" s="53" t="str">
        <f>'P38'!$D15</f>
        <v>NT</v>
      </c>
      <c r="AP16" s="53" t="str">
        <f>'P39'!$D15</f>
        <v>NT</v>
      </c>
      <c r="AQ16" s="53" t="str">
        <f>'P40'!$D15</f>
        <v>NT</v>
      </c>
      <c r="AR16" s="47">
        <f>COUNTIF(D16:AQ16,"C")</f>
        <v>0</v>
      </c>
      <c r="AS16" s="47">
        <f>COUNTIF(D16:AQ16,"NC")</f>
        <v>0</v>
      </c>
      <c r="AT16" s="47">
        <f>COUNTIF(D16:AQ16,"NA")</f>
        <v>0</v>
      </c>
      <c r="AU16" s="47">
        <f>COUNTIF(D16:AQ16,"NT")</f>
        <v>40</v>
      </c>
      <c r="AV16" s="12" t="str">
        <f>IF(AS16&gt;0,"NC",IF(AR16&gt;0,"C",IF(AU16&gt;0,"NT","NA")))</f>
        <v>NT</v>
      </c>
      <c r="AW16" s="12">
        <v>3</v>
      </c>
      <c r="AX16" s="32" t="str">
        <f>Critères!$B14</f>
        <v>3.1</v>
      </c>
      <c r="AY16" s="32" t="str">
        <f>Critères!$A14</f>
        <v>COULEURS</v>
      </c>
      <c r="AZ16" s="32" t="str">
        <f>'P01'!$E15</f>
        <v>N</v>
      </c>
      <c r="BA16" s="32" t="str">
        <f>'P02'!$E15</f>
        <v>N</v>
      </c>
      <c r="BB16" s="32" t="str">
        <f>'P03'!$E15</f>
        <v>N</v>
      </c>
      <c r="BC16" s="32" t="str">
        <f>'P04'!$E15</f>
        <v>N</v>
      </c>
      <c r="BD16" s="32" t="str">
        <f>'P05'!$E15</f>
        <v>N</v>
      </c>
      <c r="BE16" s="32" t="str">
        <f>'P06'!$E15</f>
        <v>N</v>
      </c>
      <c r="BF16" s="32" t="str">
        <f>'P07'!$E15</f>
        <v>N</v>
      </c>
      <c r="BG16" s="32" t="str">
        <f>'P08'!$E15</f>
        <v>N</v>
      </c>
      <c r="BH16" s="32" t="str">
        <f>'P09'!$E15</f>
        <v>N</v>
      </c>
      <c r="BI16" s="32" t="str">
        <f>'P10'!$E15</f>
        <v>N</v>
      </c>
      <c r="BJ16" s="32" t="str">
        <f>'P11'!$E15</f>
        <v>N</v>
      </c>
      <c r="BK16" s="32" t="str">
        <f>'P12'!$E15</f>
        <v>N</v>
      </c>
      <c r="BL16" s="32" t="str">
        <f>'P13'!$E15</f>
        <v>N</v>
      </c>
      <c r="BM16" s="32" t="str">
        <f>'P14'!$E15</f>
        <v>N</v>
      </c>
      <c r="BN16" s="32" t="str">
        <f>'P15'!$E15</f>
        <v>N</v>
      </c>
      <c r="BO16" s="32" t="str">
        <f>'P16'!$E15</f>
        <v>N</v>
      </c>
      <c r="BP16" s="32" t="str">
        <f>'P17'!$E15</f>
        <v>N</v>
      </c>
      <c r="BQ16" s="32" t="str">
        <f>'P18'!$E15</f>
        <v>N</v>
      </c>
      <c r="BR16" s="32" t="str">
        <f>'P19'!$E15</f>
        <v>N</v>
      </c>
      <c r="BS16" s="32" t="str">
        <f>'P20'!$E15</f>
        <v>N</v>
      </c>
      <c r="BT16" s="53" t="str">
        <f>'P21'!$E15</f>
        <v>N</v>
      </c>
      <c r="BU16" s="53" t="str">
        <f>'P22'!$E15</f>
        <v>N</v>
      </c>
      <c r="BV16" s="53" t="str">
        <f>'P23'!$E15</f>
        <v>N</v>
      </c>
      <c r="BW16" s="53" t="str">
        <f>'P24'!$E15</f>
        <v>N</v>
      </c>
      <c r="BX16" s="53" t="str">
        <f>'P25'!$E15</f>
        <v>N</v>
      </c>
      <c r="BY16" s="53" t="str">
        <f>'P26'!$E15</f>
        <v>N</v>
      </c>
      <c r="BZ16" s="53" t="str">
        <f>'P27'!$E15</f>
        <v>N</v>
      </c>
      <c r="CA16" s="53" t="str">
        <f>'P28'!$E15</f>
        <v>N</v>
      </c>
      <c r="CB16" s="53" t="str">
        <f>'P29'!$E15</f>
        <v>N</v>
      </c>
      <c r="CC16" s="53" t="str">
        <f>'P30'!$E15</f>
        <v>N</v>
      </c>
      <c r="CD16" s="53" t="str">
        <f>'P31'!$E15</f>
        <v>N</v>
      </c>
      <c r="CE16" s="53" t="str">
        <f>'P32'!$E15</f>
        <v>N</v>
      </c>
      <c r="CF16" s="53" t="str">
        <f>'P33'!$E15</f>
        <v>N</v>
      </c>
      <c r="CG16" s="53" t="str">
        <f>'P34'!$E15</f>
        <v>N</v>
      </c>
      <c r="CH16" s="53" t="str">
        <f>'P35'!$E15</f>
        <v>N</v>
      </c>
      <c r="CI16" s="53" t="str">
        <f>'P36'!$E15</f>
        <v>N</v>
      </c>
      <c r="CJ16" s="53" t="str">
        <f>'P37'!$E15</f>
        <v>N</v>
      </c>
      <c r="CK16" s="53" t="str">
        <f>'P38'!$E15</f>
        <v>N</v>
      </c>
      <c r="CL16" s="53" t="str">
        <f>'P39'!$E15</f>
        <v>N</v>
      </c>
      <c r="CM16" s="53" t="str">
        <f>'P40'!$E15</f>
        <v>N</v>
      </c>
      <c r="CN16" s="47">
        <f t="shared" si="5"/>
        <v>0</v>
      </c>
    </row>
    <row r="17" spans="1:92" x14ac:dyDescent="0.3">
      <c r="A17" s="12">
        <v>3</v>
      </c>
      <c r="B17" s="32" t="str">
        <f>Critères!$B15</f>
        <v>3.2</v>
      </c>
      <c r="C17" s="32" t="str">
        <f>Critères!$A14</f>
        <v>COULEURS</v>
      </c>
      <c r="D17" s="32" t="str">
        <f>'P01'!$D16</f>
        <v>NT</v>
      </c>
      <c r="E17" s="32" t="str">
        <f>'P02'!$D16</f>
        <v>NT</v>
      </c>
      <c r="F17" s="32" t="str">
        <f>'P03'!$D16</f>
        <v>NT</v>
      </c>
      <c r="G17" s="32" t="str">
        <f>'P04'!$D16</f>
        <v>NT</v>
      </c>
      <c r="H17" s="32" t="str">
        <f>'P05'!$D16</f>
        <v>NT</v>
      </c>
      <c r="I17" s="32" t="str">
        <f>'P06'!$D16</f>
        <v>NT</v>
      </c>
      <c r="J17" s="32" t="str">
        <f>'P07'!$D16</f>
        <v>NT</v>
      </c>
      <c r="K17" s="32" t="str">
        <f>'P08'!$D16</f>
        <v>NT</v>
      </c>
      <c r="L17" s="32" t="str">
        <f>'P09'!$D16</f>
        <v>NT</v>
      </c>
      <c r="M17" s="32" t="str">
        <f>'P10'!$D16</f>
        <v>NT</v>
      </c>
      <c r="N17" s="32" t="str">
        <f>'P11'!$D16</f>
        <v>NT</v>
      </c>
      <c r="O17" s="32" t="str">
        <f>'P12'!$D16</f>
        <v>NT</v>
      </c>
      <c r="P17" s="32" t="str">
        <f>'P13'!$D16</f>
        <v>NT</v>
      </c>
      <c r="Q17" s="32" t="str">
        <f>'P14'!$D16</f>
        <v>NT</v>
      </c>
      <c r="R17" s="32" t="str">
        <f>'P15'!$D16</f>
        <v>NT</v>
      </c>
      <c r="S17" s="32" t="str">
        <f>'P16'!$D16</f>
        <v>NT</v>
      </c>
      <c r="T17" s="32" t="str">
        <f>'P17'!$D16</f>
        <v>NT</v>
      </c>
      <c r="U17" s="32" t="str">
        <f>'P18'!$D16</f>
        <v>NT</v>
      </c>
      <c r="V17" s="32" t="str">
        <f>'P19'!$D16</f>
        <v>NT</v>
      </c>
      <c r="W17" s="32" t="str">
        <f>'P20'!$D16</f>
        <v>NT</v>
      </c>
      <c r="X17" s="32" t="str">
        <f>'P21'!$D16</f>
        <v>NT</v>
      </c>
      <c r="Y17" s="53" t="str">
        <f>'P22'!$D16</f>
        <v>NT</v>
      </c>
      <c r="Z17" s="53" t="str">
        <f>'P23'!$D16</f>
        <v>NT</v>
      </c>
      <c r="AA17" s="53" t="str">
        <f>'P24'!$D16</f>
        <v>NT</v>
      </c>
      <c r="AB17" s="53" t="str">
        <f>'P25'!$D16</f>
        <v>NT</v>
      </c>
      <c r="AC17" s="53" t="str">
        <f>'P26'!$D16</f>
        <v>NT</v>
      </c>
      <c r="AD17" s="53" t="str">
        <f>'P27'!$D16</f>
        <v>NT</v>
      </c>
      <c r="AE17" s="53" t="str">
        <f>'P28'!$D16</f>
        <v>NT</v>
      </c>
      <c r="AF17" s="53" t="str">
        <f>'P29'!$D16</f>
        <v>NT</v>
      </c>
      <c r="AG17" s="53" t="str">
        <f>'P30'!$D16</f>
        <v>NT</v>
      </c>
      <c r="AH17" s="53" t="str">
        <f>'P31'!$D16</f>
        <v>NT</v>
      </c>
      <c r="AI17" s="53" t="str">
        <f>'P32'!$D16</f>
        <v>NT</v>
      </c>
      <c r="AJ17" s="53" t="str">
        <f>'P33'!$D16</f>
        <v>NT</v>
      </c>
      <c r="AK17" s="53" t="str">
        <f>'P34'!$D16</f>
        <v>NT</v>
      </c>
      <c r="AL17" s="53" t="str">
        <f>'P35'!$D16</f>
        <v>NT</v>
      </c>
      <c r="AM17" s="53" t="str">
        <f>'P36'!$D16</f>
        <v>NT</v>
      </c>
      <c r="AN17" s="53" t="str">
        <f>'P37'!$D16</f>
        <v>NT</v>
      </c>
      <c r="AO17" s="53" t="str">
        <f>'P38'!$D16</f>
        <v>NT</v>
      </c>
      <c r="AP17" s="53" t="str">
        <f>'P39'!$D16</f>
        <v>NT</v>
      </c>
      <c r="AQ17" s="53" t="str">
        <f>'P40'!$D16</f>
        <v>NT</v>
      </c>
      <c r="AR17" s="47">
        <f>COUNTIF(D17:AQ17,"C")</f>
        <v>0</v>
      </c>
      <c r="AS17" s="47">
        <f>COUNTIF(D17:AQ17,"NC")</f>
        <v>0</v>
      </c>
      <c r="AT17" s="47">
        <f>COUNTIF(D17:AQ17,"NA")</f>
        <v>0</v>
      </c>
      <c r="AU17" s="47">
        <f>COUNTIF(D17:AQ17,"NT")</f>
        <v>40</v>
      </c>
      <c r="AV17" s="12" t="str">
        <f>IF(AS17&gt;0,"NC",IF(AR17&gt;0,"C",IF(AU17&gt;0,"NT","NA")))</f>
        <v>NT</v>
      </c>
      <c r="AW17" s="14">
        <v>3</v>
      </c>
      <c r="AX17" s="32" t="str">
        <f>Critères!$B15</f>
        <v>3.2</v>
      </c>
      <c r="AY17" s="32" t="str">
        <f>Critères!$A14</f>
        <v>COULEURS</v>
      </c>
      <c r="AZ17" s="32" t="str">
        <f>'P01'!$E16</f>
        <v>N</v>
      </c>
      <c r="BA17" s="32" t="str">
        <f>'P02'!$E16</f>
        <v>N</v>
      </c>
      <c r="BB17" s="32" t="str">
        <f>'P03'!$E16</f>
        <v>N</v>
      </c>
      <c r="BC17" s="32" t="str">
        <f>'P04'!$E16</f>
        <v>N</v>
      </c>
      <c r="BD17" s="32" t="str">
        <f>'P05'!$E16</f>
        <v>N</v>
      </c>
      <c r="BE17" s="32" t="str">
        <f>'P06'!$E16</f>
        <v>N</v>
      </c>
      <c r="BF17" s="32" t="str">
        <f>'P07'!$E16</f>
        <v>N</v>
      </c>
      <c r="BG17" s="32" t="str">
        <f>'P08'!$E16</f>
        <v>N</v>
      </c>
      <c r="BH17" s="32" t="str">
        <f>'P09'!$E16</f>
        <v>N</v>
      </c>
      <c r="BI17" s="32" t="str">
        <f>'P10'!$E16</f>
        <v>N</v>
      </c>
      <c r="BJ17" s="32" t="str">
        <f>'P11'!$E16</f>
        <v>N</v>
      </c>
      <c r="BK17" s="32" t="str">
        <f>'P12'!$E16</f>
        <v>N</v>
      </c>
      <c r="BL17" s="32" t="str">
        <f>'P13'!$E16</f>
        <v>N</v>
      </c>
      <c r="BM17" s="32" t="str">
        <f>'P14'!$E16</f>
        <v>N</v>
      </c>
      <c r="BN17" s="32" t="str">
        <f>'P15'!$E16</f>
        <v>N</v>
      </c>
      <c r="BO17" s="32" t="str">
        <f>'P16'!$E16</f>
        <v>N</v>
      </c>
      <c r="BP17" s="32" t="str">
        <f>'P17'!$E16</f>
        <v>N</v>
      </c>
      <c r="BQ17" s="32" t="str">
        <f>'P18'!$E16</f>
        <v>N</v>
      </c>
      <c r="BR17" s="32" t="str">
        <f>'P19'!$E16</f>
        <v>N</v>
      </c>
      <c r="BS17" s="32" t="str">
        <f>'P20'!$E16</f>
        <v>N</v>
      </c>
      <c r="BT17" s="53" t="str">
        <f>'P21'!$E16</f>
        <v>N</v>
      </c>
      <c r="BU17" s="53" t="str">
        <f>'P22'!$E16</f>
        <v>N</v>
      </c>
      <c r="BV17" s="53" t="str">
        <f>'P23'!$E16</f>
        <v>N</v>
      </c>
      <c r="BW17" s="53" t="str">
        <f>'P24'!$E16</f>
        <v>N</v>
      </c>
      <c r="BX17" s="53" t="str">
        <f>'P25'!$E16</f>
        <v>N</v>
      </c>
      <c r="BY17" s="53" t="str">
        <f>'P26'!$E16</f>
        <v>N</v>
      </c>
      <c r="BZ17" s="53" t="str">
        <f>'P27'!$E16</f>
        <v>N</v>
      </c>
      <c r="CA17" s="53" t="str">
        <f>'P28'!$E16</f>
        <v>N</v>
      </c>
      <c r="CB17" s="53" t="str">
        <f>'P29'!$E16</f>
        <v>N</v>
      </c>
      <c r="CC17" s="53" t="str">
        <f>'P30'!$E16</f>
        <v>N</v>
      </c>
      <c r="CD17" s="53" t="str">
        <f>'P31'!$E16</f>
        <v>N</v>
      </c>
      <c r="CE17" s="53" t="str">
        <f>'P32'!$E16</f>
        <v>N</v>
      </c>
      <c r="CF17" s="53" t="str">
        <f>'P33'!$E16</f>
        <v>N</v>
      </c>
      <c r="CG17" s="53" t="str">
        <f>'P34'!$E16</f>
        <v>N</v>
      </c>
      <c r="CH17" s="53" t="str">
        <f>'P35'!$E16</f>
        <v>N</v>
      </c>
      <c r="CI17" s="53" t="str">
        <f>'P36'!$E16</f>
        <v>N</v>
      </c>
      <c r="CJ17" s="53" t="str">
        <f>'P37'!$E16</f>
        <v>N</v>
      </c>
      <c r="CK17" s="53" t="str">
        <f>'P38'!$E16</f>
        <v>N</v>
      </c>
      <c r="CL17" s="53" t="str">
        <f>'P39'!$E16</f>
        <v>N</v>
      </c>
      <c r="CM17" s="53" t="str">
        <f>'P40'!$E16</f>
        <v>N</v>
      </c>
      <c r="CN17" s="47">
        <f t="shared" si="5"/>
        <v>0</v>
      </c>
    </row>
    <row r="18" spans="1:92" x14ac:dyDescent="0.3">
      <c r="A18" s="12">
        <v>3</v>
      </c>
      <c r="B18" s="32" t="str">
        <f>Critères!$B16</f>
        <v>3.3</v>
      </c>
      <c r="C18" s="32" t="str">
        <f>Critères!$A14</f>
        <v>COULEURS</v>
      </c>
      <c r="D18" s="32" t="str">
        <f>'P01'!$D17</f>
        <v>NT</v>
      </c>
      <c r="E18" s="32" t="str">
        <f>'P02'!$D17</f>
        <v>NT</v>
      </c>
      <c r="F18" s="32" t="str">
        <f>'P03'!$D17</f>
        <v>NT</v>
      </c>
      <c r="G18" s="32" t="str">
        <f>'P04'!$D17</f>
        <v>NT</v>
      </c>
      <c r="H18" s="32" t="str">
        <f>'P05'!$D17</f>
        <v>NT</v>
      </c>
      <c r="I18" s="32" t="str">
        <f>'P06'!$D17</f>
        <v>NT</v>
      </c>
      <c r="J18" s="32" t="str">
        <f>'P07'!$D17</f>
        <v>NT</v>
      </c>
      <c r="K18" s="32" t="str">
        <f>'P08'!$D17</f>
        <v>NT</v>
      </c>
      <c r="L18" s="32" t="str">
        <f>'P09'!$D17</f>
        <v>NT</v>
      </c>
      <c r="M18" s="32" t="str">
        <f>'P10'!$D17</f>
        <v>NT</v>
      </c>
      <c r="N18" s="32" t="str">
        <f>'P11'!$D17</f>
        <v>NT</v>
      </c>
      <c r="O18" s="32" t="str">
        <f>'P12'!$D17</f>
        <v>NT</v>
      </c>
      <c r="P18" s="32" t="str">
        <f>'P13'!$D17</f>
        <v>NT</v>
      </c>
      <c r="Q18" s="32" t="str">
        <f>'P14'!$D17</f>
        <v>NT</v>
      </c>
      <c r="R18" s="32" t="str">
        <f>'P15'!$D17</f>
        <v>NT</v>
      </c>
      <c r="S18" s="32" t="str">
        <f>'P16'!$D17</f>
        <v>NT</v>
      </c>
      <c r="T18" s="32" t="str">
        <f>'P17'!$D17</f>
        <v>NT</v>
      </c>
      <c r="U18" s="32" t="str">
        <f>'P18'!$D17</f>
        <v>NT</v>
      </c>
      <c r="V18" s="32" t="str">
        <f>'P19'!$D17</f>
        <v>NT</v>
      </c>
      <c r="W18" s="32" t="str">
        <f>'P20'!$D17</f>
        <v>NT</v>
      </c>
      <c r="X18" s="32" t="str">
        <f>'P21'!$D17</f>
        <v>NT</v>
      </c>
      <c r="Y18" s="53" t="str">
        <f>'P22'!$D17</f>
        <v>NT</v>
      </c>
      <c r="Z18" s="53" t="str">
        <f>'P23'!$D17</f>
        <v>NT</v>
      </c>
      <c r="AA18" s="53" t="str">
        <f>'P24'!$D17</f>
        <v>NT</v>
      </c>
      <c r="AB18" s="53" t="str">
        <f>'P25'!$D17</f>
        <v>NT</v>
      </c>
      <c r="AC18" s="53" t="str">
        <f>'P26'!$D17</f>
        <v>NT</v>
      </c>
      <c r="AD18" s="53" t="str">
        <f>'P27'!$D17</f>
        <v>NT</v>
      </c>
      <c r="AE18" s="53" t="str">
        <f>'P28'!$D17</f>
        <v>NT</v>
      </c>
      <c r="AF18" s="53" t="str">
        <f>'P29'!$D17</f>
        <v>NT</v>
      </c>
      <c r="AG18" s="53" t="str">
        <f>'P30'!$D17</f>
        <v>NT</v>
      </c>
      <c r="AH18" s="53" t="str">
        <f>'P31'!$D17</f>
        <v>NT</v>
      </c>
      <c r="AI18" s="53" t="str">
        <f>'P32'!$D17</f>
        <v>NT</v>
      </c>
      <c r="AJ18" s="53" t="str">
        <f>'P33'!$D17</f>
        <v>NT</v>
      </c>
      <c r="AK18" s="53" t="str">
        <f>'P34'!$D17</f>
        <v>NT</v>
      </c>
      <c r="AL18" s="53" t="str">
        <f>'P35'!$D17</f>
        <v>NT</v>
      </c>
      <c r="AM18" s="53" t="str">
        <f>'P36'!$D17</f>
        <v>NT</v>
      </c>
      <c r="AN18" s="53" t="str">
        <f>'P37'!$D17</f>
        <v>NT</v>
      </c>
      <c r="AO18" s="53" t="str">
        <f>'P38'!$D17</f>
        <v>NT</v>
      </c>
      <c r="AP18" s="53" t="str">
        <f>'P39'!$D17</f>
        <v>NT</v>
      </c>
      <c r="AQ18" s="53" t="str">
        <f>'P40'!$D17</f>
        <v>NT</v>
      </c>
      <c r="AR18" s="47">
        <f>COUNTIF(D18:AQ18,"C")</f>
        <v>0</v>
      </c>
      <c r="AS18" s="47">
        <f>COUNTIF(D18:AQ18,"NC")</f>
        <v>0</v>
      </c>
      <c r="AT18" s="47">
        <f>COUNTIF(D18:AQ18,"NA")</f>
        <v>0</v>
      </c>
      <c r="AU18" s="47">
        <f>COUNTIF(D18:AQ18,"NT")</f>
        <v>40</v>
      </c>
      <c r="AV18" s="12" t="str">
        <f>IF(AS18&gt;0,"NC",IF(AR18&gt;0,"C",IF(AU18&gt;0,"NT","NA")))</f>
        <v>NT</v>
      </c>
      <c r="AW18" s="14">
        <v>3</v>
      </c>
      <c r="AX18" s="32" t="str">
        <f>Critères!$B16</f>
        <v>3.3</v>
      </c>
      <c r="AY18" s="32" t="str">
        <f>Critères!$A14</f>
        <v>COULEURS</v>
      </c>
      <c r="AZ18" s="32" t="str">
        <f>'P01'!$E17</f>
        <v>N</v>
      </c>
      <c r="BA18" s="32" t="str">
        <f>'P02'!$E17</f>
        <v>N</v>
      </c>
      <c r="BB18" s="32" t="str">
        <f>'P03'!$E17</f>
        <v>N</v>
      </c>
      <c r="BC18" s="32" t="str">
        <f>'P04'!$E17</f>
        <v>N</v>
      </c>
      <c r="BD18" s="32" t="str">
        <f>'P05'!$E17</f>
        <v>N</v>
      </c>
      <c r="BE18" s="32" t="str">
        <f>'P06'!$E17</f>
        <v>N</v>
      </c>
      <c r="BF18" s="32" t="str">
        <f>'P07'!$E17</f>
        <v>N</v>
      </c>
      <c r="BG18" s="32" t="str">
        <f>'P08'!$E17</f>
        <v>N</v>
      </c>
      <c r="BH18" s="32" t="str">
        <f>'P09'!$E17</f>
        <v>N</v>
      </c>
      <c r="BI18" s="32" t="str">
        <f>'P10'!$E17</f>
        <v>N</v>
      </c>
      <c r="BJ18" s="32" t="str">
        <f>'P11'!$E17</f>
        <v>N</v>
      </c>
      <c r="BK18" s="32" t="str">
        <f>'P12'!$E17</f>
        <v>N</v>
      </c>
      <c r="BL18" s="32" t="str">
        <f>'P13'!$E17</f>
        <v>N</v>
      </c>
      <c r="BM18" s="32" t="str">
        <f>'P14'!$E17</f>
        <v>N</v>
      </c>
      <c r="BN18" s="32" t="str">
        <f>'P15'!$E17</f>
        <v>N</v>
      </c>
      <c r="BO18" s="32" t="str">
        <f>'P16'!$E17</f>
        <v>N</v>
      </c>
      <c r="BP18" s="32" t="str">
        <f>'P17'!$E17</f>
        <v>N</v>
      </c>
      <c r="BQ18" s="32" t="str">
        <f>'P18'!$E17</f>
        <v>N</v>
      </c>
      <c r="BR18" s="32" t="str">
        <f>'P19'!$E17</f>
        <v>N</v>
      </c>
      <c r="BS18" s="32" t="str">
        <f>'P20'!$E17</f>
        <v>N</v>
      </c>
      <c r="BT18" s="32" t="str">
        <f>'P21'!$E17</f>
        <v>N</v>
      </c>
      <c r="BU18" s="53" t="str">
        <f>'P22'!$E17</f>
        <v>N</v>
      </c>
      <c r="BV18" s="53" t="str">
        <f>'P23'!$E17</f>
        <v>N</v>
      </c>
      <c r="BW18" s="53" t="str">
        <f>'P24'!$E17</f>
        <v>N</v>
      </c>
      <c r="BX18" s="53" t="str">
        <f>'P25'!$E17</f>
        <v>N</v>
      </c>
      <c r="BY18" s="53" t="str">
        <f>'P26'!$E17</f>
        <v>N</v>
      </c>
      <c r="BZ18" s="53" t="str">
        <f>'P27'!$E17</f>
        <v>N</v>
      </c>
      <c r="CA18" s="53" t="str">
        <f>'P28'!$E17</f>
        <v>N</v>
      </c>
      <c r="CB18" s="53" t="str">
        <f>'P29'!$E17</f>
        <v>N</v>
      </c>
      <c r="CC18" s="53" t="str">
        <f>'P30'!$E17</f>
        <v>N</v>
      </c>
      <c r="CD18" s="53" t="str">
        <f>'P31'!$E17</f>
        <v>N</v>
      </c>
      <c r="CE18" s="53" t="str">
        <f>'P32'!$E17</f>
        <v>N</v>
      </c>
      <c r="CF18" s="53" t="str">
        <f>'P33'!$E17</f>
        <v>N</v>
      </c>
      <c r="CG18" s="53" t="str">
        <f>'P34'!$E17</f>
        <v>N</v>
      </c>
      <c r="CH18" s="53" t="str">
        <f>'P35'!$E17</f>
        <v>N</v>
      </c>
      <c r="CI18" s="53" t="str">
        <f>'P36'!$E17</f>
        <v>N</v>
      </c>
      <c r="CJ18" s="53" t="str">
        <f>'P37'!$E17</f>
        <v>N</v>
      </c>
      <c r="CK18" s="53" t="str">
        <f>'P38'!$E17</f>
        <v>N</v>
      </c>
      <c r="CL18" s="53" t="str">
        <f>'P39'!$E17</f>
        <v>N</v>
      </c>
      <c r="CM18" s="53" t="str">
        <f>'P40'!$E17</f>
        <v>N</v>
      </c>
      <c r="CN18" s="47">
        <f t="shared" si="5"/>
        <v>0</v>
      </c>
    </row>
    <row r="19" spans="1:92" x14ac:dyDescent="0.3">
      <c r="A19" s="50"/>
      <c r="B19" s="51"/>
      <c r="C19" s="51"/>
      <c r="D19" s="51"/>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2">
        <f>SUM(AR16:AR18)</f>
        <v>0</v>
      </c>
      <c r="AS19" s="52">
        <f>SUM(AS16:AS18)</f>
        <v>0</v>
      </c>
      <c r="AT19" s="52">
        <f>SUM(AT16:AT18)</f>
        <v>0</v>
      </c>
      <c r="AU19" s="52">
        <f>SUM(AU16:AU18)</f>
        <v>120</v>
      </c>
      <c r="AW19" s="50"/>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2">
        <f>SUM(CN16:CN18)</f>
        <v>0</v>
      </c>
    </row>
    <row r="20" spans="1:92" x14ac:dyDescent="0.3">
      <c r="A20" s="12">
        <v>4</v>
      </c>
      <c r="B20" s="32" t="str">
        <f>Critères!$B17</f>
        <v>4.1</v>
      </c>
      <c r="C20" s="32" t="str">
        <f>Critères!$A17</f>
        <v>MULTIMÉDIA</v>
      </c>
      <c r="D20" s="32" t="str">
        <f>'P01'!$D18</f>
        <v>NT</v>
      </c>
      <c r="E20" s="32" t="str">
        <f>'P02'!$D18</f>
        <v>NT</v>
      </c>
      <c r="F20" s="32" t="str">
        <f>'P03'!$D18</f>
        <v>NT</v>
      </c>
      <c r="G20" s="32" t="str">
        <f>'P04'!$D18</f>
        <v>NT</v>
      </c>
      <c r="H20" s="32" t="str">
        <f>'P05'!$D18</f>
        <v>NT</v>
      </c>
      <c r="I20" s="32" t="str">
        <f>'P06'!$D18</f>
        <v>NT</v>
      </c>
      <c r="J20" s="32" t="str">
        <f>'P07'!$D18</f>
        <v>NT</v>
      </c>
      <c r="K20" s="32" t="str">
        <f>'P08'!$D18</f>
        <v>NT</v>
      </c>
      <c r="L20" s="32" t="str">
        <f>'P09'!$D18</f>
        <v>NT</v>
      </c>
      <c r="M20" s="32" t="str">
        <f>'P10'!$D18</f>
        <v>NT</v>
      </c>
      <c r="N20" s="32" t="str">
        <f>'P11'!$D18</f>
        <v>NT</v>
      </c>
      <c r="O20" s="32" t="str">
        <f>'P12'!$D18</f>
        <v>NT</v>
      </c>
      <c r="P20" s="32" t="str">
        <f>'P13'!$D18</f>
        <v>NT</v>
      </c>
      <c r="Q20" s="32" t="str">
        <f>'P14'!$D18</f>
        <v>NT</v>
      </c>
      <c r="R20" s="32" t="str">
        <f>'P15'!$D18</f>
        <v>NT</v>
      </c>
      <c r="S20" s="32" t="str">
        <f>'P16'!$D18</f>
        <v>NT</v>
      </c>
      <c r="T20" s="32" t="str">
        <f>'P17'!$D18</f>
        <v>NT</v>
      </c>
      <c r="U20" s="32" t="str">
        <f>'P18'!$D18</f>
        <v>NT</v>
      </c>
      <c r="V20" s="32" t="str">
        <f>'P19'!$D18</f>
        <v>NT</v>
      </c>
      <c r="W20" s="32" t="str">
        <f>'P20'!$D18</f>
        <v>NT</v>
      </c>
      <c r="X20" s="32" t="str">
        <f>'P21'!$D18</f>
        <v>NT</v>
      </c>
      <c r="Y20" s="53" t="str">
        <f>'P22'!$D18</f>
        <v>NT</v>
      </c>
      <c r="Z20" s="53" t="str">
        <f>'P23'!$D18</f>
        <v>NT</v>
      </c>
      <c r="AA20" s="53" t="str">
        <f>'P24'!$D18</f>
        <v>NT</v>
      </c>
      <c r="AB20" s="53" t="str">
        <f>'P25'!$D18</f>
        <v>NT</v>
      </c>
      <c r="AC20" s="53" t="str">
        <f>'P26'!$D18</f>
        <v>NT</v>
      </c>
      <c r="AD20" s="53" t="str">
        <f>'P27'!$D18</f>
        <v>NT</v>
      </c>
      <c r="AE20" s="53" t="str">
        <f>'P28'!$D18</f>
        <v>NT</v>
      </c>
      <c r="AF20" s="53" t="str">
        <f>'P29'!$D18</f>
        <v>NT</v>
      </c>
      <c r="AG20" s="53" t="str">
        <f>'P30'!$D18</f>
        <v>NT</v>
      </c>
      <c r="AH20" s="53" t="str">
        <f>'P31'!$D18</f>
        <v>NT</v>
      </c>
      <c r="AI20" s="53" t="str">
        <f>'P32'!$D18</f>
        <v>NT</v>
      </c>
      <c r="AJ20" s="53" t="str">
        <f>'P33'!$D18</f>
        <v>NT</v>
      </c>
      <c r="AK20" s="53" t="str">
        <f>'P34'!$D18</f>
        <v>NT</v>
      </c>
      <c r="AL20" s="53" t="str">
        <f>'P35'!$D18</f>
        <v>NT</v>
      </c>
      <c r="AM20" s="53" t="str">
        <f>'P36'!$D18</f>
        <v>NT</v>
      </c>
      <c r="AN20" s="53" t="str">
        <f>'P37'!$D18</f>
        <v>NT</v>
      </c>
      <c r="AO20" s="53" t="str">
        <f>'P38'!$D18</f>
        <v>NT</v>
      </c>
      <c r="AP20" s="53" t="str">
        <f>'P39'!$D18</f>
        <v>NT</v>
      </c>
      <c r="AQ20" s="53" t="str">
        <f>'P40'!$D18</f>
        <v>NT</v>
      </c>
      <c r="AR20" s="47">
        <f t="shared" ref="AR20:AR32" si="6">COUNTIF(D20:AQ20,"C")</f>
        <v>0</v>
      </c>
      <c r="AS20" s="47">
        <f t="shared" ref="AS20:AS32" si="7">COUNTIF(D20:AQ20,"NC")</f>
        <v>0</v>
      </c>
      <c r="AT20" s="47">
        <f t="shared" ref="AT20:AT32" si="8">COUNTIF(D20:AQ20,"NA")</f>
        <v>0</v>
      </c>
      <c r="AU20" s="47">
        <f t="shared" ref="AU20:AU32" si="9">COUNTIF(D20:AQ20,"NT")</f>
        <v>40</v>
      </c>
      <c r="AV20" s="12" t="str">
        <f t="shared" ref="AV20:AV32" si="10">IF(AS20&gt;0,"NC",IF(AR20&gt;0,"C",IF(AU20&gt;0,"NT","NA")))</f>
        <v>NT</v>
      </c>
      <c r="AW20" s="12">
        <v>4</v>
      </c>
      <c r="AX20" s="32" t="str">
        <f>Critères!$B17</f>
        <v>4.1</v>
      </c>
      <c r="AY20" s="32" t="str">
        <f>Critères!$A17</f>
        <v>MULTIMÉDIA</v>
      </c>
      <c r="AZ20" s="32" t="str">
        <f>'P01'!$E18</f>
        <v>N</v>
      </c>
      <c r="BA20" s="32" t="str">
        <f>'P02'!$E18</f>
        <v>N</v>
      </c>
      <c r="BB20" s="32" t="str">
        <f>'P03'!$E18</f>
        <v>N</v>
      </c>
      <c r="BC20" s="32" t="str">
        <f>'P04'!$E18</f>
        <v>N</v>
      </c>
      <c r="BD20" s="32" t="str">
        <f>'P05'!$E18</f>
        <v>N</v>
      </c>
      <c r="BE20" s="32" t="str">
        <f>'P06'!$E18</f>
        <v>N</v>
      </c>
      <c r="BF20" s="32" t="str">
        <f>'P07'!$E18</f>
        <v>N</v>
      </c>
      <c r="BG20" s="32" t="str">
        <f>'P08'!$E18</f>
        <v>N</v>
      </c>
      <c r="BH20" s="32" t="str">
        <f>'P09'!$E18</f>
        <v>N</v>
      </c>
      <c r="BI20" s="32" t="str">
        <f>'P10'!$E18</f>
        <v>N</v>
      </c>
      <c r="BJ20" s="32" t="str">
        <f>'P11'!$E18</f>
        <v>N</v>
      </c>
      <c r="BK20" s="32" t="str">
        <f>'P12'!$E18</f>
        <v>N</v>
      </c>
      <c r="BL20" s="32" t="str">
        <f>'P13'!$E18</f>
        <v>N</v>
      </c>
      <c r="BM20" s="32" t="str">
        <f>'P14'!$E18</f>
        <v>N</v>
      </c>
      <c r="BN20" s="32" t="str">
        <f>'P15'!$E18</f>
        <v>N</v>
      </c>
      <c r="BO20" s="32" t="str">
        <f>'P16'!$E18</f>
        <v>N</v>
      </c>
      <c r="BP20" s="32" t="str">
        <f>'P17'!$E18</f>
        <v>N</v>
      </c>
      <c r="BQ20" s="32" t="str">
        <f>'P18'!$E18</f>
        <v>N</v>
      </c>
      <c r="BR20" s="32" t="str">
        <f>'P19'!$E18</f>
        <v>N</v>
      </c>
      <c r="BS20" s="32" t="str">
        <f>'P20'!$E18</f>
        <v>N</v>
      </c>
      <c r="BT20" s="32" t="str">
        <f>'P21'!$E18</f>
        <v>N</v>
      </c>
      <c r="BU20" s="53" t="str">
        <f>'P22'!$E18</f>
        <v>N</v>
      </c>
      <c r="BV20" s="53" t="str">
        <f>'P23'!$E18</f>
        <v>N</v>
      </c>
      <c r="BW20" s="53" t="str">
        <f>'P24'!$E18</f>
        <v>N</v>
      </c>
      <c r="BX20" s="53" t="str">
        <f>'P25'!$E18</f>
        <v>N</v>
      </c>
      <c r="BY20" s="53" t="str">
        <f>'P26'!$E18</f>
        <v>N</v>
      </c>
      <c r="BZ20" s="53" t="str">
        <f>'P27'!$E18</f>
        <v>N</v>
      </c>
      <c r="CA20" s="53" t="str">
        <f>'P28'!$E18</f>
        <v>N</v>
      </c>
      <c r="CB20" s="53" t="str">
        <f>'P29'!$E18</f>
        <v>N</v>
      </c>
      <c r="CC20" s="53" t="str">
        <f>'P30'!$E18</f>
        <v>N</v>
      </c>
      <c r="CD20" s="53" t="str">
        <f>'P31'!$E18</f>
        <v>N</v>
      </c>
      <c r="CE20" s="53" t="str">
        <f>'P32'!$E18</f>
        <v>N</v>
      </c>
      <c r="CF20" s="53" t="str">
        <f>'P33'!$E18</f>
        <v>N</v>
      </c>
      <c r="CG20" s="53" t="str">
        <f>'P34'!$E18</f>
        <v>N</v>
      </c>
      <c r="CH20" s="53" t="str">
        <f>'P35'!$E18</f>
        <v>N</v>
      </c>
      <c r="CI20" s="53" t="str">
        <f>'P36'!$E18</f>
        <v>N</v>
      </c>
      <c r="CJ20" s="53" t="str">
        <f>'P37'!$E18</f>
        <v>N</v>
      </c>
      <c r="CK20" s="53" t="str">
        <f>'P38'!$E18</f>
        <v>N</v>
      </c>
      <c r="CL20" s="53" t="str">
        <f>'P39'!$E18</f>
        <v>N</v>
      </c>
      <c r="CM20" s="53" t="str">
        <f>'P40'!$E18</f>
        <v>N</v>
      </c>
      <c r="CN20" s="47">
        <f t="shared" si="5"/>
        <v>0</v>
      </c>
    </row>
    <row r="21" spans="1:92" x14ac:dyDescent="0.3">
      <c r="A21" s="12">
        <v>4</v>
      </c>
      <c r="B21" s="32" t="str">
        <f>Critères!$B18</f>
        <v>4.2</v>
      </c>
      <c r="C21" s="32" t="str">
        <f>Critères!$A17</f>
        <v>MULTIMÉDIA</v>
      </c>
      <c r="D21" s="32" t="str">
        <f>'P01'!$D19</f>
        <v>NT</v>
      </c>
      <c r="E21" s="32" t="str">
        <f>'P02'!$D19</f>
        <v>NT</v>
      </c>
      <c r="F21" s="32" t="str">
        <f>'P03'!$D19</f>
        <v>NT</v>
      </c>
      <c r="G21" s="32" t="str">
        <f>'P04'!$D19</f>
        <v>NT</v>
      </c>
      <c r="H21" s="32" t="str">
        <f>'P05'!$D19</f>
        <v>NT</v>
      </c>
      <c r="I21" s="32" t="str">
        <f>'P06'!$D19</f>
        <v>NT</v>
      </c>
      <c r="J21" s="32" t="str">
        <f>'P07'!$D19</f>
        <v>NT</v>
      </c>
      <c r="K21" s="32" t="str">
        <f>'P08'!$D19</f>
        <v>NT</v>
      </c>
      <c r="L21" s="32" t="str">
        <f>'P09'!$D19</f>
        <v>NT</v>
      </c>
      <c r="M21" s="32" t="str">
        <f>'P10'!$D19</f>
        <v>NT</v>
      </c>
      <c r="N21" s="32" t="str">
        <f>'P11'!$D19</f>
        <v>NT</v>
      </c>
      <c r="O21" s="32" t="str">
        <f>'P12'!$D19</f>
        <v>NT</v>
      </c>
      <c r="P21" s="32" t="str">
        <f>'P13'!$D19</f>
        <v>NT</v>
      </c>
      <c r="Q21" s="32" t="str">
        <f>'P14'!$D19</f>
        <v>NT</v>
      </c>
      <c r="R21" s="32" t="str">
        <f>'P15'!$D19</f>
        <v>NT</v>
      </c>
      <c r="S21" s="32" t="str">
        <f>'P16'!$D19</f>
        <v>NT</v>
      </c>
      <c r="T21" s="32" t="str">
        <f>'P17'!$D19</f>
        <v>NT</v>
      </c>
      <c r="U21" s="32" t="str">
        <f>'P18'!$D19</f>
        <v>NT</v>
      </c>
      <c r="V21" s="32" t="str">
        <f>'P19'!$D19</f>
        <v>NT</v>
      </c>
      <c r="W21" s="32" t="str">
        <f>'P20'!$D19</f>
        <v>NT</v>
      </c>
      <c r="X21" s="32" t="str">
        <f>'P21'!$D19</f>
        <v>NT</v>
      </c>
      <c r="Y21" s="53" t="str">
        <f>'P22'!$D19</f>
        <v>NT</v>
      </c>
      <c r="Z21" s="53" t="str">
        <f>'P23'!$D19</f>
        <v>NT</v>
      </c>
      <c r="AA21" s="53" t="str">
        <f>'P24'!$D19</f>
        <v>NT</v>
      </c>
      <c r="AB21" s="53" t="str">
        <f>'P25'!$D19</f>
        <v>NT</v>
      </c>
      <c r="AC21" s="53" t="str">
        <f>'P26'!$D19</f>
        <v>NT</v>
      </c>
      <c r="AD21" s="53" t="str">
        <f>'P27'!$D19</f>
        <v>NT</v>
      </c>
      <c r="AE21" s="53" t="str">
        <f>'P28'!$D19</f>
        <v>NT</v>
      </c>
      <c r="AF21" s="53" t="str">
        <f>'P29'!$D19</f>
        <v>NT</v>
      </c>
      <c r="AG21" s="53" t="str">
        <f>'P30'!$D19</f>
        <v>NT</v>
      </c>
      <c r="AH21" s="53" t="str">
        <f>'P31'!$D19</f>
        <v>NT</v>
      </c>
      <c r="AI21" s="53" t="str">
        <f>'P32'!$D19</f>
        <v>NT</v>
      </c>
      <c r="AJ21" s="53" t="str">
        <f>'P33'!$D19</f>
        <v>NT</v>
      </c>
      <c r="AK21" s="53" t="str">
        <f>'P34'!$D19</f>
        <v>NT</v>
      </c>
      <c r="AL21" s="53" t="str">
        <f>'P35'!$D19</f>
        <v>NT</v>
      </c>
      <c r="AM21" s="53" t="str">
        <f>'P36'!$D19</f>
        <v>NT</v>
      </c>
      <c r="AN21" s="53" t="str">
        <f>'P37'!$D19</f>
        <v>NT</v>
      </c>
      <c r="AO21" s="53" t="str">
        <f>'P38'!$D19</f>
        <v>NT</v>
      </c>
      <c r="AP21" s="53" t="str">
        <f>'P39'!$D19</f>
        <v>NT</v>
      </c>
      <c r="AQ21" s="53" t="str">
        <f>'P40'!$D19</f>
        <v>NT</v>
      </c>
      <c r="AR21" s="47">
        <f t="shared" si="6"/>
        <v>0</v>
      </c>
      <c r="AS21" s="47">
        <f t="shared" si="7"/>
        <v>0</v>
      </c>
      <c r="AT21" s="47">
        <f t="shared" si="8"/>
        <v>0</v>
      </c>
      <c r="AU21" s="47">
        <f t="shared" si="9"/>
        <v>40</v>
      </c>
      <c r="AV21" s="12" t="str">
        <f t="shared" si="10"/>
        <v>NT</v>
      </c>
      <c r="AW21" s="12">
        <v>4</v>
      </c>
      <c r="AX21" s="32" t="str">
        <f>Critères!$B18</f>
        <v>4.2</v>
      </c>
      <c r="AY21" s="32" t="str">
        <f>Critères!$A17</f>
        <v>MULTIMÉDIA</v>
      </c>
      <c r="AZ21" s="32" t="str">
        <f>'P01'!$E19</f>
        <v>N</v>
      </c>
      <c r="BA21" s="32" t="str">
        <f>'P02'!$E19</f>
        <v>N</v>
      </c>
      <c r="BB21" s="32" t="str">
        <f>'P03'!$E19</f>
        <v>N</v>
      </c>
      <c r="BC21" s="32" t="str">
        <f>'P04'!$E19</f>
        <v>N</v>
      </c>
      <c r="BD21" s="32" t="str">
        <f>'P05'!$E19</f>
        <v>N</v>
      </c>
      <c r="BE21" s="32" t="str">
        <f>'P06'!$E19</f>
        <v>N</v>
      </c>
      <c r="BF21" s="32" t="str">
        <f>'P07'!$E19</f>
        <v>N</v>
      </c>
      <c r="BG21" s="32" t="str">
        <f>'P08'!$E19</f>
        <v>N</v>
      </c>
      <c r="BH21" s="32" t="str">
        <f>'P09'!$E19</f>
        <v>N</v>
      </c>
      <c r="BI21" s="32" t="str">
        <f>'P10'!$E19</f>
        <v>N</v>
      </c>
      <c r="BJ21" s="32" t="str">
        <f>'P11'!$E19</f>
        <v>N</v>
      </c>
      <c r="BK21" s="32" t="str">
        <f>'P12'!$E19</f>
        <v>N</v>
      </c>
      <c r="BL21" s="32" t="str">
        <f>'P13'!$E19</f>
        <v>N</v>
      </c>
      <c r="BM21" s="32" t="str">
        <f>'P14'!$E19</f>
        <v>N</v>
      </c>
      <c r="BN21" s="32" t="str">
        <f>'P15'!$E19</f>
        <v>N</v>
      </c>
      <c r="BO21" s="32" t="str">
        <f>'P16'!$E19</f>
        <v>N</v>
      </c>
      <c r="BP21" s="32" t="str">
        <f>'P17'!$E19</f>
        <v>N</v>
      </c>
      <c r="BQ21" s="32" t="str">
        <f>'P18'!$E19</f>
        <v>N</v>
      </c>
      <c r="BR21" s="32" t="str">
        <f>'P19'!$E19</f>
        <v>N</v>
      </c>
      <c r="BS21" s="32" t="str">
        <f>'P20'!$E19</f>
        <v>N</v>
      </c>
      <c r="BT21" s="32" t="str">
        <f>'P21'!$E19</f>
        <v>N</v>
      </c>
      <c r="BU21" s="53" t="str">
        <f>'P22'!$E19</f>
        <v>N</v>
      </c>
      <c r="BV21" s="53" t="str">
        <f>'P23'!$E19</f>
        <v>N</v>
      </c>
      <c r="BW21" s="53" t="str">
        <f>'P24'!$E19</f>
        <v>N</v>
      </c>
      <c r="BX21" s="53" t="str">
        <f>'P25'!$E19</f>
        <v>N</v>
      </c>
      <c r="BY21" s="53" t="str">
        <f>'P26'!$E19</f>
        <v>N</v>
      </c>
      <c r="BZ21" s="53" t="str">
        <f>'P27'!$E19</f>
        <v>N</v>
      </c>
      <c r="CA21" s="53" t="str">
        <f>'P28'!$E19</f>
        <v>N</v>
      </c>
      <c r="CB21" s="53" t="str">
        <f>'P29'!$E19</f>
        <v>N</v>
      </c>
      <c r="CC21" s="53" t="str">
        <f>'P30'!$E19</f>
        <v>N</v>
      </c>
      <c r="CD21" s="53" t="str">
        <f>'P31'!$E19</f>
        <v>N</v>
      </c>
      <c r="CE21" s="53" t="str">
        <f>'P32'!$E19</f>
        <v>N</v>
      </c>
      <c r="CF21" s="53" t="str">
        <f>'P33'!$E19</f>
        <v>N</v>
      </c>
      <c r="CG21" s="53" t="str">
        <f>'P34'!$E19</f>
        <v>N</v>
      </c>
      <c r="CH21" s="53" t="str">
        <f>'P35'!$E19</f>
        <v>N</v>
      </c>
      <c r="CI21" s="53" t="str">
        <f>'P36'!$E19</f>
        <v>N</v>
      </c>
      <c r="CJ21" s="53" t="str">
        <f>'P37'!$E19</f>
        <v>N</v>
      </c>
      <c r="CK21" s="53" t="str">
        <f>'P38'!$E19</f>
        <v>N</v>
      </c>
      <c r="CL21" s="53" t="str">
        <f>'P39'!$E19</f>
        <v>N</v>
      </c>
      <c r="CM21" s="53" t="str">
        <f>'P40'!$E19</f>
        <v>N</v>
      </c>
      <c r="CN21" s="47">
        <f t="shared" si="5"/>
        <v>0</v>
      </c>
    </row>
    <row r="22" spans="1:92" x14ac:dyDescent="0.3">
      <c r="A22" s="12">
        <v>4</v>
      </c>
      <c r="B22" s="32" t="str">
        <f>Critères!$B19</f>
        <v>4.3</v>
      </c>
      <c r="C22" s="32" t="str">
        <f>Critères!$A17</f>
        <v>MULTIMÉDIA</v>
      </c>
      <c r="D22" s="32" t="str">
        <f>'P01'!$D20</f>
        <v>NT</v>
      </c>
      <c r="E22" s="32" t="str">
        <f>'P02'!$D20</f>
        <v>NT</v>
      </c>
      <c r="F22" s="32" t="str">
        <f>'P03'!$D20</f>
        <v>NT</v>
      </c>
      <c r="G22" s="32" t="str">
        <f>'P04'!$D20</f>
        <v>NT</v>
      </c>
      <c r="H22" s="32" t="str">
        <f>'P05'!$D20</f>
        <v>NT</v>
      </c>
      <c r="I22" s="32" t="str">
        <f>'P06'!$D20</f>
        <v>NT</v>
      </c>
      <c r="J22" s="32" t="str">
        <f>'P07'!$D20</f>
        <v>NT</v>
      </c>
      <c r="K22" s="32" t="str">
        <f>'P08'!$D20</f>
        <v>NT</v>
      </c>
      <c r="L22" s="32" t="str">
        <f>'P09'!$D20</f>
        <v>NT</v>
      </c>
      <c r="M22" s="32" t="str">
        <f>'P10'!$D20</f>
        <v>NT</v>
      </c>
      <c r="N22" s="32" t="str">
        <f>'P11'!$D20</f>
        <v>NT</v>
      </c>
      <c r="O22" s="32" t="str">
        <f>'P12'!$D20</f>
        <v>NT</v>
      </c>
      <c r="P22" s="32" t="str">
        <f>'P13'!$D20</f>
        <v>NT</v>
      </c>
      <c r="Q22" s="32" t="str">
        <f>'P14'!$D20</f>
        <v>NT</v>
      </c>
      <c r="R22" s="32" t="str">
        <f>'P15'!$D20</f>
        <v>NT</v>
      </c>
      <c r="S22" s="32" t="str">
        <f>'P16'!$D20</f>
        <v>NT</v>
      </c>
      <c r="T22" s="32" t="str">
        <f>'P17'!$D20</f>
        <v>NT</v>
      </c>
      <c r="U22" s="32" t="str">
        <f>'P18'!$D20</f>
        <v>NT</v>
      </c>
      <c r="V22" s="32" t="str">
        <f>'P19'!$D20</f>
        <v>NT</v>
      </c>
      <c r="W22" s="32" t="str">
        <f>'P20'!$D20</f>
        <v>NT</v>
      </c>
      <c r="X22" s="32" t="str">
        <f>'P21'!$D20</f>
        <v>NT</v>
      </c>
      <c r="Y22" s="53" t="str">
        <f>'P22'!$D20</f>
        <v>NT</v>
      </c>
      <c r="Z22" s="53" t="str">
        <f>'P23'!$D20</f>
        <v>NT</v>
      </c>
      <c r="AA22" s="53" t="str">
        <f>'P24'!$D20</f>
        <v>NT</v>
      </c>
      <c r="AB22" s="53" t="str">
        <f>'P25'!$D20</f>
        <v>NT</v>
      </c>
      <c r="AC22" s="53" t="str">
        <f>'P26'!$D20</f>
        <v>NT</v>
      </c>
      <c r="AD22" s="53" t="str">
        <f>'P27'!$D20</f>
        <v>NT</v>
      </c>
      <c r="AE22" s="53" t="str">
        <f>'P28'!$D20</f>
        <v>NT</v>
      </c>
      <c r="AF22" s="53" t="str">
        <f>'P29'!$D20</f>
        <v>NT</v>
      </c>
      <c r="AG22" s="53" t="str">
        <f>'P30'!$D20</f>
        <v>NT</v>
      </c>
      <c r="AH22" s="53" t="str">
        <f>'P31'!$D20</f>
        <v>NT</v>
      </c>
      <c r="AI22" s="53" t="str">
        <f>'P32'!$D20</f>
        <v>NT</v>
      </c>
      <c r="AJ22" s="53" t="str">
        <f>'P33'!$D20</f>
        <v>NT</v>
      </c>
      <c r="AK22" s="53" t="str">
        <f>'P34'!$D20</f>
        <v>NT</v>
      </c>
      <c r="AL22" s="53" t="str">
        <f>'P35'!$D20</f>
        <v>NT</v>
      </c>
      <c r="AM22" s="53" t="str">
        <f>'P36'!$D20</f>
        <v>NT</v>
      </c>
      <c r="AN22" s="53" t="str">
        <f>'P37'!$D20</f>
        <v>NT</v>
      </c>
      <c r="AO22" s="53" t="str">
        <f>'P38'!$D20</f>
        <v>NT</v>
      </c>
      <c r="AP22" s="53" t="str">
        <f>'P39'!$D20</f>
        <v>NT</v>
      </c>
      <c r="AQ22" s="53" t="str">
        <f>'P40'!$D20</f>
        <v>NT</v>
      </c>
      <c r="AR22" s="47">
        <f t="shared" si="6"/>
        <v>0</v>
      </c>
      <c r="AS22" s="47">
        <f t="shared" si="7"/>
        <v>0</v>
      </c>
      <c r="AT22" s="47">
        <f t="shared" si="8"/>
        <v>0</v>
      </c>
      <c r="AU22" s="47">
        <f t="shared" si="9"/>
        <v>40</v>
      </c>
      <c r="AV22" s="12" t="str">
        <f t="shared" si="10"/>
        <v>NT</v>
      </c>
      <c r="AW22" s="12">
        <v>4</v>
      </c>
      <c r="AX22" s="32" t="str">
        <f>Critères!$B19</f>
        <v>4.3</v>
      </c>
      <c r="AY22" s="32" t="str">
        <f>Critères!$A17</f>
        <v>MULTIMÉDIA</v>
      </c>
      <c r="AZ22" s="32" t="str">
        <f>'P01'!$E20</f>
        <v>N</v>
      </c>
      <c r="BA22" s="32" t="str">
        <f>'P02'!$E20</f>
        <v>N</v>
      </c>
      <c r="BB22" s="32" t="str">
        <f>'P03'!$E20</f>
        <v>N</v>
      </c>
      <c r="BC22" s="32" t="str">
        <f>'P04'!$E20</f>
        <v>N</v>
      </c>
      <c r="BD22" s="32" t="str">
        <f>'P05'!$E20</f>
        <v>N</v>
      </c>
      <c r="BE22" s="32" t="str">
        <f>'P06'!$E20</f>
        <v>N</v>
      </c>
      <c r="BF22" s="32" t="str">
        <f>'P07'!$E20</f>
        <v>N</v>
      </c>
      <c r="BG22" s="32" t="str">
        <f>'P08'!$E20</f>
        <v>N</v>
      </c>
      <c r="BH22" s="32" t="str">
        <f>'P09'!$E20</f>
        <v>N</v>
      </c>
      <c r="BI22" s="32" t="str">
        <f>'P10'!$E20</f>
        <v>N</v>
      </c>
      <c r="BJ22" s="32" t="str">
        <f>'P11'!$E20</f>
        <v>N</v>
      </c>
      <c r="BK22" s="32" t="str">
        <f>'P12'!$E20</f>
        <v>N</v>
      </c>
      <c r="BL22" s="32" t="str">
        <f>'P13'!$E20</f>
        <v>N</v>
      </c>
      <c r="BM22" s="32" t="str">
        <f>'P14'!$E20</f>
        <v>N</v>
      </c>
      <c r="BN22" s="32" t="str">
        <f>'P15'!$E20</f>
        <v>N</v>
      </c>
      <c r="BO22" s="32" t="str">
        <f>'P16'!$E20</f>
        <v>N</v>
      </c>
      <c r="BP22" s="32" t="str">
        <f>'P17'!$E20</f>
        <v>N</v>
      </c>
      <c r="BQ22" s="32" t="str">
        <f>'P18'!$E20</f>
        <v>N</v>
      </c>
      <c r="BR22" s="32" t="str">
        <f>'P19'!$E20</f>
        <v>N</v>
      </c>
      <c r="BS22" s="32" t="str">
        <f>'P20'!$E20</f>
        <v>N</v>
      </c>
      <c r="BT22" s="32" t="str">
        <f>'P21'!$E20</f>
        <v>N</v>
      </c>
      <c r="BU22" s="53" t="str">
        <f>'P22'!$E20</f>
        <v>N</v>
      </c>
      <c r="BV22" s="53" t="str">
        <f>'P23'!$E20</f>
        <v>N</v>
      </c>
      <c r="BW22" s="53" t="str">
        <f>'P24'!$E20</f>
        <v>N</v>
      </c>
      <c r="BX22" s="53" t="str">
        <f>'P25'!$E20</f>
        <v>N</v>
      </c>
      <c r="BY22" s="53" t="str">
        <f>'P26'!$E20</f>
        <v>N</v>
      </c>
      <c r="BZ22" s="53" t="str">
        <f>'P27'!$E20</f>
        <v>N</v>
      </c>
      <c r="CA22" s="53" t="str">
        <f>'P28'!$E20</f>
        <v>N</v>
      </c>
      <c r="CB22" s="53" t="str">
        <f>'P29'!$E20</f>
        <v>N</v>
      </c>
      <c r="CC22" s="53" t="str">
        <f>'P30'!$E20</f>
        <v>N</v>
      </c>
      <c r="CD22" s="53" t="str">
        <f>'P31'!$E20</f>
        <v>N</v>
      </c>
      <c r="CE22" s="53" t="str">
        <f>'P32'!$E20</f>
        <v>N</v>
      </c>
      <c r="CF22" s="53" t="str">
        <f>'P33'!$E20</f>
        <v>N</v>
      </c>
      <c r="CG22" s="53" t="str">
        <f>'P34'!$E20</f>
        <v>N</v>
      </c>
      <c r="CH22" s="53" t="str">
        <f>'P35'!$E20</f>
        <v>N</v>
      </c>
      <c r="CI22" s="53" t="str">
        <f>'P36'!$E20</f>
        <v>N</v>
      </c>
      <c r="CJ22" s="53" t="str">
        <f>'P37'!$E20</f>
        <v>N</v>
      </c>
      <c r="CK22" s="53" t="str">
        <f>'P38'!$E20</f>
        <v>N</v>
      </c>
      <c r="CL22" s="53" t="str">
        <f>'P39'!$E20</f>
        <v>N</v>
      </c>
      <c r="CM22" s="53" t="str">
        <f>'P40'!$E20</f>
        <v>N</v>
      </c>
      <c r="CN22" s="47">
        <f t="shared" si="5"/>
        <v>0</v>
      </c>
    </row>
    <row r="23" spans="1:92" x14ac:dyDescent="0.3">
      <c r="A23" s="12">
        <v>4</v>
      </c>
      <c r="B23" s="32" t="str">
        <f>Critères!$B20</f>
        <v>4.4</v>
      </c>
      <c r="C23" s="32" t="str">
        <f>Critères!$A17</f>
        <v>MULTIMÉDIA</v>
      </c>
      <c r="D23" s="32" t="str">
        <f>'P01'!$D21</f>
        <v>NT</v>
      </c>
      <c r="E23" s="32" t="str">
        <f>'P02'!$D21</f>
        <v>NT</v>
      </c>
      <c r="F23" s="32" t="str">
        <f>'P03'!$D21</f>
        <v>NT</v>
      </c>
      <c r="G23" s="32" t="str">
        <f>'P04'!$D21</f>
        <v>NT</v>
      </c>
      <c r="H23" s="32" t="str">
        <f>'P05'!$D21</f>
        <v>NT</v>
      </c>
      <c r="I23" s="32" t="str">
        <f>'P06'!$D21</f>
        <v>NT</v>
      </c>
      <c r="J23" s="32" t="str">
        <f>'P07'!$D21</f>
        <v>NT</v>
      </c>
      <c r="K23" s="32" t="str">
        <f>'P08'!$D21</f>
        <v>NT</v>
      </c>
      <c r="L23" s="32" t="str">
        <f>'P09'!$D21</f>
        <v>NT</v>
      </c>
      <c r="M23" s="32" t="str">
        <f>'P10'!$D21</f>
        <v>NT</v>
      </c>
      <c r="N23" s="32" t="str">
        <f>'P11'!$D21</f>
        <v>NT</v>
      </c>
      <c r="O23" s="32" t="str">
        <f>'P12'!$D21</f>
        <v>NT</v>
      </c>
      <c r="P23" s="32" t="str">
        <f>'P13'!$D21</f>
        <v>NT</v>
      </c>
      <c r="Q23" s="32" t="str">
        <f>'P14'!$D21</f>
        <v>NT</v>
      </c>
      <c r="R23" s="32" t="str">
        <f>'P15'!$D21</f>
        <v>NT</v>
      </c>
      <c r="S23" s="32" t="str">
        <f>'P16'!$D21</f>
        <v>NT</v>
      </c>
      <c r="T23" s="32" t="str">
        <f>'P17'!$D21</f>
        <v>NT</v>
      </c>
      <c r="U23" s="32" t="str">
        <f>'P18'!$D21</f>
        <v>NT</v>
      </c>
      <c r="V23" s="32" t="str">
        <f>'P19'!$D21</f>
        <v>NT</v>
      </c>
      <c r="W23" s="32" t="str">
        <f>'P20'!$D21</f>
        <v>NT</v>
      </c>
      <c r="X23" s="32" t="str">
        <f>'P21'!$D21</f>
        <v>NT</v>
      </c>
      <c r="Y23" s="53" t="str">
        <f>'P22'!$D21</f>
        <v>NT</v>
      </c>
      <c r="Z23" s="53" t="str">
        <f>'P23'!$D21</f>
        <v>NT</v>
      </c>
      <c r="AA23" s="53" t="str">
        <f>'P24'!$D21</f>
        <v>NT</v>
      </c>
      <c r="AB23" s="53" t="str">
        <f>'P25'!$D21</f>
        <v>NT</v>
      </c>
      <c r="AC23" s="53" t="str">
        <f>'P26'!$D21</f>
        <v>NT</v>
      </c>
      <c r="AD23" s="53" t="str">
        <f>'P27'!$D21</f>
        <v>NT</v>
      </c>
      <c r="AE23" s="53" t="str">
        <f>'P28'!$D21</f>
        <v>NT</v>
      </c>
      <c r="AF23" s="53" t="str">
        <f>'P29'!$D21</f>
        <v>NT</v>
      </c>
      <c r="AG23" s="53" t="str">
        <f>'P30'!$D21</f>
        <v>NT</v>
      </c>
      <c r="AH23" s="53" t="str">
        <f>'P31'!$D21</f>
        <v>NT</v>
      </c>
      <c r="AI23" s="53" t="str">
        <f>'P32'!$D21</f>
        <v>NT</v>
      </c>
      <c r="AJ23" s="53" t="str">
        <f>'P33'!$D21</f>
        <v>NT</v>
      </c>
      <c r="AK23" s="53" t="str">
        <f>'P34'!$D21</f>
        <v>NT</v>
      </c>
      <c r="AL23" s="53" t="str">
        <f>'P35'!$D21</f>
        <v>NT</v>
      </c>
      <c r="AM23" s="53" t="str">
        <f>'P36'!$D21</f>
        <v>NT</v>
      </c>
      <c r="AN23" s="53" t="str">
        <f>'P37'!$D21</f>
        <v>NT</v>
      </c>
      <c r="AO23" s="53" t="str">
        <f>'P38'!$D21</f>
        <v>NT</v>
      </c>
      <c r="AP23" s="53" t="str">
        <f>'P39'!$D21</f>
        <v>NT</v>
      </c>
      <c r="AQ23" s="53" t="str">
        <f>'P40'!$D21</f>
        <v>NT</v>
      </c>
      <c r="AR23" s="47">
        <f t="shared" si="6"/>
        <v>0</v>
      </c>
      <c r="AS23" s="47">
        <f t="shared" si="7"/>
        <v>0</v>
      </c>
      <c r="AT23" s="47">
        <f t="shared" si="8"/>
        <v>0</v>
      </c>
      <c r="AU23" s="47">
        <f t="shared" si="9"/>
        <v>40</v>
      </c>
      <c r="AV23" s="12" t="str">
        <f t="shared" si="10"/>
        <v>NT</v>
      </c>
      <c r="AW23" s="12">
        <v>4</v>
      </c>
      <c r="AX23" s="32" t="str">
        <f>Critères!$B20</f>
        <v>4.4</v>
      </c>
      <c r="AY23" s="32" t="str">
        <f>Critères!$A17</f>
        <v>MULTIMÉDIA</v>
      </c>
      <c r="AZ23" s="32" t="str">
        <f>'P01'!$E21</f>
        <v>N</v>
      </c>
      <c r="BA23" s="32" t="str">
        <f>'P02'!$E21</f>
        <v>N</v>
      </c>
      <c r="BB23" s="32" t="str">
        <f>'P03'!$E21</f>
        <v>N</v>
      </c>
      <c r="BC23" s="32" t="str">
        <f>'P04'!$E21</f>
        <v>N</v>
      </c>
      <c r="BD23" s="32" t="str">
        <f>'P05'!$E21</f>
        <v>N</v>
      </c>
      <c r="BE23" s="32" t="str">
        <f>'P06'!$E21</f>
        <v>N</v>
      </c>
      <c r="BF23" s="32" t="str">
        <f>'P07'!$E21</f>
        <v>N</v>
      </c>
      <c r="BG23" s="32" t="str">
        <f>'P08'!$E21</f>
        <v>N</v>
      </c>
      <c r="BH23" s="32" t="str">
        <f>'P09'!$E21</f>
        <v>N</v>
      </c>
      <c r="BI23" s="32" t="str">
        <f>'P10'!$E21</f>
        <v>N</v>
      </c>
      <c r="BJ23" s="32" t="str">
        <f>'P11'!$E21</f>
        <v>N</v>
      </c>
      <c r="BK23" s="32" t="str">
        <f>'P12'!$E21</f>
        <v>N</v>
      </c>
      <c r="BL23" s="32" t="str">
        <f>'P13'!$E21</f>
        <v>N</v>
      </c>
      <c r="BM23" s="32" t="str">
        <f>'P14'!$E21</f>
        <v>N</v>
      </c>
      <c r="BN23" s="32" t="str">
        <f>'P15'!$E21</f>
        <v>N</v>
      </c>
      <c r="BO23" s="32" t="str">
        <f>'P16'!$E21</f>
        <v>N</v>
      </c>
      <c r="BP23" s="32" t="str">
        <f>'P17'!$E21</f>
        <v>N</v>
      </c>
      <c r="BQ23" s="32" t="str">
        <f>'P18'!$E21</f>
        <v>N</v>
      </c>
      <c r="BR23" s="32" t="str">
        <f>'P19'!$E21</f>
        <v>N</v>
      </c>
      <c r="BS23" s="32" t="str">
        <f>'P20'!$E21</f>
        <v>N</v>
      </c>
      <c r="BT23" s="32" t="str">
        <f>'P21'!$E21</f>
        <v>N</v>
      </c>
      <c r="BU23" s="53" t="str">
        <f>'P22'!$E21</f>
        <v>N</v>
      </c>
      <c r="BV23" s="53" t="str">
        <f>'P23'!$E21</f>
        <v>N</v>
      </c>
      <c r="BW23" s="53" t="str">
        <f>'P24'!$E21</f>
        <v>N</v>
      </c>
      <c r="BX23" s="53" t="str">
        <f>'P25'!$E21</f>
        <v>N</v>
      </c>
      <c r="BY23" s="53" t="str">
        <f>'P26'!$E21</f>
        <v>N</v>
      </c>
      <c r="BZ23" s="53" t="str">
        <f>'P27'!$E21</f>
        <v>N</v>
      </c>
      <c r="CA23" s="53" t="str">
        <f>'P28'!$E21</f>
        <v>N</v>
      </c>
      <c r="CB23" s="53" t="str">
        <f>'P29'!$E21</f>
        <v>N</v>
      </c>
      <c r="CC23" s="53" t="str">
        <f>'P30'!$E21</f>
        <v>N</v>
      </c>
      <c r="CD23" s="53" t="str">
        <f>'P31'!$E21</f>
        <v>N</v>
      </c>
      <c r="CE23" s="53" t="str">
        <f>'P32'!$E21</f>
        <v>N</v>
      </c>
      <c r="CF23" s="53" t="str">
        <f>'P33'!$E21</f>
        <v>N</v>
      </c>
      <c r="CG23" s="53" t="str">
        <f>'P34'!$E21</f>
        <v>N</v>
      </c>
      <c r="CH23" s="53" t="str">
        <f>'P35'!$E21</f>
        <v>N</v>
      </c>
      <c r="CI23" s="53" t="str">
        <f>'P36'!$E21</f>
        <v>N</v>
      </c>
      <c r="CJ23" s="53" t="str">
        <f>'P37'!$E21</f>
        <v>N</v>
      </c>
      <c r="CK23" s="53" t="str">
        <f>'P38'!$E21</f>
        <v>N</v>
      </c>
      <c r="CL23" s="53" t="str">
        <f>'P39'!$E21</f>
        <v>N</v>
      </c>
      <c r="CM23" s="53" t="str">
        <f>'P40'!$E21</f>
        <v>N</v>
      </c>
      <c r="CN23" s="47">
        <f t="shared" si="5"/>
        <v>0</v>
      </c>
    </row>
    <row r="24" spans="1:92" x14ac:dyDescent="0.3">
      <c r="A24" s="12">
        <v>4</v>
      </c>
      <c r="B24" s="32" t="str">
        <f>Critères!$B21</f>
        <v>4.5</v>
      </c>
      <c r="C24" s="32" t="str">
        <f>Critères!$A17</f>
        <v>MULTIMÉDIA</v>
      </c>
      <c r="D24" s="32" t="str">
        <f>'P01'!$D22</f>
        <v>NT</v>
      </c>
      <c r="E24" s="32" t="str">
        <f>'P02'!$D22</f>
        <v>NT</v>
      </c>
      <c r="F24" s="32" t="str">
        <f>'P03'!$D22</f>
        <v>NT</v>
      </c>
      <c r="G24" s="32" t="str">
        <f>'P04'!$D22</f>
        <v>NT</v>
      </c>
      <c r="H24" s="32" t="str">
        <f>'P05'!$D22</f>
        <v>NT</v>
      </c>
      <c r="I24" s="32" t="str">
        <f>'P06'!$D22</f>
        <v>NT</v>
      </c>
      <c r="J24" s="32" t="str">
        <f>'P07'!$D22</f>
        <v>NT</v>
      </c>
      <c r="K24" s="32" t="str">
        <f>'P08'!$D22</f>
        <v>NT</v>
      </c>
      <c r="L24" s="32" t="str">
        <f>'P09'!$D22</f>
        <v>NT</v>
      </c>
      <c r="M24" s="32" t="str">
        <f>'P10'!$D22</f>
        <v>NT</v>
      </c>
      <c r="N24" s="32" t="str">
        <f>'P11'!$D22</f>
        <v>NT</v>
      </c>
      <c r="O24" s="32" t="str">
        <f>'P12'!$D22</f>
        <v>NT</v>
      </c>
      <c r="P24" s="32" t="str">
        <f>'P13'!$D22</f>
        <v>NT</v>
      </c>
      <c r="Q24" s="32" t="str">
        <f>'P14'!$D22</f>
        <v>NT</v>
      </c>
      <c r="R24" s="32" t="str">
        <f>'P15'!$D22</f>
        <v>NT</v>
      </c>
      <c r="S24" s="32" t="str">
        <f>'P16'!$D22</f>
        <v>NT</v>
      </c>
      <c r="T24" s="32" t="str">
        <f>'P17'!$D22</f>
        <v>NT</v>
      </c>
      <c r="U24" s="32" t="str">
        <f>'P18'!$D22</f>
        <v>NT</v>
      </c>
      <c r="V24" s="32" t="str">
        <f>'P19'!$D22</f>
        <v>NT</v>
      </c>
      <c r="W24" s="32" t="str">
        <f>'P20'!$D22</f>
        <v>NT</v>
      </c>
      <c r="X24" s="32" t="str">
        <f>'P21'!$D22</f>
        <v>NT</v>
      </c>
      <c r="Y24" s="53" t="str">
        <f>'P22'!$D22</f>
        <v>NT</v>
      </c>
      <c r="Z24" s="53" t="str">
        <f>'P23'!$D22</f>
        <v>NT</v>
      </c>
      <c r="AA24" s="53" t="str">
        <f>'P24'!$D22</f>
        <v>NT</v>
      </c>
      <c r="AB24" s="53" t="str">
        <f>'P25'!$D22</f>
        <v>NT</v>
      </c>
      <c r="AC24" s="53" t="str">
        <f>'P26'!$D22</f>
        <v>NT</v>
      </c>
      <c r="AD24" s="53" t="str">
        <f>'P27'!$D22</f>
        <v>NT</v>
      </c>
      <c r="AE24" s="53" t="str">
        <f>'P28'!$D22</f>
        <v>NT</v>
      </c>
      <c r="AF24" s="53" t="str">
        <f>'P29'!$D22</f>
        <v>NT</v>
      </c>
      <c r="AG24" s="53" t="str">
        <f>'P30'!$D22</f>
        <v>NT</v>
      </c>
      <c r="AH24" s="53" t="str">
        <f>'P31'!$D22</f>
        <v>NT</v>
      </c>
      <c r="AI24" s="53" t="str">
        <f>'P32'!$D22</f>
        <v>NT</v>
      </c>
      <c r="AJ24" s="53" t="str">
        <f>'P33'!$D22</f>
        <v>NT</v>
      </c>
      <c r="AK24" s="53" t="str">
        <f>'P34'!$D22</f>
        <v>NT</v>
      </c>
      <c r="AL24" s="53" t="str">
        <f>'P35'!$D22</f>
        <v>NT</v>
      </c>
      <c r="AM24" s="53" t="str">
        <f>'P36'!$D22</f>
        <v>NT</v>
      </c>
      <c r="AN24" s="53" t="str">
        <f>'P37'!$D22</f>
        <v>NT</v>
      </c>
      <c r="AO24" s="53" t="str">
        <f>'P38'!$D22</f>
        <v>NT</v>
      </c>
      <c r="AP24" s="53" t="str">
        <f>'P39'!$D22</f>
        <v>NT</v>
      </c>
      <c r="AQ24" s="53" t="str">
        <f>'P40'!$D22</f>
        <v>NT</v>
      </c>
      <c r="AR24" s="47">
        <f t="shared" si="6"/>
        <v>0</v>
      </c>
      <c r="AS24" s="47">
        <f t="shared" si="7"/>
        <v>0</v>
      </c>
      <c r="AT24" s="47">
        <f t="shared" si="8"/>
        <v>0</v>
      </c>
      <c r="AU24" s="47">
        <f t="shared" si="9"/>
        <v>40</v>
      </c>
      <c r="AV24" s="12" t="str">
        <f t="shared" si="10"/>
        <v>NT</v>
      </c>
      <c r="AW24" s="12">
        <v>4</v>
      </c>
      <c r="AX24" s="32" t="str">
        <f>Critères!$B21</f>
        <v>4.5</v>
      </c>
      <c r="AY24" s="32" t="str">
        <f>Critères!$A17</f>
        <v>MULTIMÉDIA</v>
      </c>
      <c r="AZ24" s="32" t="str">
        <f>'P01'!$E22</f>
        <v>N</v>
      </c>
      <c r="BA24" s="32" t="str">
        <f>'P02'!$E22</f>
        <v>N</v>
      </c>
      <c r="BB24" s="32" t="str">
        <f>'P03'!$E22</f>
        <v>N</v>
      </c>
      <c r="BC24" s="32" t="str">
        <f>'P04'!$E22</f>
        <v>N</v>
      </c>
      <c r="BD24" s="32" t="str">
        <f>'P05'!$E22</f>
        <v>N</v>
      </c>
      <c r="BE24" s="32" t="str">
        <f>'P06'!$E22</f>
        <v>N</v>
      </c>
      <c r="BF24" s="32" t="str">
        <f>'P07'!$E22</f>
        <v>N</v>
      </c>
      <c r="BG24" s="32" t="str">
        <f>'P08'!$E22</f>
        <v>N</v>
      </c>
      <c r="BH24" s="32" t="str">
        <f>'P09'!$E22</f>
        <v>N</v>
      </c>
      <c r="BI24" s="32" t="str">
        <f>'P10'!$E22</f>
        <v>N</v>
      </c>
      <c r="BJ24" s="32" t="str">
        <f>'P11'!$E22</f>
        <v>N</v>
      </c>
      <c r="BK24" s="32" t="str">
        <f>'P12'!$E22</f>
        <v>N</v>
      </c>
      <c r="BL24" s="32" t="str">
        <f>'P13'!$E22</f>
        <v>N</v>
      </c>
      <c r="BM24" s="32" t="str">
        <f>'P14'!$E22</f>
        <v>N</v>
      </c>
      <c r="BN24" s="32" t="str">
        <f>'P15'!$E22</f>
        <v>N</v>
      </c>
      <c r="BO24" s="32" t="str">
        <f>'P16'!$E22</f>
        <v>N</v>
      </c>
      <c r="BP24" s="32" t="str">
        <f>'P17'!$E22</f>
        <v>N</v>
      </c>
      <c r="BQ24" s="32" t="str">
        <f>'P18'!$E22</f>
        <v>N</v>
      </c>
      <c r="BR24" s="32" t="str">
        <f>'P19'!$E22</f>
        <v>N</v>
      </c>
      <c r="BS24" s="32" t="str">
        <f>'P20'!$E22</f>
        <v>N</v>
      </c>
      <c r="BT24" s="32" t="str">
        <f>'P21'!$E22</f>
        <v>N</v>
      </c>
      <c r="BU24" s="53" t="str">
        <f>'P22'!$E22</f>
        <v>N</v>
      </c>
      <c r="BV24" s="53" t="str">
        <f>'P23'!$E22</f>
        <v>N</v>
      </c>
      <c r="BW24" s="53" t="str">
        <f>'P24'!$E22</f>
        <v>N</v>
      </c>
      <c r="BX24" s="53" t="str">
        <f>'P25'!$E22</f>
        <v>N</v>
      </c>
      <c r="BY24" s="53" t="str">
        <f>'P26'!$E22</f>
        <v>N</v>
      </c>
      <c r="BZ24" s="53" t="str">
        <f>'P27'!$E22</f>
        <v>N</v>
      </c>
      <c r="CA24" s="53" t="str">
        <f>'P28'!$E22</f>
        <v>N</v>
      </c>
      <c r="CB24" s="53" t="str">
        <f>'P29'!$E22</f>
        <v>N</v>
      </c>
      <c r="CC24" s="53" t="str">
        <f>'P30'!$E22</f>
        <v>N</v>
      </c>
      <c r="CD24" s="53" t="str">
        <f>'P31'!$E22</f>
        <v>N</v>
      </c>
      <c r="CE24" s="53" t="str">
        <f>'P32'!$E22</f>
        <v>N</v>
      </c>
      <c r="CF24" s="53" t="str">
        <f>'P33'!$E22</f>
        <v>N</v>
      </c>
      <c r="CG24" s="53" t="str">
        <f>'P34'!$E22</f>
        <v>N</v>
      </c>
      <c r="CH24" s="53" t="str">
        <f>'P35'!$E22</f>
        <v>N</v>
      </c>
      <c r="CI24" s="53" t="str">
        <f>'P36'!$E22</f>
        <v>N</v>
      </c>
      <c r="CJ24" s="53" t="str">
        <f>'P37'!$E22</f>
        <v>N</v>
      </c>
      <c r="CK24" s="53" t="str">
        <f>'P38'!$E22</f>
        <v>N</v>
      </c>
      <c r="CL24" s="53" t="str">
        <f>'P39'!$E22</f>
        <v>N</v>
      </c>
      <c r="CM24" s="53" t="str">
        <f>'P40'!$E22</f>
        <v>N</v>
      </c>
      <c r="CN24" s="47">
        <f t="shared" si="5"/>
        <v>0</v>
      </c>
    </row>
    <row r="25" spans="1:92" x14ac:dyDescent="0.3">
      <c r="A25" s="12">
        <v>4</v>
      </c>
      <c r="B25" s="32" t="str">
        <f>Critères!$B22</f>
        <v>4.6</v>
      </c>
      <c r="C25" s="32" t="str">
        <f>Critères!$A17</f>
        <v>MULTIMÉDIA</v>
      </c>
      <c r="D25" s="32" t="str">
        <f>'P01'!$D23</f>
        <v>NT</v>
      </c>
      <c r="E25" s="32" t="str">
        <f>'P02'!$D23</f>
        <v>NT</v>
      </c>
      <c r="F25" s="32" t="str">
        <f>'P03'!$D23</f>
        <v>NT</v>
      </c>
      <c r="G25" s="32" t="str">
        <f>'P04'!$D23</f>
        <v>NT</v>
      </c>
      <c r="H25" s="32" t="str">
        <f>'P05'!$D23</f>
        <v>NT</v>
      </c>
      <c r="I25" s="32" t="str">
        <f>'P06'!$D23</f>
        <v>NT</v>
      </c>
      <c r="J25" s="32" t="str">
        <f>'P07'!$D23</f>
        <v>NT</v>
      </c>
      <c r="K25" s="32" t="str">
        <f>'P08'!$D23</f>
        <v>NT</v>
      </c>
      <c r="L25" s="32" t="str">
        <f>'P09'!$D23</f>
        <v>NT</v>
      </c>
      <c r="M25" s="32" t="str">
        <f>'P10'!$D23</f>
        <v>NT</v>
      </c>
      <c r="N25" s="32" t="str">
        <f>'P11'!$D23</f>
        <v>NT</v>
      </c>
      <c r="O25" s="32" t="str">
        <f>'P12'!$D23</f>
        <v>NT</v>
      </c>
      <c r="P25" s="32" t="str">
        <f>'P13'!$D23</f>
        <v>NT</v>
      </c>
      <c r="Q25" s="32" t="str">
        <f>'P14'!$D23</f>
        <v>NT</v>
      </c>
      <c r="R25" s="32" t="str">
        <f>'P15'!$D23</f>
        <v>NT</v>
      </c>
      <c r="S25" s="32" t="str">
        <f>'P16'!$D23</f>
        <v>NT</v>
      </c>
      <c r="T25" s="32" t="str">
        <f>'P17'!$D23</f>
        <v>NT</v>
      </c>
      <c r="U25" s="32" t="str">
        <f>'P18'!$D23</f>
        <v>NT</v>
      </c>
      <c r="V25" s="32" t="str">
        <f>'P19'!$D23</f>
        <v>NT</v>
      </c>
      <c r="W25" s="32" t="str">
        <f>'P20'!$D23</f>
        <v>NT</v>
      </c>
      <c r="X25" s="32" t="str">
        <f>'P21'!$D23</f>
        <v>NT</v>
      </c>
      <c r="Y25" s="53" t="str">
        <f>'P22'!$D23</f>
        <v>NT</v>
      </c>
      <c r="Z25" s="53" t="str">
        <f>'P23'!$D23</f>
        <v>NT</v>
      </c>
      <c r="AA25" s="53" t="str">
        <f>'P24'!$D23</f>
        <v>NT</v>
      </c>
      <c r="AB25" s="53" t="str">
        <f>'P25'!$D23</f>
        <v>NT</v>
      </c>
      <c r="AC25" s="53" t="str">
        <f>'P26'!$D23</f>
        <v>NT</v>
      </c>
      <c r="AD25" s="53" t="str">
        <f>'P27'!$D23</f>
        <v>NT</v>
      </c>
      <c r="AE25" s="53" t="str">
        <f>'P28'!$D23</f>
        <v>NT</v>
      </c>
      <c r="AF25" s="53" t="str">
        <f>'P29'!$D23</f>
        <v>NT</v>
      </c>
      <c r="AG25" s="53" t="str">
        <f>'P30'!$D23</f>
        <v>NT</v>
      </c>
      <c r="AH25" s="53" t="str">
        <f>'P31'!$D23</f>
        <v>NT</v>
      </c>
      <c r="AI25" s="53" t="str">
        <f>'P32'!$D23</f>
        <v>NT</v>
      </c>
      <c r="AJ25" s="53" t="str">
        <f>'P33'!$D23</f>
        <v>NT</v>
      </c>
      <c r="AK25" s="53" t="str">
        <f>'P34'!$D23</f>
        <v>NT</v>
      </c>
      <c r="AL25" s="53" t="str">
        <f>'P35'!$D23</f>
        <v>NT</v>
      </c>
      <c r="AM25" s="53" t="str">
        <f>'P36'!$D23</f>
        <v>NT</v>
      </c>
      <c r="AN25" s="53" t="str">
        <f>'P37'!$D23</f>
        <v>NT</v>
      </c>
      <c r="AO25" s="53" t="str">
        <f>'P38'!$D23</f>
        <v>NT</v>
      </c>
      <c r="AP25" s="53" t="str">
        <f>'P39'!$D23</f>
        <v>NT</v>
      </c>
      <c r="AQ25" s="53" t="str">
        <f>'P40'!$D23</f>
        <v>NT</v>
      </c>
      <c r="AR25" s="47">
        <f t="shared" si="6"/>
        <v>0</v>
      </c>
      <c r="AS25" s="47">
        <f t="shared" si="7"/>
        <v>0</v>
      </c>
      <c r="AT25" s="47">
        <f t="shared" si="8"/>
        <v>0</v>
      </c>
      <c r="AU25" s="47">
        <f t="shared" si="9"/>
        <v>40</v>
      </c>
      <c r="AV25" s="12" t="str">
        <f t="shared" si="10"/>
        <v>NT</v>
      </c>
      <c r="AW25" s="12">
        <v>4</v>
      </c>
      <c r="AX25" s="32" t="str">
        <f>Critères!$B22</f>
        <v>4.6</v>
      </c>
      <c r="AY25" s="32" t="str">
        <f>Critères!$A17</f>
        <v>MULTIMÉDIA</v>
      </c>
      <c r="AZ25" s="32" t="str">
        <f>'P01'!$E23</f>
        <v>N</v>
      </c>
      <c r="BA25" s="32" t="str">
        <f>'P02'!$E23</f>
        <v>N</v>
      </c>
      <c r="BB25" s="32" t="str">
        <f>'P03'!$E23</f>
        <v>N</v>
      </c>
      <c r="BC25" s="32" t="str">
        <f>'P04'!$E23</f>
        <v>N</v>
      </c>
      <c r="BD25" s="32" t="str">
        <f>'P05'!$E23</f>
        <v>N</v>
      </c>
      <c r="BE25" s="32" t="str">
        <f>'P06'!$E23</f>
        <v>N</v>
      </c>
      <c r="BF25" s="32" t="str">
        <f>'P07'!$E23</f>
        <v>N</v>
      </c>
      <c r="BG25" s="32" t="str">
        <f>'P08'!$E23</f>
        <v>N</v>
      </c>
      <c r="BH25" s="32" t="str">
        <f>'P09'!$E23</f>
        <v>N</v>
      </c>
      <c r="BI25" s="32" t="str">
        <f>'P10'!$E23</f>
        <v>N</v>
      </c>
      <c r="BJ25" s="32" t="str">
        <f>'P11'!$E23</f>
        <v>N</v>
      </c>
      <c r="BK25" s="32" t="str">
        <f>'P12'!$E23</f>
        <v>N</v>
      </c>
      <c r="BL25" s="32" t="str">
        <f>'P13'!$E23</f>
        <v>N</v>
      </c>
      <c r="BM25" s="32" t="str">
        <f>'P14'!$E23</f>
        <v>N</v>
      </c>
      <c r="BN25" s="32" t="str">
        <f>'P15'!$E23</f>
        <v>N</v>
      </c>
      <c r="BO25" s="32" t="str">
        <f>'P16'!$E23</f>
        <v>N</v>
      </c>
      <c r="BP25" s="32" t="str">
        <f>'P17'!$E23</f>
        <v>N</v>
      </c>
      <c r="BQ25" s="32" t="str">
        <f>'P18'!$E23</f>
        <v>N</v>
      </c>
      <c r="BR25" s="32" t="str">
        <f>'P19'!$E23</f>
        <v>N</v>
      </c>
      <c r="BS25" s="32" t="str">
        <f>'P20'!$E23</f>
        <v>N</v>
      </c>
      <c r="BT25" s="32" t="str">
        <f>'P21'!$E23</f>
        <v>N</v>
      </c>
      <c r="BU25" s="53" t="str">
        <f>'P22'!$E23</f>
        <v>N</v>
      </c>
      <c r="BV25" s="53" t="str">
        <f>'P23'!$E23</f>
        <v>N</v>
      </c>
      <c r="BW25" s="53" t="str">
        <f>'P24'!$E23</f>
        <v>N</v>
      </c>
      <c r="BX25" s="53" t="str">
        <f>'P25'!$E23</f>
        <v>N</v>
      </c>
      <c r="BY25" s="53" t="str">
        <f>'P26'!$E23</f>
        <v>N</v>
      </c>
      <c r="BZ25" s="53" t="str">
        <f>'P27'!$E23</f>
        <v>N</v>
      </c>
      <c r="CA25" s="53" t="str">
        <f>'P28'!$E23</f>
        <v>N</v>
      </c>
      <c r="CB25" s="53" t="str">
        <f>'P29'!$E23</f>
        <v>N</v>
      </c>
      <c r="CC25" s="53" t="str">
        <f>'P30'!$E23</f>
        <v>N</v>
      </c>
      <c r="CD25" s="53" t="str">
        <f>'P31'!$E23</f>
        <v>N</v>
      </c>
      <c r="CE25" s="53" t="str">
        <f>'P32'!$E23</f>
        <v>N</v>
      </c>
      <c r="CF25" s="53" t="str">
        <f>'P33'!$E23</f>
        <v>N</v>
      </c>
      <c r="CG25" s="53" t="str">
        <f>'P34'!$E23</f>
        <v>N</v>
      </c>
      <c r="CH25" s="53" t="str">
        <f>'P35'!$E23</f>
        <v>N</v>
      </c>
      <c r="CI25" s="53" t="str">
        <f>'P36'!$E23</f>
        <v>N</v>
      </c>
      <c r="CJ25" s="53" t="str">
        <f>'P37'!$E23</f>
        <v>N</v>
      </c>
      <c r="CK25" s="53" t="str">
        <f>'P38'!$E23</f>
        <v>N</v>
      </c>
      <c r="CL25" s="53" t="str">
        <f>'P39'!$E23</f>
        <v>N</v>
      </c>
      <c r="CM25" s="53" t="str">
        <f>'P40'!$E23</f>
        <v>N</v>
      </c>
      <c r="CN25" s="47">
        <f t="shared" si="5"/>
        <v>0</v>
      </c>
    </row>
    <row r="26" spans="1:92" x14ac:dyDescent="0.3">
      <c r="A26" s="12">
        <v>4</v>
      </c>
      <c r="B26" s="32" t="str">
        <f>Critères!$B23</f>
        <v>4.7</v>
      </c>
      <c r="C26" s="32" t="str">
        <f>Critères!$A17</f>
        <v>MULTIMÉDIA</v>
      </c>
      <c r="D26" s="32" t="str">
        <f>'P01'!$D24</f>
        <v>NT</v>
      </c>
      <c r="E26" s="32" t="str">
        <f>'P02'!$D24</f>
        <v>NT</v>
      </c>
      <c r="F26" s="32" t="str">
        <f>'P03'!$D24</f>
        <v>NT</v>
      </c>
      <c r="G26" s="32" t="str">
        <f>'P04'!$D24</f>
        <v>NT</v>
      </c>
      <c r="H26" s="32" t="str">
        <f>'P05'!$D24</f>
        <v>NT</v>
      </c>
      <c r="I26" s="32" t="str">
        <f>'P06'!$D24</f>
        <v>NT</v>
      </c>
      <c r="J26" s="32" t="str">
        <f>'P07'!$D24</f>
        <v>NT</v>
      </c>
      <c r="K26" s="32" t="str">
        <f>'P08'!$D24</f>
        <v>NT</v>
      </c>
      <c r="L26" s="32" t="str">
        <f>'P09'!$D24</f>
        <v>NT</v>
      </c>
      <c r="M26" s="32" t="str">
        <f>'P10'!$D24</f>
        <v>NT</v>
      </c>
      <c r="N26" s="32" t="str">
        <f>'P11'!$D24</f>
        <v>NT</v>
      </c>
      <c r="O26" s="32" t="str">
        <f>'P12'!$D24</f>
        <v>NT</v>
      </c>
      <c r="P26" s="32" t="str">
        <f>'P13'!$D24</f>
        <v>NT</v>
      </c>
      <c r="Q26" s="32" t="str">
        <f>'P14'!$D24</f>
        <v>NT</v>
      </c>
      <c r="R26" s="32" t="str">
        <f>'P15'!$D24</f>
        <v>NT</v>
      </c>
      <c r="S26" s="32" t="str">
        <f>'P16'!$D24</f>
        <v>NT</v>
      </c>
      <c r="T26" s="32" t="str">
        <f>'P17'!$D24</f>
        <v>NT</v>
      </c>
      <c r="U26" s="32" t="str">
        <f>'P18'!$D24</f>
        <v>NT</v>
      </c>
      <c r="V26" s="32" t="str">
        <f>'P19'!$D24</f>
        <v>NT</v>
      </c>
      <c r="W26" s="32" t="str">
        <f>'P20'!$D24</f>
        <v>NT</v>
      </c>
      <c r="X26" s="32" t="str">
        <f>'P21'!$D24</f>
        <v>NT</v>
      </c>
      <c r="Y26" s="53" t="str">
        <f>'P22'!$D24</f>
        <v>NT</v>
      </c>
      <c r="Z26" s="53" t="str">
        <f>'P23'!$D24</f>
        <v>NT</v>
      </c>
      <c r="AA26" s="53" t="str">
        <f>'P24'!$D24</f>
        <v>NT</v>
      </c>
      <c r="AB26" s="53" t="str">
        <f>'P25'!$D24</f>
        <v>NT</v>
      </c>
      <c r="AC26" s="53" t="str">
        <f>'P26'!$D24</f>
        <v>NT</v>
      </c>
      <c r="AD26" s="53" t="str">
        <f>'P27'!$D24</f>
        <v>NT</v>
      </c>
      <c r="AE26" s="53" t="str">
        <f>'P28'!$D24</f>
        <v>NT</v>
      </c>
      <c r="AF26" s="53" t="str">
        <f>'P29'!$D24</f>
        <v>NT</v>
      </c>
      <c r="AG26" s="53" t="str">
        <f>'P30'!$D24</f>
        <v>NT</v>
      </c>
      <c r="AH26" s="53" t="str">
        <f>'P31'!$D24</f>
        <v>NT</v>
      </c>
      <c r="AI26" s="53" t="str">
        <f>'P32'!$D24</f>
        <v>NT</v>
      </c>
      <c r="AJ26" s="53" t="str">
        <f>'P33'!$D24</f>
        <v>NT</v>
      </c>
      <c r="AK26" s="53" t="str">
        <f>'P34'!$D24</f>
        <v>NT</v>
      </c>
      <c r="AL26" s="53" t="str">
        <f>'P35'!$D24</f>
        <v>NT</v>
      </c>
      <c r="AM26" s="53" t="str">
        <f>'P36'!$D24</f>
        <v>NT</v>
      </c>
      <c r="AN26" s="53" t="str">
        <f>'P37'!$D24</f>
        <v>NT</v>
      </c>
      <c r="AO26" s="53" t="str">
        <f>'P38'!$D24</f>
        <v>NT</v>
      </c>
      <c r="AP26" s="53" t="str">
        <f>'P39'!$D24</f>
        <v>NT</v>
      </c>
      <c r="AQ26" s="53" t="str">
        <f>'P40'!$D24</f>
        <v>NT</v>
      </c>
      <c r="AR26" s="47">
        <f t="shared" si="6"/>
        <v>0</v>
      </c>
      <c r="AS26" s="47">
        <f t="shared" si="7"/>
        <v>0</v>
      </c>
      <c r="AT26" s="47">
        <f t="shared" si="8"/>
        <v>0</v>
      </c>
      <c r="AU26" s="47">
        <f t="shared" si="9"/>
        <v>40</v>
      </c>
      <c r="AV26" s="12" t="str">
        <f t="shared" si="10"/>
        <v>NT</v>
      </c>
      <c r="AW26" s="12">
        <v>4</v>
      </c>
      <c r="AX26" s="32" t="str">
        <f>Critères!$B23</f>
        <v>4.7</v>
      </c>
      <c r="AY26" s="32" t="str">
        <f>Critères!$A17</f>
        <v>MULTIMÉDIA</v>
      </c>
      <c r="AZ26" s="32" t="str">
        <f>'P01'!$E24</f>
        <v>N</v>
      </c>
      <c r="BA26" s="32" t="str">
        <f>'P02'!$E24</f>
        <v>N</v>
      </c>
      <c r="BB26" s="32" t="str">
        <f>'P03'!$E24</f>
        <v>N</v>
      </c>
      <c r="BC26" s="32" t="str">
        <f>'P04'!$E24</f>
        <v>N</v>
      </c>
      <c r="BD26" s="32" t="str">
        <f>'P05'!$E24</f>
        <v>N</v>
      </c>
      <c r="BE26" s="32" t="str">
        <f>'P06'!$E24</f>
        <v>N</v>
      </c>
      <c r="BF26" s="32" t="str">
        <f>'P07'!$E24</f>
        <v>N</v>
      </c>
      <c r="BG26" s="32" t="str">
        <f>'P08'!$E24</f>
        <v>N</v>
      </c>
      <c r="BH26" s="32" t="str">
        <f>'P09'!$E24</f>
        <v>N</v>
      </c>
      <c r="BI26" s="32" t="str">
        <f>'P10'!$E24</f>
        <v>N</v>
      </c>
      <c r="BJ26" s="32" t="str">
        <f>'P11'!$E24</f>
        <v>N</v>
      </c>
      <c r="BK26" s="32" t="str">
        <f>'P12'!$E24</f>
        <v>N</v>
      </c>
      <c r="BL26" s="32" t="str">
        <f>'P13'!$E24</f>
        <v>N</v>
      </c>
      <c r="BM26" s="32" t="str">
        <f>'P14'!$E24</f>
        <v>N</v>
      </c>
      <c r="BN26" s="32" t="str">
        <f>'P15'!$E24</f>
        <v>N</v>
      </c>
      <c r="BO26" s="32" t="str">
        <f>'P16'!$E24</f>
        <v>N</v>
      </c>
      <c r="BP26" s="32" t="str">
        <f>'P17'!$E24</f>
        <v>N</v>
      </c>
      <c r="BQ26" s="32" t="str">
        <f>'P18'!$E24</f>
        <v>N</v>
      </c>
      <c r="BR26" s="32" t="str">
        <f>'P19'!$E24</f>
        <v>N</v>
      </c>
      <c r="BS26" s="32" t="str">
        <f>'P20'!$E24</f>
        <v>N</v>
      </c>
      <c r="BT26" s="32" t="str">
        <f>'P21'!$E24</f>
        <v>N</v>
      </c>
      <c r="BU26" s="53" t="str">
        <f>'P22'!$E24</f>
        <v>N</v>
      </c>
      <c r="BV26" s="53" t="str">
        <f>'P23'!$E24</f>
        <v>N</v>
      </c>
      <c r="BW26" s="53" t="str">
        <f>'P24'!$E24</f>
        <v>N</v>
      </c>
      <c r="BX26" s="53" t="str">
        <f>'P25'!$E24</f>
        <v>N</v>
      </c>
      <c r="BY26" s="53" t="str">
        <f>'P26'!$E24</f>
        <v>N</v>
      </c>
      <c r="BZ26" s="53" t="str">
        <f>'P27'!$E24</f>
        <v>N</v>
      </c>
      <c r="CA26" s="53" t="str">
        <f>'P28'!$E24</f>
        <v>N</v>
      </c>
      <c r="CB26" s="53" t="str">
        <f>'P29'!$E24</f>
        <v>N</v>
      </c>
      <c r="CC26" s="53" t="str">
        <f>'P30'!$E24</f>
        <v>N</v>
      </c>
      <c r="CD26" s="53" t="str">
        <f>'P31'!$E24</f>
        <v>N</v>
      </c>
      <c r="CE26" s="53" t="str">
        <f>'P32'!$E24</f>
        <v>N</v>
      </c>
      <c r="CF26" s="53" t="str">
        <f>'P33'!$E24</f>
        <v>N</v>
      </c>
      <c r="CG26" s="53" t="str">
        <f>'P34'!$E24</f>
        <v>N</v>
      </c>
      <c r="CH26" s="53" t="str">
        <f>'P35'!$E24</f>
        <v>N</v>
      </c>
      <c r="CI26" s="53" t="str">
        <f>'P36'!$E24</f>
        <v>N</v>
      </c>
      <c r="CJ26" s="53" t="str">
        <f>'P37'!$E24</f>
        <v>N</v>
      </c>
      <c r="CK26" s="53" t="str">
        <f>'P38'!$E24</f>
        <v>N</v>
      </c>
      <c r="CL26" s="53" t="str">
        <f>'P39'!$E24</f>
        <v>N</v>
      </c>
      <c r="CM26" s="53" t="str">
        <f>'P40'!$E24</f>
        <v>N</v>
      </c>
      <c r="CN26" s="47">
        <f t="shared" si="5"/>
        <v>0</v>
      </c>
    </row>
    <row r="27" spans="1:92" x14ac:dyDescent="0.3">
      <c r="A27" s="12">
        <v>4</v>
      </c>
      <c r="B27" s="32" t="str">
        <f>Critères!$B24</f>
        <v>4.8</v>
      </c>
      <c r="C27" s="32" t="str">
        <f>Critères!$A17</f>
        <v>MULTIMÉDIA</v>
      </c>
      <c r="D27" s="32" t="str">
        <f>'P01'!$D25</f>
        <v>NT</v>
      </c>
      <c r="E27" s="32" t="str">
        <f>'P02'!$D25</f>
        <v>NT</v>
      </c>
      <c r="F27" s="32" t="str">
        <f>'P03'!$D25</f>
        <v>NT</v>
      </c>
      <c r="G27" s="32" t="str">
        <f>'P04'!$D25</f>
        <v>NT</v>
      </c>
      <c r="H27" s="32" t="str">
        <f>'P05'!$D25</f>
        <v>NT</v>
      </c>
      <c r="I27" s="32" t="str">
        <f>'P06'!$D25</f>
        <v>NT</v>
      </c>
      <c r="J27" s="32" t="str">
        <f>'P07'!$D25</f>
        <v>NT</v>
      </c>
      <c r="K27" s="32" t="str">
        <f>'P08'!$D25</f>
        <v>NT</v>
      </c>
      <c r="L27" s="32" t="str">
        <f>'P09'!$D25</f>
        <v>NT</v>
      </c>
      <c r="M27" s="32" t="str">
        <f>'P10'!$D25</f>
        <v>NT</v>
      </c>
      <c r="N27" s="32" t="str">
        <f>'P11'!$D25</f>
        <v>NT</v>
      </c>
      <c r="O27" s="32" t="str">
        <f>'P12'!$D25</f>
        <v>NT</v>
      </c>
      <c r="P27" s="32" t="str">
        <f>'P13'!$D25</f>
        <v>NT</v>
      </c>
      <c r="Q27" s="32" t="str">
        <f>'P14'!$D25</f>
        <v>NT</v>
      </c>
      <c r="R27" s="32" t="str">
        <f>'P15'!$D25</f>
        <v>NT</v>
      </c>
      <c r="S27" s="32" t="str">
        <f>'P16'!$D25</f>
        <v>NT</v>
      </c>
      <c r="T27" s="32" t="str">
        <f>'P17'!$D25</f>
        <v>NT</v>
      </c>
      <c r="U27" s="32" t="str">
        <f>'P18'!$D25</f>
        <v>NT</v>
      </c>
      <c r="V27" s="32" t="str">
        <f>'P19'!$D25</f>
        <v>NT</v>
      </c>
      <c r="W27" s="32" t="str">
        <f>'P20'!$D25</f>
        <v>NT</v>
      </c>
      <c r="X27" s="32" t="str">
        <f>'P21'!$D25</f>
        <v>NT</v>
      </c>
      <c r="Y27" s="53" t="str">
        <f>'P22'!$D25</f>
        <v>NT</v>
      </c>
      <c r="Z27" s="53" t="str">
        <f>'P23'!$D25</f>
        <v>NT</v>
      </c>
      <c r="AA27" s="53" t="str">
        <f>'P24'!$D25</f>
        <v>NT</v>
      </c>
      <c r="AB27" s="53" t="str">
        <f>'P25'!$D25</f>
        <v>NT</v>
      </c>
      <c r="AC27" s="53" t="str">
        <f>'P26'!$D25</f>
        <v>NT</v>
      </c>
      <c r="AD27" s="53" t="str">
        <f>'P27'!$D25</f>
        <v>NT</v>
      </c>
      <c r="AE27" s="53" t="str">
        <f>'P28'!$D25</f>
        <v>NT</v>
      </c>
      <c r="AF27" s="53" t="str">
        <f>'P29'!$D25</f>
        <v>NT</v>
      </c>
      <c r="AG27" s="53" t="str">
        <f>'P30'!$D25</f>
        <v>NT</v>
      </c>
      <c r="AH27" s="53" t="str">
        <f>'P31'!$D25</f>
        <v>NT</v>
      </c>
      <c r="AI27" s="53" t="str">
        <f>'P32'!$D25</f>
        <v>NT</v>
      </c>
      <c r="AJ27" s="53" t="str">
        <f>'P33'!$D25</f>
        <v>NT</v>
      </c>
      <c r="AK27" s="53" t="str">
        <f>'P34'!$D25</f>
        <v>NT</v>
      </c>
      <c r="AL27" s="53" t="str">
        <f>'P35'!$D25</f>
        <v>NT</v>
      </c>
      <c r="AM27" s="53" t="str">
        <f>'P36'!$D25</f>
        <v>NT</v>
      </c>
      <c r="AN27" s="53" t="str">
        <f>'P37'!$D25</f>
        <v>NT</v>
      </c>
      <c r="AO27" s="53" t="str">
        <f>'P38'!$D25</f>
        <v>NT</v>
      </c>
      <c r="AP27" s="53" t="str">
        <f>'P39'!$D25</f>
        <v>NT</v>
      </c>
      <c r="AQ27" s="53" t="str">
        <f>'P40'!$D25</f>
        <v>NT</v>
      </c>
      <c r="AR27" s="47">
        <f t="shared" si="6"/>
        <v>0</v>
      </c>
      <c r="AS27" s="47">
        <f t="shared" si="7"/>
        <v>0</v>
      </c>
      <c r="AT27" s="47">
        <f t="shared" si="8"/>
        <v>0</v>
      </c>
      <c r="AU27" s="47">
        <f t="shared" si="9"/>
        <v>40</v>
      </c>
      <c r="AV27" s="12" t="str">
        <f t="shared" si="10"/>
        <v>NT</v>
      </c>
      <c r="AW27" s="12">
        <v>4</v>
      </c>
      <c r="AX27" s="32" t="str">
        <f>Critères!$B24</f>
        <v>4.8</v>
      </c>
      <c r="AY27" s="32" t="str">
        <f>Critères!$A17</f>
        <v>MULTIMÉDIA</v>
      </c>
      <c r="AZ27" s="32" t="str">
        <f>'P01'!$E25</f>
        <v>N</v>
      </c>
      <c r="BA27" s="32" t="str">
        <f>'P02'!$E25</f>
        <v>N</v>
      </c>
      <c r="BB27" s="32" t="str">
        <f>'P03'!$E25</f>
        <v>N</v>
      </c>
      <c r="BC27" s="32" t="str">
        <f>'P04'!$E25</f>
        <v>N</v>
      </c>
      <c r="BD27" s="32" t="str">
        <f>'P05'!$E25</f>
        <v>N</v>
      </c>
      <c r="BE27" s="32" t="str">
        <f>'P06'!$E25</f>
        <v>N</v>
      </c>
      <c r="BF27" s="32" t="str">
        <f>'P07'!$E25</f>
        <v>N</v>
      </c>
      <c r="BG27" s="32" t="str">
        <f>'P08'!$E25</f>
        <v>N</v>
      </c>
      <c r="BH27" s="32" t="str">
        <f>'P09'!$E25</f>
        <v>N</v>
      </c>
      <c r="BI27" s="32" t="str">
        <f>'P10'!$E25</f>
        <v>N</v>
      </c>
      <c r="BJ27" s="32" t="str">
        <f>'P11'!$E25</f>
        <v>N</v>
      </c>
      <c r="BK27" s="32" t="str">
        <f>'P12'!$E25</f>
        <v>N</v>
      </c>
      <c r="BL27" s="32" t="str">
        <f>'P13'!$E25</f>
        <v>N</v>
      </c>
      <c r="BM27" s="32" t="str">
        <f>'P14'!$E25</f>
        <v>N</v>
      </c>
      <c r="BN27" s="32" t="str">
        <f>'P15'!$E25</f>
        <v>N</v>
      </c>
      <c r="BO27" s="32" t="str">
        <f>'P16'!$E25</f>
        <v>N</v>
      </c>
      <c r="BP27" s="32" t="str">
        <f>'P17'!$E25</f>
        <v>N</v>
      </c>
      <c r="BQ27" s="32" t="str">
        <f>'P18'!$E25</f>
        <v>N</v>
      </c>
      <c r="BR27" s="32" t="str">
        <f>'P19'!$E25</f>
        <v>N</v>
      </c>
      <c r="BS27" s="32" t="str">
        <f>'P20'!$E25</f>
        <v>N</v>
      </c>
      <c r="BT27" s="32" t="str">
        <f>'P21'!$E25</f>
        <v>N</v>
      </c>
      <c r="BU27" s="53" t="str">
        <f>'P22'!$E25</f>
        <v>N</v>
      </c>
      <c r="BV27" s="53" t="str">
        <f>'P23'!$E25</f>
        <v>N</v>
      </c>
      <c r="BW27" s="53" t="str">
        <f>'P24'!$E25</f>
        <v>N</v>
      </c>
      <c r="BX27" s="53" t="str">
        <f>'P25'!$E25</f>
        <v>N</v>
      </c>
      <c r="BY27" s="53" t="str">
        <f>'P26'!$E25</f>
        <v>N</v>
      </c>
      <c r="BZ27" s="53" t="str">
        <f>'P27'!$E25</f>
        <v>N</v>
      </c>
      <c r="CA27" s="53" t="str">
        <f>'P28'!$E25</f>
        <v>N</v>
      </c>
      <c r="CB27" s="53" t="str">
        <f>'P29'!$E25</f>
        <v>N</v>
      </c>
      <c r="CC27" s="53" t="str">
        <f>'P30'!$E25</f>
        <v>N</v>
      </c>
      <c r="CD27" s="53" t="str">
        <f>'P31'!$E25</f>
        <v>N</v>
      </c>
      <c r="CE27" s="53" t="str">
        <f>'P32'!$E25</f>
        <v>N</v>
      </c>
      <c r="CF27" s="53" t="str">
        <f>'P33'!$E25</f>
        <v>N</v>
      </c>
      <c r="CG27" s="53" t="str">
        <f>'P34'!$E25</f>
        <v>N</v>
      </c>
      <c r="CH27" s="53" t="str">
        <f>'P35'!$E25</f>
        <v>N</v>
      </c>
      <c r="CI27" s="53" t="str">
        <f>'P36'!$E25</f>
        <v>N</v>
      </c>
      <c r="CJ27" s="53" t="str">
        <f>'P37'!$E25</f>
        <v>N</v>
      </c>
      <c r="CK27" s="53" t="str">
        <f>'P38'!$E25</f>
        <v>N</v>
      </c>
      <c r="CL27" s="53" t="str">
        <f>'P39'!$E25</f>
        <v>N</v>
      </c>
      <c r="CM27" s="53" t="str">
        <f>'P40'!$E25</f>
        <v>N</v>
      </c>
      <c r="CN27" s="47">
        <f t="shared" si="5"/>
        <v>0</v>
      </c>
    </row>
    <row r="28" spans="1:92" x14ac:dyDescent="0.3">
      <c r="A28" s="12">
        <v>4</v>
      </c>
      <c r="B28" s="32" t="str">
        <f>Critères!$B25</f>
        <v>4.9</v>
      </c>
      <c r="C28" s="32" t="str">
        <f>Critères!$A17</f>
        <v>MULTIMÉDIA</v>
      </c>
      <c r="D28" s="32" t="str">
        <f>'P01'!$D26</f>
        <v>NT</v>
      </c>
      <c r="E28" s="32" t="str">
        <f>'P02'!$D26</f>
        <v>NT</v>
      </c>
      <c r="F28" s="32" t="str">
        <f>'P03'!$D26</f>
        <v>NT</v>
      </c>
      <c r="G28" s="32" t="str">
        <f>'P04'!$D26</f>
        <v>NT</v>
      </c>
      <c r="H28" s="32" t="str">
        <f>'P05'!$D26</f>
        <v>NT</v>
      </c>
      <c r="I28" s="32" t="str">
        <f>'P06'!$D26</f>
        <v>NT</v>
      </c>
      <c r="J28" s="32" t="str">
        <f>'P07'!$D26</f>
        <v>NT</v>
      </c>
      <c r="K28" s="32" t="str">
        <f>'P08'!$D26</f>
        <v>NT</v>
      </c>
      <c r="L28" s="32" t="str">
        <f>'P09'!$D26</f>
        <v>NT</v>
      </c>
      <c r="M28" s="32" t="str">
        <f>'P10'!$D26</f>
        <v>NT</v>
      </c>
      <c r="N28" s="32" t="str">
        <f>'P11'!$D26</f>
        <v>NT</v>
      </c>
      <c r="O28" s="32" t="str">
        <f>'P12'!$D26</f>
        <v>NT</v>
      </c>
      <c r="P28" s="32" t="str">
        <f>'P13'!$D26</f>
        <v>NT</v>
      </c>
      <c r="Q28" s="32" t="str">
        <f>'P14'!$D26</f>
        <v>NT</v>
      </c>
      <c r="R28" s="32" t="str">
        <f>'P15'!$D26</f>
        <v>NT</v>
      </c>
      <c r="S28" s="32" t="str">
        <f>'P16'!$D26</f>
        <v>NT</v>
      </c>
      <c r="T28" s="32" t="str">
        <f>'P17'!$D26</f>
        <v>NT</v>
      </c>
      <c r="U28" s="32" t="str">
        <f>'P18'!$D26</f>
        <v>NT</v>
      </c>
      <c r="V28" s="32" t="str">
        <f>'P19'!$D26</f>
        <v>NT</v>
      </c>
      <c r="W28" s="32" t="str">
        <f>'P20'!$D26</f>
        <v>NT</v>
      </c>
      <c r="X28" s="32" t="str">
        <f>'P21'!$D26</f>
        <v>NT</v>
      </c>
      <c r="Y28" s="53" t="str">
        <f>'P22'!$D26</f>
        <v>NT</v>
      </c>
      <c r="Z28" s="53" t="str">
        <f>'P23'!$D26</f>
        <v>NT</v>
      </c>
      <c r="AA28" s="53" t="str">
        <f>'P24'!$D26</f>
        <v>NT</v>
      </c>
      <c r="AB28" s="53" t="str">
        <f>'P25'!$D26</f>
        <v>NT</v>
      </c>
      <c r="AC28" s="53" t="str">
        <f>'P26'!$D26</f>
        <v>NT</v>
      </c>
      <c r="AD28" s="53" t="str">
        <f>'P27'!$D26</f>
        <v>NT</v>
      </c>
      <c r="AE28" s="53" t="str">
        <f>'P28'!$D26</f>
        <v>NT</v>
      </c>
      <c r="AF28" s="53" t="str">
        <f>'P29'!$D26</f>
        <v>NT</v>
      </c>
      <c r="AG28" s="53" t="str">
        <f>'P30'!$D26</f>
        <v>NT</v>
      </c>
      <c r="AH28" s="53" t="str">
        <f>'P31'!$D26</f>
        <v>NT</v>
      </c>
      <c r="AI28" s="53" t="str">
        <f>'P32'!$D26</f>
        <v>NT</v>
      </c>
      <c r="AJ28" s="53" t="str">
        <f>'P33'!$D26</f>
        <v>NT</v>
      </c>
      <c r="AK28" s="53" t="str">
        <f>'P34'!$D26</f>
        <v>NT</v>
      </c>
      <c r="AL28" s="53" t="str">
        <f>'P35'!$D26</f>
        <v>NT</v>
      </c>
      <c r="AM28" s="53" t="str">
        <f>'P36'!$D26</f>
        <v>NT</v>
      </c>
      <c r="AN28" s="53" t="str">
        <f>'P37'!$D26</f>
        <v>NT</v>
      </c>
      <c r="AO28" s="53" t="str">
        <f>'P38'!$D26</f>
        <v>NT</v>
      </c>
      <c r="AP28" s="53" t="str">
        <f>'P39'!$D26</f>
        <v>NT</v>
      </c>
      <c r="AQ28" s="53" t="str">
        <f>'P40'!$D26</f>
        <v>NT</v>
      </c>
      <c r="AR28" s="47">
        <f t="shared" si="6"/>
        <v>0</v>
      </c>
      <c r="AS28" s="47">
        <f t="shared" si="7"/>
        <v>0</v>
      </c>
      <c r="AT28" s="47">
        <f t="shared" si="8"/>
        <v>0</v>
      </c>
      <c r="AU28" s="47">
        <f t="shared" si="9"/>
        <v>40</v>
      </c>
      <c r="AV28" s="12" t="str">
        <f t="shared" si="10"/>
        <v>NT</v>
      </c>
      <c r="AW28" s="12">
        <v>4</v>
      </c>
      <c r="AX28" s="32" t="str">
        <f>Critères!$B25</f>
        <v>4.9</v>
      </c>
      <c r="AY28" s="32" t="str">
        <f>Critères!$A17</f>
        <v>MULTIMÉDIA</v>
      </c>
      <c r="AZ28" s="32" t="str">
        <f>'P01'!$E26</f>
        <v>N</v>
      </c>
      <c r="BA28" s="32" t="str">
        <f>'P02'!$E26</f>
        <v>N</v>
      </c>
      <c r="BB28" s="32" t="str">
        <f>'P03'!$E26</f>
        <v>N</v>
      </c>
      <c r="BC28" s="32" t="str">
        <f>'P04'!$E26</f>
        <v>N</v>
      </c>
      <c r="BD28" s="32" t="str">
        <f>'P05'!$E26</f>
        <v>N</v>
      </c>
      <c r="BE28" s="32" t="str">
        <f>'P06'!$E26</f>
        <v>N</v>
      </c>
      <c r="BF28" s="32" t="str">
        <f>'P07'!$E26</f>
        <v>N</v>
      </c>
      <c r="BG28" s="32" t="str">
        <f>'P08'!$E26</f>
        <v>N</v>
      </c>
      <c r="BH28" s="32" t="str">
        <f>'P09'!$E26</f>
        <v>N</v>
      </c>
      <c r="BI28" s="32" t="str">
        <f>'P10'!$E26</f>
        <v>N</v>
      </c>
      <c r="BJ28" s="32" t="str">
        <f>'P11'!$E26</f>
        <v>N</v>
      </c>
      <c r="BK28" s="32" t="str">
        <f>'P12'!$E26</f>
        <v>N</v>
      </c>
      <c r="BL28" s="32" t="str">
        <f>'P13'!$E26</f>
        <v>N</v>
      </c>
      <c r="BM28" s="32" t="str">
        <f>'P14'!$E26</f>
        <v>N</v>
      </c>
      <c r="BN28" s="32" t="str">
        <f>'P15'!$E26</f>
        <v>N</v>
      </c>
      <c r="BO28" s="32" t="str">
        <f>'P16'!$E26</f>
        <v>N</v>
      </c>
      <c r="BP28" s="32" t="str">
        <f>'P17'!$E26</f>
        <v>N</v>
      </c>
      <c r="BQ28" s="32" t="str">
        <f>'P18'!$E26</f>
        <v>N</v>
      </c>
      <c r="BR28" s="32" t="str">
        <f>'P19'!$E26</f>
        <v>N</v>
      </c>
      <c r="BS28" s="32" t="str">
        <f>'P20'!$E26</f>
        <v>N</v>
      </c>
      <c r="BT28" s="32" t="str">
        <f>'P21'!$E26</f>
        <v>N</v>
      </c>
      <c r="BU28" s="53" t="str">
        <f>'P22'!$E26</f>
        <v>N</v>
      </c>
      <c r="BV28" s="53" t="str">
        <f>'P23'!$E26</f>
        <v>N</v>
      </c>
      <c r="BW28" s="53" t="str">
        <f>'P24'!$E26</f>
        <v>N</v>
      </c>
      <c r="BX28" s="53" t="str">
        <f>'P25'!$E26</f>
        <v>N</v>
      </c>
      <c r="BY28" s="53" t="str">
        <f>'P26'!$E26</f>
        <v>N</v>
      </c>
      <c r="BZ28" s="53" t="str">
        <f>'P27'!$E26</f>
        <v>N</v>
      </c>
      <c r="CA28" s="53" t="str">
        <f>'P28'!$E26</f>
        <v>N</v>
      </c>
      <c r="CB28" s="53" t="str">
        <f>'P29'!$E26</f>
        <v>N</v>
      </c>
      <c r="CC28" s="53" t="str">
        <f>'P30'!$E26</f>
        <v>N</v>
      </c>
      <c r="CD28" s="53" t="str">
        <f>'P31'!$E26</f>
        <v>N</v>
      </c>
      <c r="CE28" s="53" t="str">
        <f>'P32'!$E26</f>
        <v>N</v>
      </c>
      <c r="CF28" s="53" t="str">
        <f>'P33'!$E26</f>
        <v>N</v>
      </c>
      <c r="CG28" s="53" t="str">
        <f>'P34'!$E26</f>
        <v>N</v>
      </c>
      <c r="CH28" s="53" t="str">
        <f>'P35'!$E26</f>
        <v>N</v>
      </c>
      <c r="CI28" s="53" t="str">
        <f>'P36'!$E26</f>
        <v>N</v>
      </c>
      <c r="CJ28" s="53" t="str">
        <f>'P37'!$E26</f>
        <v>N</v>
      </c>
      <c r="CK28" s="53" t="str">
        <f>'P38'!$E26</f>
        <v>N</v>
      </c>
      <c r="CL28" s="53" t="str">
        <f>'P39'!$E26</f>
        <v>N</v>
      </c>
      <c r="CM28" s="53" t="str">
        <f>'P40'!$E26</f>
        <v>N</v>
      </c>
      <c r="CN28" s="47">
        <f t="shared" si="5"/>
        <v>0</v>
      </c>
    </row>
    <row r="29" spans="1:92" x14ac:dyDescent="0.3">
      <c r="A29" s="12">
        <v>4</v>
      </c>
      <c r="B29" s="32" t="str">
        <f>Critères!$B26</f>
        <v>4.10</v>
      </c>
      <c r="C29" s="32" t="str">
        <f>Critères!$A17</f>
        <v>MULTIMÉDIA</v>
      </c>
      <c r="D29" s="32" t="str">
        <f>'P01'!$D27</f>
        <v>NT</v>
      </c>
      <c r="E29" s="32" t="str">
        <f>'P02'!$D27</f>
        <v>NT</v>
      </c>
      <c r="F29" s="32" t="str">
        <f>'P03'!$D27</f>
        <v>NT</v>
      </c>
      <c r="G29" s="32" t="str">
        <f>'P04'!$D27</f>
        <v>NT</v>
      </c>
      <c r="H29" s="32" t="str">
        <f>'P05'!$D27</f>
        <v>NT</v>
      </c>
      <c r="I29" s="32" t="str">
        <f>'P06'!$D27</f>
        <v>NT</v>
      </c>
      <c r="J29" s="32" t="str">
        <f>'P07'!$D27</f>
        <v>NT</v>
      </c>
      <c r="K29" s="32" t="str">
        <f>'P08'!$D27</f>
        <v>NT</v>
      </c>
      <c r="L29" s="32" t="str">
        <f>'P09'!$D27</f>
        <v>NT</v>
      </c>
      <c r="M29" s="32" t="str">
        <f>'P10'!$D27</f>
        <v>NT</v>
      </c>
      <c r="N29" s="32" t="str">
        <f>'P11'!$D27</f>
        <v>NT</v>
      </c>
      <c r="O29" s="32" t="str">
        <f>'P12'!$D27</f>
        <v>NT</v>
      </c>
      <c r="P29" s="32" t="str">
        <f>'P13'!$D27</f>
        <v>NT</v>
      </c>
      <c r="Q29" s="32" t="str">
        <f>'P14'!$D27</f>
        <v>NT</v>
      </c>
      <c r="R29" s="32" t="str">
        <f>'P15'!$D27</f>
        <v>NT</v>
      </c>
      <c r="S29" s="32" t="str">
        <f>'P16'!$D27</f>
        <v>NT</v>
      </c>
      <c r="T29" s="32" t="str">
        <f>'P17'!$D27</f>
        <v>NT</v>
      </c>
      <c r="U29" s="32" t="str">
        <f>'P18'!$D27</f>
        <v>NT</v>
      </c>
      <c r="V29" s="32" t="str">
        <f>'P19'!$D27</f>
        <v>NT</v>
      </c>
      <c r="W29" s="32" t="str">
        <f>'P20'!$D27</f>
        <v>NT</v>
      </c>
      <c r="X29" s="32" t="str">
        <f>'P21'!$D27</f>
        <v>NT</v>
      </c>
      <c r="Y29" s="53" t="str">
        <f>'P22'!$D27</f>
        <v>NT</v>
      </c>
      <c r="Z29" s="53" t="str">
        <f>'P23'!$D27</f>
        <v>NT</v>
      </c>
      <c r="AA29" s="53" t="str">
        <f>'P24'!$D27</f>
        <v>NT</v>
      </c>
      <c r="AB29" s="53" t="str">
        <f>'P25'!$D27</f>
        <v>NT</v>
      </c>
      <c r="AC29" s="53" t="str">
        <f>'P26'!$D27</f>
        <v>NT</v>
      </c>
      <c r="AD29" s="53" t="str">
        <f>'P27'!$D27</f>
        <v>NT</v>
      </c>
      <c r="AE29" s="53" t="str">
        <f>'P28'!$D27</f>
        <v>NT</v>
      </c>
      <c r="AF29" s="53" t="str">
        <f>'P29'!$D27</f>
        <v>NT</v>
      </c>
      <c r="AG29" s="53" t="str">
        <f>'P30'!$D27</f>
        <v>NT</v>
      </c>
      <c r="AH29" s="53" t="str">
        <f>'P31'!$D27</f>
        <v>NT</v>
      </c>
      <c r="AI29" s="53" t="str">
        <f>'P32'!$D27</f>
        <v>NT</v>
      </c>
      <c r="AJ29" s="53" t="str">
        <f>'P33'!$D27</f>
        <v>NT</v>
      </c>
      <c r="AK29" s="53" t="str">
        <f>'P34'!$D27</f>
        <v>NT</v>
      </c>
      <c r="AL29" s="53" t="str">
        <f>'P35'!$D27</f>
        <v>NT</v>
      </c>
      <c r="AM29" s="53" t="str">
        <f>'P36'!$D27</f>
        <v>NT</v>
      </c>
      <c r="AN29" s="53" t="str">
        <f>'P37'!$D27</f>
        <v>NT</v>
      </c>
      <c r="AO29" s="53" t="str">
        <f>'P38'!$D27</f>
        <v>NT</v>
      </c>
      <c r="AP29" s="53" t="str">
        <f>'P39'!$D27</f>
        <v>NT</v>
      </c>
      <c r="AQ29" s="53" t="str">
        <f>'P40'!$D27</f>
        <v>NT</v>
      </c>
      <c r="AR29" s="47">
        <f t="shared" si="6"/>
        <v>0</v>
      </c>
      <c r="AS29" s="47">
        <f t="shared" si="7"/>
        <v>0</v>
      </c>
      <c r="AT29" s="47">
        <f t="shared" si="8"/>
        <v>0</v>
      </c>
      <c r="AU29" s="47">
        <f t="shared" si="9"/>
        <v>40</v>
      </c>
      <c r="AV29" s="12" t="str">
        <f t="shared" si="10"/>
        <v>NT</v>
      </c>
      <c r="AW29" s="12">
        <v>4</v>
      </c>
      <c r="AX29" s="32" t="str">
        <f>Critères!$B26</f>
        <v>4.10</v>
      </c>
      <c r="AY29" s="32" t="str">
        <f>Critères!$A17</f>
        <v>MULTIMÉDIA</v>
      </c>
      <c r="AZ29" s="32" t="str">
        <f>'P01'!$E27</f>
        <v>N</v>
      </c>
      <c r="BA29" s="32" t="str">
        <f>'P02'!$E27</f>
        <v>N</v>
      </c>
      <c r="BB29" s="32" t="str">
        <f>'P03'!$E27</f>
        <v>N</v>
      </c>
      <c r="BC29" s="32" t="str">
        <f>'P04'!$E27</f>
        <v>N</v>
      </c>
      <c r="BD29" s="32" t="str">
        <f>'P05'!$E27</f>
        <v>N</v>
      </c>
      <c r="BE29" s="32" t="str">
        <f>'P06'!$E27</f>
        <v>N</v>
      </c>
      <c r="BF29" s="32" t="str">
        <f>'P07'!$E27</f>
        <v>N</v>
      </c>
      <c r="BG29" s="32" t="str">
        <f>'P08'!$E27</f>
        <v>N</v>
      </c>
      <c r="BH29" s="32" t="str">
        <f>'P09'!$E27</f>
        <v>N</v>
      </c>
      <c r="BI29" s="32" t="str">
        <f>'P10'!$E27</f>
        <v>N</v>
      </c>
      <c r="BJ29" s="32" t="str">
        <f>'P11'!$E27</f>
        <v>N</v>
      </c>
      <c r="BK29" s="32" t="str">
        <f>'P12'!$E27</f>
        <v>N</v>
      </c>
      <c r="BL29" s="32" t="str">
        <f>'P13'!$E27</f>
        <v>N</v>
      </c>
      <c r="BM29" s="32" t="str">
        <f>'P14'!$E27</f>
        <v>N</v>
      </c>
      <c r="BN29" s="32" t="str">
        <f>'P15'!$E27</f>
        <v>N</v>
      </c>
      <c r="BO29" s="32" t="str">
        <f>'P16'!$E27</f>
        <v>N</v>
      </c>
      <c r="BP29" s="32" t="str">
        <f>'P17'!$E27</f>
        <v>N</v>
      </c>
      <c r="BQ29" s="32" t="str">
        <f>'P18'!$E27</f>
        <v>N</v>
      </c>
      <c r="BR29" s="32" t="str">
        <f>'P19'!$E27</f>
        <v>N</v>
      </c>
      <c r="BS29" s="32" t="str">
        <f>'P20'!$E27</f>
        <v>N</v>
      </c>
      <c r="BT29" s="32" t="str">
        <f>'P21'!$E27</f>
        <v>N</v>
      </c>
      <c r="BU29" s="53" t="str">
        <f>'P22'!$E27</f>
        <v>N</v>
      </c>
      <c r="BV29" s="53" t="str">
        <f>'P23'!$E27</f>
        <v>N</v>
      </c>
      <c r="BW29" s="53" t="str">
        <f>'P24'!$E27</f>
        <v>N</v>
      </c>
      <c r="BX29" s="53" t="str">
        <f>'P25'!$E27</f>
        <v>N</v>
      </c>
      <c r="BY29" s="53" t="str">
        <f>'P26'!$E27</f>
        <v>N</v>
      </c>
      <c r="BZ29" s="53" t="str">
        <f>'P27'!$E27</f>
        <v>N</v>
      </c>
      <c r="CA29" s="53" t="str">
        <f>'P28'!$E27</f>
        <v>N</v>
      </c>
      <c r="CB29" s="53" t="str">
        <f>'P29'!$E27</f>
        <v>N</v>
      </c>
      <c r="CC29" s="53" t="str">
        <f>'P30'!$E27</f>
        <v>N</v>
      </c>
      <c r="CD29" s="53" t="str">
        <f>'P31'!$E27</f>
        <v>N</v>
      </c>
      <c r="CE29" s="53" t="str">
        <f>'P32'!$E27</f>
        <v>N</v>
      </c>
      <c r="CF29" s="53" t="str">
        <f>'P33'!$E27</f>
        <v>N</v>
      </c>
      <c r="CG29" s="53" t="str">
        <f>'P34'!$E27</f>
        <v>N</v>
      </c>
      <c r="CH29" s="53" t="str">
        <f>'P35'!$E27</f>
        <v>N</v>
      </c>
      <c r="CI29" s="53" t="str">
        <f>'P36'!$E27</f>
        <v>N</v>
      </c>
      <c r="CJ29" s="53" t="str">
        <f>'P37'!$E27</f>
        <v>N</v>
      </c>
      <c r="CK29" s="53" t="str">
        <f>'P38'!$E27</f>
        <v>N</v>
      </c>
      <c r="CL29" s="53" t="str">
        <f>'P39'!$E27</f>
        <v>N</v>
      </c>
      <c r="CM29" s="53" t="str">
        <f>'P40'!$E27</f>
        <v>N</v>
      </c>
      <c r="CN29" s="47">
        <f t="shared" si="5"/>
        <v>0</v>
      </c>
    </row>
    <row r="30" spans="1:92" x14ac:dyDescent="0.3">
      <c r="A30" s="12">
        <v>4</v>
      </c>
      <c r="B30" s="32" t="str">
        <f>Critères!$B27</f>
        <v>4.11</v>
      </c>
      <c r="C30" s="32" t="str">
        <f>Critères!$A17</f>
        <v>MULTIMÉDIA</v>
      </c>
      <c r="D30" s="32" t="str">
        <f>'P01'!$D28</f>
        <v>NT</v>
      </c>
      <c r="E30" s="32" t="str">
        <f>'P02'!$D28</f>
        <v>NT</v>
      </c>
      <c r="F30" s="32" t="str">
        <f>'P03'!$D28</f>
        <v>NT</v>
      </c>
      <c r="G30" s="32" t="str">
        <f>'P04'!$D28</f>
        <v>NT</v>
      </c>
      <c r="H30" s="32" t="str">
        <f>'P05'!$D28</f>
        <v>NT</v>
      </c>
      <c r="I30" s="32" t="str">
        <f>'P06'!$D28</f>
        <v>NT</v>
      </c>
      <c r="J30" s="32" t="str">
        <f>'P07'!$D28</f>
        <v>NT</v>
      </c>
      <c r="K30" s="32" t="str">
        <f>'P08'!$D28</f>
        <v>NT</v>
      </c>
      <c r="L30" s="32" t="str">
        <f>'P09'!$D28</f>
        <v>NT</v>
      </c>
      <c r="M30" s="32" t="str">
        <f>'P10'!$D28</f>
        <v>NT</v>
      </c>
      <c r="N30" s="32" t="str">
        <f>'P11'!$D28</f>
        <v>NT</v>
      </c>
      <c r="O30" s="32" t="str">
        <f>'P12'!$D28</f>
        <v>NT</v>
      </c>
      <c r="P30" s="32" t="str">
        <f>'P13'!$D28</f>
        <v>NT</v>
      </c>
      <c r="Q30" s="32" t="str">
        <f>'P14'!$D28</f>
        <v>NT</v>
      </c>
      <c r="R30" s="32" t="str">
        <f>'P15'!$D28</f>
        <v>NT</v>
      </c>
      <c r="S30" s="32" t="str">
        <f>'P16'!$D28</f>
        <v>NT</v>
      </c>
      <c r="T30" s="32" t="str">
        <f>'P17'!$D28</f>
        <v>NT</v>
      </c>
      <c r="U30" s="32" t="str">
        <f>'P18'!$D28</f>
        <v>NT</v>
      </c>
      <c r="V30" s="32" t="str">
        <f>'P19'!$D28</f>
        <v>NT</v>
      </c>
      <c r="W30" s="32" t="str">
        <f>'P20'!$D28</f>
        <v>NT</v>
      </c>
      <c r="X30" s="32" t="str">
        <f>'P21'!$D28</f>
        <v>NT</v>
      </c>
      <c r="Y30" s="53" t="str">
        <f>'P22'!$D28</f>
        <v>NT</v>
      </c>
      <c r="Z30" s="53" t="str">
        <f>'P23'!$D28</f>
        <v>NT</v>
      </c>
      <c r="AA30" s="53" t="str">
        <f>'P24'!$D28</f>
        <v>NT</v>
      </c>
      <c r="AB30" s="53" t="str">
        <f>'P25'!$D28</f>
        <v>NT</v>
      </c>
      <c r="AC30" s="53" t="str">
        <f>'P26'!$D28</f>
        <v>NT</v>
      </c>
      <c r="AD30" s="53" t="str">
        <f>'P27'!$D28</f>
        <v>NT</v>
      </c>
      <c r="AE30" s="53" t="str">
        <f>'P28'!$D28</f>
        <v>NT</v>
      </c>
      <c r="AF30" s="53" t="str">
        <f>'P29'!$D28</f>
        <v>NT</v>
      </c>
      <c r="AG30" s="53" t="str">
        <f>'P30'!$D28</f>
        <v>NT</v>
      </c>
      <c r="AH30" s="53" t="str">
        <f>'P31'!$D28</f>
        <v>NT</v>
      </c>
      <c r="AI30" s="53" t="str">
        <f>'P32'!$D28</f>
        <v>NT</v>
      </c>
      <c r="AJ30" s="53" t="str">
        <f>'P33'!$D28</f>
        <v>NT</v>
      </c>
      <c r="AK30" s="53" t="str">
        <f>'P34'!$D28</f>
        <v>NT</v>
      </c>
      <c r="AL30" s="53" t="str">
        <f>'P35'!$D28</f>
        <v>NT</v>
      </c>
      <c r="AM30" s="53" t="str">
        <f>'P36'!$D28</f>
        <v>NT</v>
      </c>
      <c r="AN30" s="53" t="str">
        <f>'P37'!$D28</f>
        <v>NT</v>
      </c>
      <c r="AO30" s="53" t="str">
        <f>'P38'!$D28</f>
        <v>NT</v>
      </c>
      <c r="AP30" s="53" t="str">
        <f>'P39'!$D28</f>
        <v>NT</v>
      </c>
      <c r="AQ30" s="53" t="str">
        <f>'P40'!$D28</f>
        <v>NT</v>
      </c>
      <c r="AR30" s="47">
        <f t="shared" si="6"/>
        <v>0</v>
      </c>
      <c r="AS30" s="47">
        <f t="shared" si="7"/>
        <v>0</v>
      </c>
      <c r="AT30" s="47">
        <f t="shared" si="8"/>
        <v>0</v>
      </c>
      <c r="AU30" s="47">
        <f t="shared" si="9"/>
        <v>40</v>
      </c>
      <c r="AV30" s="12" t="str">
        <f t="shared" si="10"/>
        <v>NT</v>
      </c>
      <c r="AW30" s="12">
        <v>4</v>
      </c>
      <c r="AX30" s="32" t="str">
        <f>Critères!$B27</f>
        <v>4.11</v>
      </c>
      <c r="AY30" s="32" t="str">
        <f>Critères!$A17</f>
        <v>MULTIMÉDIA</v>
      </c>
      <c r="AZ30" s="32" t="str">
        <f>'P01'!$E28</f>
        <v>N</v>
      </c>
      <c r="BA30" s="32" t="str">
        <f>'P02'!$E28</f>
        <v>N</v>
      </c>
      <c r="BB30" s="32" t="str">
        <f>'P03'!$E28</f>
        <v>N</v>
      </c>
      <c r="BC30" s="32" t="str">
        <f>'P04'!$E28</f>
        <v>N</v>
      </c>
      <c r="BD30" s="32" t="str">
        <f>'P05'!$E28</f>
        <v>N</v>
      </c>
      <c r="BE30" s="32" t="str">
        <f>'P06'!$E28</f>
        <v>N</v>
      </c>
      <c r="BF30" s="32" t="str">
        <f>'P07'!$E28</f>
        <v>N</v>
      </c>
      <c r="BG30" s="32" t="str">
        <f>'P08'!$E28</f>
        <v>N</v>
      </c>
      <c r="BH30" s="32" t="str">
        <f>'P09'!$E28</f>
        <v>N</v>
      </c>
      <c r="BI30" s="32" t="str">
        <f>'P10'!$E28</f>
        <v>N</v>
      </c>
      <c r="BJ30" s="32" t="str">
        <f>'P11'!$E28</f>
        <v>N</v>
      </c>
      <c r="BK30" s="32" t="str">
        <f>'P12'!$E28</f>
        <v>N</v>
      </c>
      <c r="BL30" s="32" t="str">
        <f>'P13'!$E28</f>
        <v>N</v>
      </c>
      <c r="BM30" s="32" t="str">
        <f>'P14'!$E28</f>
        <v>N</v>
      </c>
      <c r="BN30" s="32" t="str">
        <f>'P15'!$E28</f>
        <v>N</v>
      </c>
      <c r="BO30" s="32" t="str">
        <f>'P16'!$E28</f>
        <v>N</v>
      </c>
      <c r="BP30" s="32" t="str">
        <f>'P17'!$E28</f>
        <v>N</v>
      </c>
      <c r="BQ30" s="32" t="str">
        <f>'P18'!$E28</f>
        <v>N</v>
      </c>
      <c r="BR30" s="32" t="str">
        <f>'P19'!$E28</f>
        <v>N</v>
      </c>
      <c r="BS30" s="32" t="str">
        <f>'P20'!$E28</f>
        <v>N</v>
      </c>
      <c r="BT30" s="32" t="str">
        <f>'P21'!$E28</f>
        <v>N</v>
      </c>
      <c r="BU30" s="53" t="str">
        <f>'P22'!$E28</f>
        <v>N</v>
      </c>
      <c r="BV30" s="53" t="str">
        <f>'P23'!$E28</f>
        <v>N</v>
      </c>
      <c r="BW30" s="53" t="str">
        <f>'P24'!$E28</f>
        <v>N</v>
      </c>
      <c r="BX30" s="53" t="str">
        <f>'P25'!$E28</f>
        <v>N</v>
      </c>
      <c r="BY30" s="53" t="str">
        <f>'P26'!$E28</f>
        <v>N</v>
      </c>
      <c r="BZ30" s="53" t="str">
        <f>'P27'!$E28</f>
        <v>N</v>
      </c>
      <c r="CA30" s="53" t="str">
        <f>'P28'!$E28</f>
        <v>N</v>
      </c>
      <c r="CB30" s="53" t="str">
        <f>'P29'!$E28</f>
        <v>N</v>
      </c>
      <c r="CC30" s="53" t="str">
        <f>'P30'!$E28</f>
        <v>N</v>
      </c>
      <c r="CD30" s="53" t="str">
        <f>'P31'!$E28</f>
        <v>N</v>
      </c>
      <c r="CE30" s="53" t="str">
        <f>'P32'!$E28</f>
        <v>N</v>
      </c>
      <c r="CF30" s="53" t="str">
        <f>'P33'!$E28</f>
        <v>N</v>
      </c>
      <c r="CG30" s="53" t="str">
        <f>'P34'!$E28</f>
        <v>N</v>
      </c>
      <c r="CH30" s="53" t="str">
        <f>'P35'!$E28</f>
        <v>N</v>
      </c>
      <c r="CI30" s="53" t="str">
        <f>'P36'!$E28</f>
        <v>N</v>
      </c>
      <c r="CJ30" s="53" t="str">
        <f>'P37'!$E28</f>
        <v>N</v>
      </c>
      <c r="CK30" s="53" t="str">
        <f>'P38'!$E28</f>
        <v>N</v>
      </c>
      <c r="CL30" s="53" t="str">
        <f>'P39'!$E28</f>
        <v>N</v>
      </c>
      <c r="CM30" s="53" t="str">
        <f>'P40'!$E28</f>
        <v>N</v>
      </c>
      <c r="CN30" s="47">
        <f t="shared" si="5"/>
        <v>0</v>
      </c>
    </row>
    <row r="31" spans="1:92" x14ac:dyDescent="0.3">
      <c r="A31" s="12">
        <v>4</v>
      </c>
      <c r="B31" s="32" t="str">
        <f>Critères!$B28</f>
        <v>4.12</v>
      </c>
      <c r="C31" s="32" t="str">
        <f>Critères!$A17</f>
        <v>MULTIMÉDIA</v>
      </c>
      <c r="D31" s="32" t="str">
        <f>'P01'!$D29</f>
        <v>NT</v>
      </c>
      <c r="E31" s="32" t="str">
        <f>'P02'!$D29</f>
        <v>NT</v>
      </c>
      <c r="F31" s="32" t="str">
        <f>'P03'!$D29</f>
        <v>NT</v>
      </c>
      <c r="G31" s="32" t="str">
        <f>'P04'!$D29</f>
        <v>NT</v>
      </c>
      <c r="H31" s="32" t="str">
        <f>'P05'!$D29</f>
        <v>NT</v>
      </c>
      <c r="I31" s="32" t="str">
        <f>'P06'!$D29</f>
        <v>NT</v>
      </c>
      <c r="J31" s="32" t="str">
        <f>'P07'!$D29</f>
        <v>NT</v>
      </c>
      <c r="K31" s="32" t="str">
        <f>'P08'!$D29</f>
        <v>NT</v>
      </c>
      <c r="L31" s="32" t="str">
        <f>'P09'!$D29</f>
        <v>NT</v>
      </c>
      <c r="M31" s="32" t="str">
        <f>'P10'!$D29</f>
        <v>NT</v>
      </c>
      <c r="N31" s="32" t="str">
        <f>'P11'!$D29</f>
        <v>NT</v>
      </c>
      <c r="O31" s="32" t="str">
        <f>'P12'!$D29</f>
        <v>NT</v>
      </c>
      <c r="P31" s="32" t="str">
        <f>'P13'!$D29</f>
        <v>NT</v>
      </c>
      <c r="Q31" s="32" t="str">
        <f>'P14'!$D29</f>
        <v>NT</v>
      </c>
      <c r="R31" s="32" t="str">
        <f>'P15'!$D29</f>
        <v>NT</v>
      </c>
      <c r="S31" s="32" t="str">
        <f>'P16'!$D29</f>
        <v>NT</v>
      </c>
      <c r="T31" s="32" t="str">
        <f>'P17'!$D29</f>
        <v>NT</v>
      </c>
      <c r="U31" s="32" t="str">
        <f>'P18'!$D29</f>
        <v>NT</v>
      </c>
      <c r="V31" s="32" t="str">
        <f>'P19'!$D29</f>
        <v>NT</v>
      </c>
      <c r="W31" s="32" t="str">
        <f>'P20'!$D29</f>
        <v>NT</v>
      </c>
      <c r="X31" s="32" t="str">
        <f>'P21'!$D29</f>
        <v>NT</v>
      </c>
      <c r="Y31" s="53" t="str">
        <f>'P22'!$D29</f>
        <v>NT</v>
      </c>
      <c r="Z31" s="53" t="str">
        <f>'P23'!$D29</f>
        <v>NT</v>
      </c>
      <c r="AA31" s="53" t="str">
        <f>'P24'!$D29</f>
        <v>NT</v>
      </c>
      <c r="AB31" s="53" t="str">
        <f>'P25'!$D29</f>
        <v>NT</v>
      </c>
      <c r="AC31" s="53" t="str">
        <f>'P26'!$D29</f>
        <v>NT</v>
      </c>
      <c r="AD31" s="53" t="str">
        <f>'P27'!$D29</f>
        <v>NT</v>
      </c>
      <c r="AE31" s="53" t="str">
        <f>'P28'!$D29</f>
        <v>NT</v>
      </c>
      <c r="AF31" s="53" t="str">
        <f>'P29'!$D29</f>
        <v>NT</v>
      </c>
      <c r="AG31" s="53" t="str">
        <f>'P30'!$D29</f>
        <v>NT</v>
      </c>
      <c r="AH31" s="53" t="str">
        <f>'P31'!$D29</f>
        <v>NT</v>
      </c>
      <c r="AI31" s="53" t="str">
        <f>'P32'!$D29</f>
        <v>NT</v>
      </c>
      <c r="AJ31" s="53" t="str">
        <f>'P33'!$D29</f>
        <v>NT</v>
      </c>
      <c r="AK31" s="53" t="str">
        <f>'P34'!$D29</f>
        <v>NT</v>
      </c>
      <c r="AL31" s="53" t="str">
        <f>'P35'!$D29</f>
        <v>NT</v>
      </c>
      <c r="AM31" s="53" t="str">
        <f>'P36'!$D29</f>
        <v>NT</v>
      </c>
      <c r="AN31" s="53" t="str">
        <f>'P37'!$D29</f>
        <v>NT</v>
      </c>
      <c r="AO31" s="53" t="str">
        <f>'P38'!$D29</f>
        <v>NT</v>
      </c>
      <c r="AP31" s="53" t="str">
        <f>'P39'!$D29</f>
        <v>NT</v>
      </c>
      <c r="AQ31" s="53" t="str">
        <f>'P40'!$D29</f>
        <v>NT</v>
      </c>
      <c r="AR31" s="47">
        <f t="shared" si="6"/>
        <v>0</v>
      </c>
      <c r="AS31" s="47">
        <f t="shared" si="7"/>
        <v>0</v>
      </c>
      <c r="AT31" s="47">
        <f t="shared" si="8"/>
        <v>0</v>
      </c>
      <c r="AU31" s="47">
        <f t="shared" si="9"/>
        <v>40</v>
      </c>
      <c r="AV31" s="12" t="str">
        <f t="shared" si="10"/>
        <v>NT</v>
      </c>
      <c r="AW31" s="12">
        <v>4</v>
      </c>
      <c r="AX31" s="32" t="str">
        <f>Critères!$B28</f>
        <v>4.12</v>
      </c>
      <c r="AY31" s="32" t="str">
        <f>Critères!$A17</f>
        <v>MULTIMÉDIA</v>
      </c>
      <c r="AZ31" s="32" t="str">
        <f>'P01'!$E29</f>
        <v>N</v>
      </c>
      <c r="BA31" s="32" t="str">
        <f>'P02'!$E29</f>
        <v>N</v>
      </c>
      <c r="BB31" s="32" t="str">
        <f>'P03'!$E29</f>
        <v>N</v>
      </c>
      <c r="BC31" s="32" t="str">
        <f>'P04'!$E29</f>
        <v>N</v>
      </c>
      <c r="BD31" s="32" t="str">
        <f>'P05'!$E29</f>
        <v>N</v>
      </c>
      <c r="BE31" s="32" t="str">
        <f>'P06'!$E29</f>
        <v>N</v>
      </c>
      <c r="BF31" s="32" t="str">
        <f>'P07'!$E29</f>
        <v>N</v>
      </c>
      <c r="BG31" s="32" t="str">
        <f>'P08'!$E29</f>
        <v>N</v>
      </c>
      <c r="BH31" s="32" t="str">
        <f>'P09'!$E29</f>
        <v>N</v>
      </c>
      <c r="BI31" s="32" t="str">
        <f>'P10'!$E29</f>
        <v>N</v>
      </c>
      <c r="BJ31" s="32" t="str">
        <f>'P11'!$E29</f>
        <v>N</v>
      </c>
      <c r="BK31" s="32" t="str">
        <f>'P12'!$E29</f>
        <v>N</v>
      </c>
      <c r="BL31" s="32" t="str">
        <f>'P13'!$E29</f>
        <v>N</v>
      </c>
      <c r="BM31" s="32" t="str">
        <f>'P14'!$E29</f>
        <v>N</v>
      </c>
      <c r="BN31" s="32" t="str">
        <f>'P15'!$E29</f>
        <v>N</v>
      </c>
      <c r="BO31" s="32" t="str">
        <f>'P16'!$E29</f>
        <v>N</v>
      </c>
      <c r="BP31" s="32" t="str">
        <f>'P17'!$E29</f>
        <v>N</v>
      </c>
      <c r="BQ31" s="32" t="str">
        <f>'P18'!$E29</f>
        <v>N</v>
      </c>
      <c r="BR31" s="32" t="str">
        <f>'P19'!$E29</f>
        <v>N</v>
      </c>
      <c r="BS31" s="32" t="str">
        <f>'P20'!$E29</f>
        <v>N</v>
      </c>
      <c r="BT31" s="32" t="str">
        <f>'P21'!$E29</f>
        <v>N</v>
      </c>
      <c r="BU31" s="53" t="str">
        <f>'P22'!$E29</f>
        <v>N</v>
      </c>
      <c r="BV31" s="53" t="str">
        <f>'P23'!$E29</f>
        <v>N</v>
      </c>
      <c r="BW31" s="53" t="str">
        <f>'P24'!$E29</f>
        <v>N</v>
      </c>
      <c r="BX31" s="53" t="str">
        <f>'P25'!$E29</f>
        <v>N</v>
      </c>
      <c r="BY31" s="53" t="str">
        <f>'P26'!$E29</f>
        <v>N</v>
      </c>
      <c r="BZ31" s="53" t="str">
        <f>'P27'!$E29</f>
        <v>N</v>
      </c>
      <c r="CA31" s="53" t="str">
        <f>'P28'!$E29</f>
        <v>N</v>
      </c>
      <c r="CB31" s="53" t="str">
        <f>'P29'!$E29</f>
        <v>N</v>
      </c>
      <c r="CC31" s="53" t="str">
        <f>'P30'!$E29</f>
        <v>N</v>
      </c>
      <c r="CD31" s="53" t="str">
        <f>'P31'!$E29</f>
        <v>N</v>
      </c>
      <c r="CE31" s="53" t="str">
        <f>'P32'!$E29</f>
        <v>N</v>
      </c>
      <c r="CF31" s="53" t="str">
        <f>'P33'!$E29</f>
        <v>N</v>
      </c>
      <c r="CG31" s="53" t="str">
        <f>'P34'!$E29</f>
        <v>N</v>
      </c>
      <c r="CH31" s="53" t="str">
        <f>'P35'!$E29</f>
        <v>N</v>
      </c>
      <c r="CI31" s="53" t="str">
        <f>'P36'!$E29</f>
        <v>N</v>
      </c>
      <c r="CJ31" s="53" t="str">
        <f>'P37'!$E29</f>
        <v>N</v>
      </c>
      <c r="CK31" s="53" t="str">
        <f>'P38'!$E29</f>
        <v>N</v>
      </c>
      <c r="CL31" s="53" t="str">
        <f>'P39'!$E29</f>
        <v>N</v>
      </c>
      <c r="CM31" s="53" t="str">
        <f>'P40'!$E29</f>
        <v>N</v>
      </c>
      <c r="CN31" s="47">
        <f t="shared" si="5"/>
        <v>0</v>
      </c>
    </row>
    <row r="32" spans="1:92" x14ac:dyDescent="0.3">
      <c r="A32" s="12">
        <v>4</v>
      </c>
      <c r="B32" s="32" t="str">
        <f>Critères!$B29</f>
        <v>4.13</v>
      </c>
      <c r="C32" s="32" t="str">
        <f>Critères!$A17</f>
        <v>MULTIMÉDIA</v>
      </c>
      <c r="D32" s="32" t="str">
        <f>'P01'!$D30</f>
        <v>NT</v>
      </c>
      <c r="E32" s="32" t="str">
        <f>'P02'!$D30</f>
        <v>NT</v>
      </c>
      <c r="F32" s="32" t="str">
        <f>'P03'!$D30</f>
        <v>NT</v>
      </c>
      <c r="G32" s="32" t="str">
        <f>'P04'!$D30</f>
        <v>NT</v>
      </c>
      <c r="H32" s="32" t="str">
        <f>'P05'!$D30</f>
        <v>NT</v>
      </c>
      <c r="I32" s="32" t="str">
        <f>'P06'!$D30</f>
        <v>NT</v>
      </c>
      <c r="J32" s="32" t="str">
        <f>'P07'!$D30</f>
        <v>NT</v>
      </c>
      <c r="K32" s="32" t="str">
        <f>'P08'!$D30</f>
        <v>NT</v>
      </c>
      <c r="L32" s="32" t="str">
        <f>'P09'!$D30</f>
        <v>NT</v>
      </c>
      <c r="M32" s="32" t="str">
        <f>'P10'!$D30</f>
        <v>NT</v>
      </c>
      <c r="N32" s="32" t="str">
        <f>'P11'!$D30</f>
        <v>NT</v>
      </c>
      <c r="O32" s="32" t="str">
        <f>'P12'!$D30</f>
        <v>NT</v>
      </c>
      <c r="P32" s="32" t="str">
        <f>'P13'!$D30</f>
        <v>NT</v>
      </c>
      <c r="Q32" s="32" t="str">
        <f>'P14'!$D30</f>
        <v>NT</v>
      </c>
      <c r="R32" s="32" t="str">
        <f>'P15'!$D30</f>
        <v>NT</v>
      </c>
      <c r="S32" s="32" t="str">
        <f>'P16'!$D30</f>
        <v>NT</v>
      </c>
      <c r="T32" s="32" t="str">
        <f>'P17'!$D30</f>
        <v>NT</v>
      </c>
      <c r="U32" s="32" t="str">
        <f>'P18'!$D30</f>
        <v>NT</v>
      </c>
      <c r="V32" s="32" t="str">
        <f>'P19'!$D30</f>
        <v>NT</v>
      </c>
      <c r="W32" s="32" t="str">
        <f>'P20'!$D30</f>
        <v>NT</v>
      </c>
      <c r="X32" s="32" t="str">
        <f>'P21'!$D30</f>
        <v>NT</v>
      </c>
      <c r="Y32" s="53" t="str">
        <f>'P22'!$D30</f>
        <v>NT</v>
      </c>
      <c r="Z32" s="53" t="str">
        <f>'P23'!$D30</f>
        <v>NT</v>
      </c>
      <c r="AA32" s="53" t="str">
        <f>'P24'!$D30</f>
        <v>NT</v>
      </c>
      <c r="AB32" s="53" t="str">
        <f>'P25'!$D30</f>
        <v>NT</v>
      </c>
      <c r="AC32" s="53" t="str">
        <f>'P26'!$D30</f>
        <v>NT</v>
      </c>
      <c r="AD32" s="53" t="str">
        <f>'P27'!$D30</f>
        <v>NT</v>
      </c>
      <c r="AE32" s="53" t="str">
        <f>'P28'!$D30</f>
        <v>NT</v>
      </c>
      <c r="AF32" s="53" t="str">
        <f>'P29'!$D30</f>
        <v>NT</v>
      </c>
      <c r="AG32" s="53" t="str">
        <f>'P30'!$D30</f>
        <v>NT</v>
      </c>
      <c r="AH32" s="53" t="str">
        <f>'P31'!$D30</f>
        <v>NT</v>
      </c>
      <c r="AI32" s="53" t="str">
        <f>'P32'!$D30</f>
        <v>NT</v>
      </c>
      <c r="AJ32" s="53" t="str">
        <f>'P33'!$D30</f>
        <v>NT</v>
      </c>
      <c r="AK32" s="53" t="str">
        <f>'P34'!$D30</f>
        <v>NT</v>
      </c>
      <c r="AL32" s="53" t="str">
        <f>'P35'!$D30</f>
        <v>NT</v>
      </c>
      <c r="AM32" s="53" t="str">
        <f>'P36'!$D30</f>
        <v>NT</v>
      </c>
      <c r="AN32" s="53" t="str">
        <f>'P37'!$D30</f>
        <v>NT</v>
      </c>
      <c r="AO32" s="53" t="str">
        <f>'P38'!$D30</f>
        <v>NT</v>
      </c>
      <c r="AP32" s="53" t="str">
        <f>'P39'!$D30</f>
        <v>NT</v>
      </c>
      <c r="AQ32" s="53" t="str">
        <f>'P40'!$D30</f>
        <v>NT</v>
      </c>
      <c r="AR32" s="47">
        <f t="shared" si="6"/>
        <v>0</v>
      </c>
      <c r="AS32" s="47">
        <f t="shared" si="7"/>
        <v>0</v>
      </c>
      <c r="AT32" s="47">
        <f t="shared" si="8"/>
        <v>0</v>
      </c>
      <c r="AU32" s="47">
        <f t="shared" si="9"/>
        <v>40</v>
      </c>
      <c r="AV32" s="12" t="str">
        <f t="shared" si="10"/>
        <v>NT</v>
      </c>
      <c r="AW32" s="12">
        <v>4</v>
      </c>
      <c r="AX32" s="32" t="str">
        <f>Critères!$B29</f>
        <v>4.13</v>
      </c>
      <c r="AY32" s="32" t="str">
        <f>Critères!$A17</f>
        <v>MULTIMÉDIA</v>
      </c>
      <c r="AZ32" s="32" t="str">
        <f>'P01'!$E30</f>
        <v>N</v>
      </c>
      <c r="BA32" s="32" t="str">
        <f>'P02'!$E30</f>
        <v>N</v>
      </c>
      <c r="BB32" s="32" t="str">
        <f>'P03'!$E30</f>
        <v>N</v>
      </c>
      <c r="BC32" s="32" t="str">
        <f>'P04'!$E30</f>
        <v>N</v>
      </c>
      <c r="BD32" s="32" t="str">
        <f>'P05'!$E30</f>
        <v>N</v>
      </c>
      <c r="BE32" s="32" t="str">
        <f>'P06'!$E30</f>
        <v>N</v>
      </c>
      <c r="BF32" s="32" t="str">
        <f>'P07'!$E30</f>
        <v>N</v>
      </c>
      <c r="BG32" s="32" t="str">
        <f>'P08'!$E30</f>
        <v>N</v>
      </c>
      <c r="BH32" s="32" t="str">
        <f>'P09'!$E30</f>
        <v>N</v>
      </c>
      <c r="BI32" s="32" t="str">
        <f>'P10'!$E30</f>
        <v>N</v>
      </c>
      <c r="BJ32" s="32" t="str">
        <f>'P11'!$E30</f>
        <v>N</v>
      </c>
      <c r="BK32" s="32" t="str">
        <f>'P12'!$E30</f>
        <v>N</v>
      </c>
      <c r="BL32" s="32" t="str">
        <f>'P13'!$E30</f>
        <v>N</v>
      </c>
      <c r="BM32" s="32" t="str">
        <f>'P14'!$E30</f>
        <v>N</v>
      </c>
      <c r="BN32" s="32" t="str">
        <f>'P15'!$E30</f>
        <v>N</v>
      </c>
      <c r="BO32" s="32" t="str">
        <f>'P16'!$E30</f>
        <v>N</v>
      </c>
      <c r="BP32" s="32" t="str">
        <f>'P17'!$E30</f>
        <v>N</v>
      </c>
      <c r="BQ32" s="32" t="str">
        <f>'P18'!$E30</f>
        <v>N</v>
      </c>
      <c r="BR32" s="32" t="str">
        <f>'P19'!$E30</f>
        <v>N</v>
      </c>
      <c r="BS32" s="32" t="str">
        <f>'P20'!$E30</f>
        <v>N</v>
      </c>
      <c r="BT32" s="53" t="str">
        <f>'P21'!$E30</f>
        <v>N</v>
      </c>
      <c r="BU32" s="53" t="str">
        <f>'P22'!$E30</f>
        <v>N</v>
      </c>
      <c r="BV32" s="53" t="str">
        <f>'P23'!$E30</f>
        <v>N</v>
      </c>
      <c r="BW32" s="53" t="str">
        <f>'P24'!$E30</f>
        <v>N</v>
      </c>
      <c r="BX32" s="53" t="str">
        <f>'P25'!$E30</f>
        <v>N</v>
      </c>
      <c r="BY32" s="53" t="str">
        <f>'P26'!$E30</f>
        <v>N</v>
      </c>
      <c r="BZ32" s="53" t="str">
        <f>'P27'!$E30</f>
        <v>N</v>
      </c>
      <c r="CA32" s="53" t="str">
        <f>'P28'!$E30</f>
        <v>N</v>
      </c>
      <c r="CB32" s="53" t="str">
        <f>'P29'!$E30</f>
        <v>N</v>
      </c>
      <c r="CC32" s="53" t="str">
        <f>'P30'!$E30</f>
        <v>N</v>
      </c>
      <c r="CD32" s="53" t="str">
        <f>'P31'!$E30</f>
        <v>N</v>
      </c>
      <c r="CE32" s="53" t="str">
        <f>'P32'!$E30</f>
        <v>N</v>
      </c>
      <c r="CF32" s="53" t="str">
        <f>'P33'!$E30</f>
        <v>N</v>
      </c>
      <c r="CG32" s="53" t="str">
        <f>'P34'!$E30</f>
        <v>N</v>
      </c>
      <c r="CH32" s="53" t="str">
        <f>'P35'!$E30</f>
        <v>N</v>
      </c>
      <c r="CI32" s="53" t="str">
        <f>'P36'!$E30</f>
        <v>N</v>
      </c>
      <c r="CJ32" s="53" t="str">
        <f>'P37'!$E30</f>
        <v>N</v>
      </c>
      <c r="CK32" s="53" t="str">
        <f>'P38'!$E30</f>
        <v>N</v>
      </c>
      <c r="CL32" s="53" t="str">
        <f>'P39'!$E30</f>
        <v>N</v>
      </c>
      <c r="CM32" s="53" t="str">
        <f>'P40'!$E30</f>
        <v>N</v>
      </c>
      <c r="CN32" s="47">
        <f t="shared" si="5"/>
        <v>0</v>
      </c>
    </row>
    <row r="33" spans="1:92" x14ac:dyDescent="0.3">
      <c r="A33" s="50"/>
      <c r="B33" s="51"/>
      <c r="C33" s="51"/>
      <c r="D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2">
        <f>SUM(AR20:AR32)</f>
        <v>0</v>
      </c>
      <c r="AS33" s="52">
        <f>SUM(AS20:AS32)</f>
        <v>0</v>
      </c>
      <c r="AT33" s="52">
        <f>SUM(AT20:AT32)</f>
        <v>0</v>
      </c>
      <c r="AU33" s="52">
        <f>SUM(AU20:AU32)</f>
        <v>520</v>
      </c>
      <c r="AW33" s="50"/>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51"/>
      <c r="CI33" s="51"/>
      <c r="CJ33" s="51"/>
      <c r="CK33" s="51"/>
      <c r="CL33" s="51"/>
      <c r="CM33" s="51"/>
      <c r="CN33" s="52">
        <f>SUM(CN20:CN32)</f>
        <v>0</v>
      </c>
    </row>
    <row r="34" spans="1:92" x14ac:dyDescent="0.3">
      <c r="A34" s="12">
        <v>5</v>
      </c>
      <c r="B34" s="32" t="str">
        <f>Critères!$B30</f>
        <v>5.1</v>
      </c>
      <c r="C34" s="32" t="str">
        <f>Critères!$A30</f>
        <v>TABLEAUX</v>
      </c>
      <c r="D34" s="32" t="str">
        <f>'P01'!$D31</f>
        <v>NT</v>
      </c>
      <c r="E34" s="32" t="str">
        <f>'P02'!$D31</f>
        <v>NT</v>
      </c>
      <c r="F34" s="32" t="str">
        <f>'P03'!$D31</f>
        <v>NT</v>
      </c>
      <c r="G34" s="32" t="str">
        <f>'P04'!$D31</f>
        <v>NT</v>
      </c>
      <c r="H34" s="32" t="str">
        <f>'P05'!$D31</f>
        <v>NT</v>
      </c>
      <c r="I34" s="32" t="str">
        <f>'P06'!$D31</f>
        <v>NT</v>
      </c>
      <c r="J34" s="32" t="str">
        <f>'P07'!$D31</f>
        <v>NT</v>
      </c>
      <c r="K34" s="32" t="str">
        <f>'P08'!$D31</f>
        <v>NT</v>
      </c>
      <c r="L34" s="32" t="str">
        <f>'P09'!$D31</f>
        <v>NT</v>
      </c>
      <c r="M34" s="32" t="str">
        <f>'P10'!$D31</f>
        <v>NT</v>
      </c>
      <c r="N34" s="32" t="str">
        <f>'P11'!$D31</f>
        <v>NT</v>
      </c>
      <c r="O34" s="32" t="str">
        <f>'P12'!$D31</f>
        <v>NT</v>
      </c>
      <c r="P34" s="32" t="str">
        <f>'P13'!$D31</f>
        <v>NT</v>
      </c>
      <c r="Q34" s="32" t="str">
        <f>'P14'!$D31</f>
        <v>NT</v>
      </c>
      <c r="R34" s="32" t="str">
        <f>'P15'!$D31</f>
        <v>NT</v>
      </c>
      <c r="S34" s="32" t="str">
        <f>'P16'!$D31</f>
        <v>NT</v>
      </c>
      <c r="T34" s="32" t="str">
        <f>'P17'!$D31</f>
        <v>NT</v>
      </c>
      <c r="U34" s="32" t="str">
        <f>'P18'!$D31</f>
        <v>NT</v>
      </c>
      <c r="V34" s="32" t="str">
        <f>'P19'!$D31</f>
        <v>NT</v>
      </c>
      <c r="W34" s="32" t="str">
        <f>'P20'!$D31</f>
        <v>NT</v>
      </c>
      <c r="X34" s="32" t="str">
        <f>'P21'!$D31</f>
        <v>NT</v>
      </c>
      <c r="Y34" s="53" t="str">
        <f>'P22'!$D31</f>
        <v>NT</v>
      </c>
      <c r="Z34" s="53" t="str">
        <f>'P23'!$D31</f>
        <v>NT</v>
      </c>
      <c r="AA34" s="53" t="str">
        <f>'P24'!$D31</f>
        <v>NT</v>
      </c>
      <c r="AB34" s="53" t="str">
        <f>'P25'!$D31</f>
        <v>NT</v>
      </c>
      <c r="AC34" s="53" t="str">
        <f>'P26'!$D31</f>
        <v>NT</v>
      </c>
      <c r="AD34" s="53" t="str">
        <f>'P27'!$D31</f>
        <v>NT</v>
      </c>
      <c r="AE34" s="53" t="str">
        <f>'P28'!$D31</f>
        <v>NT</v>
      </c>
      <c r="AF34" s="53" t="str">
        <f>'P29'!$D31</f>
        <v>NT</v>
      </c>
      <c r="AG34" s="53" t="str">
        <f>'P30'!$D31</f>
        <v>NT</v>
      </c>
      <c r="AH34" s="53" t="str">
        <f>'P31'!$D31</f>
        <v>NT</v>
      </c>
      <c r="AI34" s="53" t="str">
        <f>'P32'!$D31</f>
        <v>NT</v>
      </c>
      <c r="AJ34" s="53" t="str">
        <f>'P33'!$D31</f>
        <v>NT</v>
      </c>
      <c r="AK34" s="53" t="str">
        <f>'P34'!$D31</f>
        <v>NT</v>
      </c>
      <c r="AL34" s="53" t="str">
        <f>'P35'!$D31</f>
        <v>NT</v>
      </c>
      <c r="AM34" s="53" t="str">
        <f>'P36'!$D31</f>
        <v>NT</v>
      </c>
      <c r="AN34" s="53" t="str">
        <f>'P37'!$D31</f>
        <v>NT</v>
      </c>
      <c r="AO34" s="53" t="str">
        <f>'P38'!$D31</f>
        <v>NT</v>
      </c>
      <c r="AP34" s="53" t="str">
        <f>'P39'!$D31</f>
        <v>NT</v>
      </c>
      <c r="AQ34" s="53" t="str">
        <f>'P40'!$D31</f>
        <v>NT</v>
      </c>
      <c r="AR34" s="47">
        <f t="shared" ref="AR34:AR41" si="11">COUNTIF(D34:AQ34,"C")</f>
        <v>0</v>
      </c>
      <c r="AS34" s="47">
        <f t="shared" ref="AS34:AS41" si="12">COUNTIF(D34:AQ34,"NC")</f>
        <v>0</v>
      </c>
      <c r="AT34" s="47">
        <f t="shared" ref="AT34:AT41" si="13">COUNTIF(D34:AQ34,"NA")</f>
        <v>0</v>
      </c>
      <c r="AU34" s="47">
        <f t="shared" ref="AU34:AU41" si="14">COUNTIF(D34:AQ34,"NT")</f>
        <v>40</v>
      </c>
      <c r="AV34" s="12" t="str">
        <f t="shared" ref="AV34:AV41" si="15">IF(AS34&gt;0,"NC",IF(AR34&gt;0,"C",IF(AU34&gt;0,"NT","NA")))</f>
        <v>NT</v>
      </c>
      <c r="AW34" s="12">
        <v>5</v>
      </c>
      <c r="AX34" s="32" t="str">
        <f>Critères!$B30</f>
        <v>5.1</v>
      </c>
      <c r="AY34" s="32" t="str">
        <f>Critères!$A30</f>
        <v>TABLEAUX</v>
      </c>
      <c r="AZ34" s="32" t="str">
        <f>'P01'!$E31</f>
        <v>N</v>
      </c>
      <c r="BA34" s="32" t="str">
        <f>'P02'!$E31</f>
        <v>N</v>
      </c>
      <c r="BB34" s="32" t="str">
        <f>'P03'!$E31</f>
        <v>N</v>
      </c>
      <c r="BC34" s="32" t="str">
        <f>'P04'!$E31</f>
        <v>N</v>
      </c>
      <c r="BD34" s="32" t="str">
        <f>'P05'!$E31</f>
        <v>N</v>
      </c>
      <c r="BE34" s="32" t="str">
        <f>'P06'!$E31</f>
        <v>N</v>
      </c>
      <c r="BF34" s="32" t="str">
        <f>'P07'!$E31</f>
        <v>N</v>
      </c>
      <c r="BG34" s="32" t="str">
        <f>'P08'!$E31</f>
        <v>N</v>
      </c>
      <c r="BH34" s="32" t="str">
        <f>'P09'!$E31</f>
        <v>N</v>
      </c>
      <c r="BI34" s="32" t="str">
        <f>'P10'!$E31</f>
        <v>N</v>
      </c>
      <c r="BJ34" s="32" t="str">
        <f>'P11'!$E31</f>
        <v>N</v>
      </c>
      <c r="BK34" s="32" t="str">
        <f>'P12'!$E31</f>
        <v>N</v>
      </c>
      <c r="BL34" s="32" t="str">
        <f>'P13'!$E31</f>
        <v>N</v>
      </c>
      <c r="BM34" s="32" t="str">
        <f>'P14'!$E31</f>
        <v>N</v>
      </c>
      <c r="BN34" s="32" t="str">
        <f>'P15'!$E31</f>
        <v>N</v>
      </c>
      <c r="BO34" s="32" t="str">
        <f>'P16'!$E31</f>
        <v>N</v>
      </c>
      <c r="BP34" s="32" t="str">
        <f>'P17'!$E31</f>
        <v>N</v>
      </c>
      <c r="BQ34" s="32" t="str">
        <f>'P18'!$E31</f>
        <v>N</v>
      </c>
      <c r="BR34" s="32" t="str">
        <f>'P19'!$E31</f>
        <v>N</v>
      </c>
      <c r="BS34" s="32" t="str">
        <f>'P20'!$E31</f>
        <v>N</v>
      </c>
      <c r="BT34" s="53" t="str">
        <f>'P21'!$E31</f>
        <v>N</v>
      </c>
      <c r="BU34" s="53" t="str">
        <f>'P22'!$E31</f>
        <v>N</v>
      </c>
      <c r="BV34" s="53" t="str">
        <f>'P23'!$E31</f>
        <v>N</v>
      </c>
      <c r="BW34" s="53" t="str">
        <f>'P24'!$E31</f>
        <v>N</v>
      </c>
      <c r="BX34" s="53" t="str">
        <f>'P25'!$E31</f>
        <v>N</v>
      </c>
      <c r="BY34" s="53" t="str">
        <f>'P26'!$E31</f>
        <v>N</v>
      </c>
      <c r="BZ34" s="53" t="str">
        <f>'P27'!$E31</f>
        <v>N</v>
      </c>
      <c r="CA34" s="53" t="str">
        <f>'P28'!$E31</f>
        <v>N</v>
      </c>
      <c r="CB34" s="53" t="str">
        <f>'P29'!$E31</f>
        <v>N</v>
      </c>
      <c r="CC34" s="53" t="str">
        <f>'P30'!$E31</f>
        <v>N</v>
      </c>
      <c r="CD34" s="53" t="str">
        <f>'P31'!$E31</f>
        <v>N</v>
      </c>
      <c r="CE34" s="53" t="str">
        <f>'P32'!$E31</f>
        <v>N</v>
      </c>
      <c r="CF34" s="53" t="str">
        <f>'P33'!$E31</f>
        <v>N</v>
      </c>
      <c r="CG34" s="53" t="str">
        <f>'P34'!$E31</f>
        <v>N</v>
      </c>
      <c r="CH34" s="53" t="str">
        <f>'P35'!$E31</f>
        <v>N</v>
      </c>
      <c r="CI34" s="53" t="str">
        <f>'P36'!$E31</f>
        <v>N</v>
      </c>
      <c r="CJ34" s="53" t="str">
        <f>'P37'!$E31</f>
        <v>N</v>
      </c>
      <c r="CK34" s="53" t="str">
        <f>'P38'!$E31</f>
        <v>N</v>
      </c>
      <c r="CL34" s="53" t="str">
        <f>'P39'!$E31</f>
        <v>N</v>
      </c>
      <c r="CM34" s="53" t="str">
        <f>'P40'!$E31</f>
        <v>N</v>
      </c>
      <c r="CN34" s="47">
        <f t="shared" si="5"/>
        <v>0</v>
      </c>
    </row>
    <row r="35" spans="1:92" x14ac:dyDescent="0.3">
      <c r="A35" s="12">
        <v>5</v>
      </c>
      <c r="B35" s="32" t="str">
        <f>Critères!$B31</f>
        <v>5.2</v>
      </c>
      <c r="C35" s="32" t="str">
        <f>Critères!$A30</f>
        <v>TABLEAUX</v>
      </c>
      <c r="D35" s="32" t="str">
        <f>'P01'!$D32</f>
        <v>NT</v>
      </c>
      <c r="E35" s="32" t="str">
        <f>'P02'!$D32</f>
        <v>NT</v>
      </c>
      <c r="F35" s="32" t="str">
        <f>'P03'!$D32</f>
        <v>NT</v>
      </c>
      <c r="G35" s="32" t="str">
        <f>'P04'!$D32</f>
        <v>NT</v>
      </c>
      <c r="H35" s="32" t="str">
        <f>'P05'!$D32</f>
        <v>NT</v>
      </c>
      <c r="I35" s="32" t="str">
        <f>'P06'!$D32</f>
        <v>NT</v>
      </c>
      <c r="J35" s="32" t="str">
        <f>'P07'!$D32</f>
        <v>NT</v>
      </c>
      <c r="K35" s="32" t="str">
        <f>'P08'!$D32</f>
        <v>NT</v>
      </c>
      <c r="L35" s="32" t="str">
        <f>'P09'!$D32</f>
        <v>NT</v>
      </c>
      <c r="M35" s="32" t="str">
        <f>'P10'!$D32</f>
        <v>NT</v>
      </c>
      <c r="N35" s="32" t="str">
        <f>'P11'!$D32</f>
        <v>NT</v>
      </c>
      <c r="O35" s="32" t="str">
        <f>'P12'!$D32</f>
        <v>NT</v>
      </c>
      <c r="P35" s="32" t="str">
        <f>'P13'!$D32</f>
        <v>NT</v>
      </c>
      <c r="Q35" s="32" t="str">
        <f>'P14'!$D32</f>
        <v>NT</v>
      </c>
      <c r="R35" s="32" t="str">
        <f>'P15'!$D32</f>
        <v>NT</v>
      </c>
      <c r="S35" s="32" t="str">
        <f>'P16'!$D32</f>
        <v>NT</v>
      </c>
      <c r="T35" s="32" t="str">
        <f>'P17'!$D32</f>
        <v>NT</v>
      </c>
      <c r="U35" s="32" t="str">
        <f>'P18'!$D32</f>
        <v>NT</v>
      </c>
      <c r="V35" s="32" t="str">
        <f>'P19'!$D32</f>
        <v>NT</v>
      </c>
      <c r="W35" s="32" t="str">
        <f>'P20'!$D32</f>
        <v>NT</v>
      </c>
      <c r="X35" s="32" t="str">
        <f>'P21'!$D32</f>
        <v>NT</v>
      </c>
      <c r="Y35" s="53" t="str">
        <f>'P22'!$D32</f>
        <v>NT</v>
      </c>
      <c r="Z35" s="53" t="str">
        <f>'P23'!$D32</f>
        <v>NT</v>
      </c>
      <c r="AA35" s="53" t="str">
        <f>'P24'!$D32</f>
        <v>NT</v>
      </c>
      <c r="AB35" s="53" t="str">
        <f>'P25'!$D32</f>
        <v>NT</v>
      </c>
      <c r="AC35" s="53" t="str">
        <f>'P26'!$D32</f>
        <v>NT</v>
      </c>
      <c r="AD35" s="53" t="str">
        <f>'P27'!$D32</f>
        <v>NT</v>
      </c>
      <c r="AE35" s="53" t="str">
        <f>'P28'!$D32</f>
        <v>NT</v>
      </c>
      <c r="AF35" s="53" t="str">
        <f>'P29'!$D32</f>
        <v>NT</v>
      </c>
      <c r="AG35" s="53" t="str">
        <f>'P30'!$D32</f>
        <v>NT</v>
      </c>
      <c r="AH35" s="53" t="str">
        <f>'P31'!$D32</f>
        <v>NT</v>
      </c>
      <c r="AI35" s="53" t="str">
        <f>'P32'!$D32</f>
        <v>NT</v>
      </c>
      <c r="AJ35" s="53" t="str">
        <f>'P33'!$D32</f>
        <v>NT</v>
      </c>
      <c r="AK35" s="53" t="str">
        <f>'P34'!$D32</f>
        <v>NT</v>
      </c>
      <c r="AL35" s="53" t="str">
        <f>'P35'!$D32</f>
        <v>NT</v>
      </c>
      <c r="AM35" s="53" t="str">
        <f>'P36'!$D32</f>
        <v>NT</v>
      </c>
      <c r="AN35" s="53" t="str">
        <f>'P37'!$D32</f>
        <v>NT</v>
      </c>
      <c r="AO35" s="53" t="str">
        <f>'P38'!$D32</f>
        <v>NT</v>
      </c>
      <c r="AP35" s="53" t="str">
        <f>'P39'!$D32</f>
        <v>NT</v>
      </c>
      <c r="AQ35" s="53" t="str">
        <f>'P40'!$D32</f>
        <v>NT</v>
      </c>
      <c r="AR35" s="47">
        <f t="shared" si="11"/>
        <v>0</v>
      </c>
      <c r="AS35" s="47">
        <f t="shared" si="12"/>
        <v>0</v>
      </c>
      <c r="AT35" s="47">
        <f t="shared" si="13"/>
        <v>0</v>
      </c>
      <c r="AU35" s="47">
        <f t="shared" si="14"/>
        <v>40</v>
      </c>
      <c r="AV35" s="12" t="str">
        <f t="shared" si="15"/>
        <v>NT</v>
      </c>
      <c r="AW35" s="12">
        <v>5</v>
      </c>
      <c r="AX35" s="32" t="str">
        <f>Critères!$B31</f>
        <v>5.2</v>
      </c>
      <c r="AY35" s="32" t="str">
        <f>Critères!$A30</f>
        <v>TABLEAUX</v>
      </c>
      <c r="AZ35" s="32" t="str">
        <f>'P01'!$E32</f>
        <v>N</v>
      </c>
      <c r="BA35" s="32" t="str">
        <f>'P02'!$E32</f>
        <v>N</v>
      </c>
      <c r="BB35" s="32" t="str">
        <f>'P03'!$E32</f>
        <v>N</v>
      </c>
      <c r="BC35" s="32" t="str">
        <f>'P04'!$E32</f>
        <v>N</v>
      </c>
      <c r="BD35" s="32" t="str">
        <f>'P05'!$E32</f>
        <v>N</v>
      </c>
      <c r="BE35" s="32" t="str">
        <f>'P06'!$E32</f>
        <v>N</v>
      </c>
      <c r="BF35" s="32" t="str">
        <f>'P07'!$E32</f>
        <v>N</v>
      </c>
      <c r="BG35" s="32" t="str">
        <f>'P08'!$E32</f>
        <v>N</v>
      </c>
      <c r="BH35" s="32" t="str">
        <f>'P09'!$E32</f>
        <v>N</v>
      </c>
      <c r="BI35" s="32" t="str">
        <f>'P10'!$E32</f>
        <v>N</v>
      </c>
      <c r="BJ35" s="32" t="str">
        <f>'P11'!$E32</f>
        <v>N</v>
      </c>
      <c r="BK35" s="32" t="str">
        <f>'P12'!$E32</f>
        <v>N</v>
      </c>
      <c r="BL35" s="32" t="str">
        <f>'P13'!$E32</f>
        <v>N</v>
      </c>
      <c r="BM35" s="32" t="str">
        <f>'P14'!$E32</f>
        <v>N</v>
      </c>
      <c r="BN35" s="32" t="str">
        <f>'P15'!$E32</f>
        <v>N</v>
      </c>
      <c r="BO35" s="32" t="str">
        <f>'P16'!$E32</f>
        <v>N</v>
      </c>
      <c r="BP35" s="32" t="str">
        <f>'P17'!$E32</f>
        <v>N</v>
      </c>
      <c r="BQ35" s="32" t="str">
        <f>'P18'!$E32</f>
        <v>N</v>
      </c>
      <c r="BR35" s="32" t="str">
        <f>'P19'!$E32</f>
        <v>N</v>
      </c>
      <c r="BS35" s="32" t="str">
        <f>'P20'!$E32</f>
        <v>N</v>
      </c>
      <c r="BT35" s="53" t="str">
        <f>'P21'!$E32</f>
        <v>N</v>
      </c>
      <c r="BU35" s="53" t="str">
        <f>'P22'!$E32</f>
        <v>N</v>
      </c>
      <c r="BV35" s="53" t="str">
        <f>'P23'!$E32</f>
        <v>N</v>
      </c>
      <c r="BW35" s="53" t="str">
        <f>'P24'!$E32</f>
        <v>N</v>
      </c>
      <c r="BX35" s="53" t="str">
        <f>'P25'!$E32</f>
        <v>N</v>
      </c>
      <c r="BY35" s="53" t="str">
        <f>'P26'!$E32</f>
        <v>N</v>
      </c>
      <c r="BZ35" s="53" t="str">
        <f>'P27'!$E32</f>
        <v>N</v>
      </c>
      <c r="CA35" s="53" t="str">
        <f>'P28'!$E32</f>
        <v>N</v>
      </c>
      <c r="CB35" s="53" t="str">
        <f>'P29'!$E32</f>
        <v>N</v>
      </c>
      <c r="CC35" s="53" t="str">
        <f>'P30'!$E32</f>
        <v>N</v>
      </c>
      <c r="CD35" s="53" t="str">
        <f>'P31'!$E32</f>
        <v>N</v>
      </c>
      <c r="CE35" s="53" t="str">
        <f>'P32'!$E32</f>
        <v>N</v>
      </c>
      <c r="CF35" s="53" t="str">
        <f>'P33'!$E32</f>
        <v>N</v>
      </c>
      <c r="CG35" s="53" t="str">
        <f>'P34'!$E32</f>
        <v>N</v>
      </c>
      <c r="CH35" s="53" t="str">
        <f>'P35'!$E32</f>
        <v>N</v>
      </c>
      <c r="CI35" s="53" t="str">
        <f>'P36'!$E32</f>
        <v>N</v>
      </c>
      <c r="CJ35" s="53" t="str">
        <f>'P37'!$E32</f>
        <v>N</v>
      </c>
      <c r="CK35" s="53" t="str">
        <f>'P38'!$E32</f>
        <v>N</v>
      </c>
      <c r="CL35" s="53" t="str">
        <f>'P39'!$E32</f>
        <v>N</v>
      </c>
      <c r="CM35" s="53" t="str">
        <f>'P40'!$E32</f>
        <v>N</v>
      </c>
      <c r="CN35" s="47">
        <f t="shared" si="5"/>
        <v>0</v>
      </c>
    </row>
    <row r="36" spans="1:92" x14ac:dyDescent="0.3">
      <c r="A36" s="12">
        <v>5</v>
      </c>
      <c r="B36" s="32" t="str">
        <f>Critères!$B32</f>
        <v>5.3</v>
      </c>
      <c r="C36" s="32" t="str">
        <f>Critères!$A30</f>
        <v>TABLEAUX</v>
      </c>
      <c r="D36" s="32" t="str">
        <f>'P01'!$D33</f>
        <v>NT</v>
      </c>
      <c r="E36" s="32" t="str">
        <f>'P02'!$D33</f>
        <v>NT</v>
      </c>
      <c r="F36" s="32" t="str">
        <f>'P03'!$D33</f>
        <v>NT</v>
      </c>
      <c r="G36" s="32" t="str">
        <f>'P04'!$D33</f>
        <v>NT</v>
      </c>
      <c r="H36" s="32" t="str">
        <f>'P05'!$D33</f>
        <v>NT</v>
      </c>
      <c r="I36" s="32" t="str">
        <f>'P06'!$D33</f>
        <v>NT</v>
      </c>
      <c r="J36" s="32" t="str">
        <f>'P07'!$D33</f>
        <v>NT</v>
      </c>
      <c r="K36" s="32" t="str">
        <f>'P08'!$D33</f>
        <v>NT</v>
      </c>
      <c r="L36" s="32" t="str">
        <f>'P09'!$D33</f>
        <v>NT</v>
      </c>
      <c r="M36" s="32" t="str">
        <f>'P10'!$D33</f>
        <v>NT</v>
      </c>
      <c r="N36" s="32" t="str">
        <f>'P11'!$D33</f>
        <v>NT</v>
      </c>
      <c r="O36" s="32" t="str">
        <f>'P12'!$D33</f>
        <v>NT</v>
      </c>
      <c r="P36" s="32" t="str">
        <f>'P13'!$D33</f>
        <v>NT</v>
      </c>
      <c r="Q36" s="32" t="str">
        <f>'P14'!$D33</f>
        <v>NT</v>
      </c>
      <c r="R36" s="32" t="str">
        <f>'P15'!$D33</f>
        <v>NT</v>
      </c>
      <c r="S36" s="32" t="str">
        <f>'P16'!$D33</f>
        <v>NT</v>
      </c>
      <c r="T36" s="32" t="str">
        <f>'P17'!$D33</f>
        <v>NT</v>
      </c>
      <c r="U36" s="32" t="str">
        <f>'P18'!$D33</f>
        <v>NT</v>
      </c>
      <c r="V36" s="32" t="str">
        <f>'P19'!$D33</f>
        <v>NT</v>
      </c>
      <c r="W36" s="32" t="str">
        <f>'P20'!$D33</f>
        <v>NT</v>
      </c>
      <c r="X36" s="32" t="str">
        <f>'P21'!$D33</f>
        <v>NT</v>
      </c>
      <c r="Y36" s="53" t="str">
        <f>'P22'!$D33</f>
        <v>NT</v>
      </c>
      <c r="Z36" s="53" t="str">
        <f>'P23'!$D33</f>
        <v>NT</v>
      </c>
      <c r="AA36" s="53" t="str">
        <f>'P24'!$D33</f>
        <v>NT</v>
      </c>
      <c r="AB36" s="53" t="str">
        <f>'P25'!$D33</f>
        <v>NT</v>
      </c>
      <c r="AC36" s="53" t="str">
        <f>'P26'!$D33</f>
        <v>NT</v>
      </c>
      <c r="AD36" s="53" t="str">
        <f>'P27'!$D33</f>
        <v>NT</v>
      </c>
      <c r="AE36" s="53" t="str">
        <f>'P28'!$D33</f>
        <v>NT</v>
      </c>
      <c r="AF36" s="53" t="str">
        <f>'P29'!$D33</f>
        <v>NT</v>
      </c>
      <c r="AG36" s="53" t="str">
        <f>'P30'!$D33</f>
        <v>NT</v>
      </c>
      <c r="AH36" s="53" t="str">
        <f>'P31'!$D33</f>
        <v>NT</v>
      </c>
      <c r="AI36" s="53" t="str">
        <f>'P32'!$D33</f>
        <v>NT</v>
      </c>
      <c r="AJ36" s="53" t="str">
        <f>'P33'!$D33</f>
        <v>NT</v>
      </c>
      <c r="AK36" s="53" t="str">
        <f>'P34'!$D33</f>
        <v>NT</v>
      </c>
      <c r="AL36" s="53" t="str">
        <f>'P35'!$D33</f>
        <v>NT</v>
      </c>
      <c r="AM36" s="53" t="str">
        <f>'P36'!$D33</f>
        <v>NT</v>
      </c>
      <c r="AN36" s="53" t="str">
        <f>'P37'!$D33</f>
        <v>NT</v>
      </c>
      <c r="AO36" s="53" t="str">
        <f>'P38'!$D33</f>
        <v>NT</v>
      </c>
      <c r="AP36" s="53" t="str">
        <f>'P39'!$D33</f>
        <v>NT</v>
      </c>
      <c r="AQ36" s="53" t="str">
        <f>'P40'!$D33</f>
        <v>NT</v>
      </c>
      <c r="AR36" s="47">
        <f t="shared" si="11"/>
        <v>0</v>
      </c>
      <c r="AS36" s="47">
        <f t="shared" si="12"/>
        <v>0</v>
      </c>
      <c r="AT36" s="47">
        <f t="shared" si="13"/>
        <v>0</v>
      </c>
      <c r="AU36" s="47">
        <f t="shared" si="14"/>
        <v>40</v>
      </c>
      <c r="AV36" s="12" t="str">
        <f t="shared" si="15"/>
        <v>NT</v>
      </c>
      <c r="AW36" s="12">
        <v>5</v>
      </c>
      <c r="AX36" s="32" t="str">
        <f>Critères!$B32</f>
        <v>5.3</v>
      </c>
      <c r="AY36" s="32" t="str">
        <f>Critères!$A30</f>
        <v>TABLEAUX</v>
      </c>
      <c r="AZ36" s="32" t="str">
        <f>'P01'!$E33</f>
        <v>N</v>
      </c>
      <c r="BA36" s="32" t="str">
        <f>'P02'!$E33</f>
        <v>N</v>
      </c>
      <c r="BB36" s="32" t="str">
        <f>'P03'!$E33</f>
        <v>N</v>
      </c>
      <c r="BC36" s="32" t="str">
        <f>'P04'!$E33</f>
        <v>N</v>
      </c>
      <c r="BD36" s="32" t="str">
        <f>'P05'!$E33</f>
        <v>N</v>
      </c>
      <c r="BE36" s="32" t="str">
        <f>'P06'!$E33</f>
        <v>N</v>
      </c>
      <c r="BF36" s="32" t="str">
        <f>'P07'!$E33</f>
        <v>N</v>
      </c>
      <c r="BG36" s="32" t="str">
        <f>'P08'!$E33</f>
        <v>N</v>
      </c>
      <c r="BH36" s="32" t="str">
        <f>'P09'!$E33</f>
        <v>N</v>
      </c>
      <c r="BI36" s="32" t="str">
        <f>'P10'!$E33</f>
        <v>N</v>
      </c>
      <c r="BJ36" s="32" t="str">
        <f>'P11'!$E33</f>
        <v>N</v>
      </c>
      <c r="BK36" s="32" t="str">
        <f>'P12'!$E33</f>
        <v>N</v>
      </c>
      <c r="BL36" s="32" t="str">
        <f>'P13'!$E33</f>
        <v>N</v>
      </c>
      <c r="BM36" s="32" t="str">
        <f>'P14'!$E33</f>
        <v>N</v>
      </c>
      <c r="BN36" s="32" t="str">
        <f>'P15'!$E33</f>
        <v>N</v>
      </c>
      <c r="BO36" s="32" t="str">
        <f>'P16'!$E33</f>
        <v>N</v>
      </c>
      <c r="BP36" s="32" t="str">
        <f>'P17'!$E33</f>
        <v>N</v>
      </c>
      <c r="BQ36" s="32" t="str">
        <f>'P18'!$E33</f>
        <v>N</v>
      </c>
      <c r="BR36" s="32" t="str">
        <f>'P19'!$E33</f>
        <v>N</v>
      </c>
      <c r="BS36" s="32" t="str">
        <f>'P20'!$E33</f>
        <v>N</v>
      </c>
      <c r="BT36" s="53" t="str">
        <f>'P21'!$E33</f>
        <v>N</v>
      </c>
      <c r="BU36" s="53" t="str">
        <f>'P22'!$E33</f>
        <v>N</v>
      </c>
      <c r="BV36" s="53" t="str">
        <f>'P23'!$E33</f>
        <v>N</v>
      </c>
      <c r="BW36" s="53" t="str">
        <f>'P24'!$E33</f>
        <v>N</v>
      </c>
      <c r="BX36" s="53" t="str">
        <f>'P25'!$E33</f>
        <v>N</v>
      </c>
      <c r="BY36" s="53" t="str">
        <f>'P26'!$E33</f>
        <v>N</v>
      </c>
      <c r="BZ36" s="53" t="str">
        <f>'P27'!$E33</f>
        <v>N</v>
      </c>
      <c r="CA36" s="53" t="str">
        <f>'P28'!$E33</f>
        <v>N</v>
      </c>
      <c r="CB36" s="53" t="str">
        <f>'P29'!$E33</f>
        <v>N</v>
      </c>
      <c r="CC36" s="53" t="str">
        <f>'P30'!$E33</f>
        <v>N</v>
      </c>
      <c r="CD36" s="53" t="str">
        <f>'P31'!$E33</f>
        <v>N</v>
      </c>
      <c r="CE36" s="53" t="str">
        <f>'P32'!$E33</f>
        <v>N</v>
      </c>
      <c r="CF36" s="53" t="str">
        <f>'P33'!$E33</f>
        <v>N</v>
      </c>
      <c r="CG36" s="53" t="str">
        <f>'P34'!$E33</f>
        <v>N</v>
      </c>
      <c r="CH36" s="53" t="str">
        <f>'P35'!$E33</f>
        <v>N</v>
      </c>
      <c r="CI36" s="53" t="str">
        <f>'P36'!$E33</f>
        <v>N</v>
      </c>
      <c r="CJ36" s="53" t="str">
        <f>'P37'!$E33</f>
        <v>N</v>
      </c>
      <c r="CK36" s="53" t="str">
        <f>'P38'!$E33</f>
        <v>N</v>
      </c>
      <c r="CL36" s="53" t="str">
        <f>'P39'!$E33</f>
        <v>N</v>
      </c>
      <c r="CM36" s="53" t="str">
        <f>'P40'!$E33</f>
        <v>N</v>
      </c>
      <c r="CN36" s="47">
        <f t="shared" si="5"/>
        <v>0</v>
      </c>
    </row>
    <row r="37" spans="1:92" x14ac:dyDescent="0.3">
      <c r="A37" s="12">
        <v>5</v>
      </c>
      <c r="B37" s="32" t="str">
        <f>Critères!$B33</f>
        <v>5.4</v>
      </c>
      <c r="C37" s="32" t="str">
        <f>Critères!$A30</f>
        <v>TABLEAUX</v>
      </c>
      <c r="D37" s="32" t="str">
        <f>'P01'!$D34</f>
        <v>NT</v>
      </c>
      <c r="E37" s="32" t="str">
        <f>'P02'!$D34</f>
        <v>NT</v>
      </c>
      <c r="F37" s="32" t="str">
        <f>'P03'!$D34</f>
        <v>NT</v>
      </c>
      <c r="G37" s="32" t="str">
        <f>'P04'!$D34</f>
        <v>NT</v>
      </c>
      <c r="H37" s="32" t="str">
        <f>'P05'!$D34</f>
        <v>NT</v>
      </c>
      <c r="I37" s="32" t="str">
        <f>'P06'!$D34</f>
        <v>NT</v>
      </c>
      <c r="J37" s="32" t="str">
        <f>'P07'!$D34</f>
        <v>NT</v>
      </c>
      <c r="K37" s="32" t="str">
        <f>'P08'!$D34</f>
        <v>NT</v>
      </c>
      <c r="L37" s="32" t="str">
        <f>'P09'!$D34</f>
        <v>NT</v>
      </c>
      <c r="M37" s="32" t="str">
        <f>'P10'!$D34</f>
        <v>NT</v>
      </c>
      <c r="N37" s="32" t="str">
        <f>'P11'!$D34</f>
        <v>NT</v>
      </c>
      <c r="O37" s="32" t="str">
        <f>'P12'!$D34</f>
        <v>NT</v>
      </c>
      <c r="P37" s="32" t="str">
        <f>'P13'!$D34</f>
        <v>NT</v>
      </c>
      <c r="Q37" s="32" t="str">
        <f>'P14'!$D34</f>
        <v>NT</v>
      </c>
      <c r="R37" s="32" t="str">
        <f>'P15'!$D34</f>
        <v>NT</v>
      </c>
      <c r="S37" s="32" t="str">
        <f>'P16'!$D34</f>
        <v>NT</v>
      </c>
      <c r="T37" s="32" t="str">
        <f>'P17'!$D34</f>
        <v>NT</v>
      </c>
      <c r="U37" s="32" t="str">
        <f>'P18'!$D34</f>
        <v>NT</v>
      </c>
      <c r="V37" s="32" t="str">
        <f>'P19'!$D34</f>
        <v>NT</v>
      </c>
      <c r="W37" s="32" t="str">
        <f>'P20'!$D34</f>
        <v>NT</v>
      </c>
      <c r="X37" s="32" t="str">
        <f>'P21'!$D34</f>
        <v>NT</v>
      </c>
      <c r="Y37" s="53" t="str">
        <f>'P22'!$D34</f>
        <v>NT</v>
      </c>
      <c r="Z37" s="53" t="str">
        <f>'P23'!$D34</f>
        <v>NT</v>
      </c>
      <c r="AA37" s="53" t="str">
        <f>'P24'!$D34</f>
        <v>NT</v>
      </c>
      <c r="AB37" s="53" t="str">
        <f>'P25'!$D34</f>
        <v>NT</v>
      </c>
      <c r="AC37" s="53" t="str">
        <f>'P26'!$D34</f>
        <v>NT</v>
      </c>
      <c r="AD37" s="53" t="str">
        <f>'P27'!$D34</f>
        <v>NT</v>
      </c>
      <c r="AE37" s="53" t="str">
        <f>'P28'!$D34</f>
        <v>NT</v>
      </c>
      <c r="AF37" s="53" t="str">
        <f>'P29'!$D34</f>
        <v>NT</v>
      </c>
      <c r="AG37" s="53" t="str">
        <f>'P30'!$D34</f>
        <v>NT</v>
      </c>
      <c r="AH37" s="53" t="str">
        <f>'P31'!$D34</f>
        <v>NT</v>
      </c>
      <c r="AI37" s="53" t="str">
        <f>'P32'!$D34</f>
        <v>NT</v>
      </c>
      <c r="AJ37" s="53" t="str">
        <f>'P33'!$D34</f>
        <v>NT</v>
      </c>
      <c r="AK37" s="53" t="str">
        <f>'P34'!$D34</f>
        <v>NT</v>
      </c>
      <c r="AL37" s="53" t="str">
        <f>'P35'!$D34</f>
        <v>NT</v>
      </c>
      <c r="AM37" s="53" t="str">
        <f>'P36'!$D34</f>
        <v>NT</v>
      </c>
      <c r="AN37" s="53" t="str">
        <f>'P37'!$D34</f>
        <v>NT</v>
      </c>
      <c r="AO37" s="53" t="str">
        <f>'P38'!$D34</f>
        <v>NT</v>
      </c>
      <c r="AP37" s="53" t="str">
        <f>'P39'!$D34</f>
        <v>NT</v>
      </c>
      <c r="AQ37" s="53" t="str">
        <f>'P40'!$D34</f>
        <v>NT</v>
      </c>
      <c r="AR37" s="47">
        <f t="shared" si="11"/>
        <v>0</v>
      </c>
      <c r="AS37" s="47">
        <f t="shared" si="12"/>
        <v>0</v>
      </c>
      <c r="AT37" s="47">
        <f t="shared" si="13"/>
        <v>0</v>
      </c>
      <c r="AU37" s="47">
        <f t="shared" si="14"/>
        <v>40</v>
      </c>
      <c r="AV37" s="12" t="str">
        <f t="shared" si="15"/>
        <v>NT</v>
      </c>
      <c r="AW37" s="12">
        <v>5</v>
      </c>
      <c r="AX37" s="32" t="str">
        <f>Critères!$B33</f>
        <v>5.4</v>
      </c>
      <c r="AY37" s="32" t="str">
        <f>Critères!$A30</f>
        <v>TABLEAUX</v>
      </c>
      <c r="AZ37" s="32" t="str">
        <f>'P01'!$E34</f>
        <v>N</v>
      </c>
      <c r="BA37" s="32" t="str">
        <f>'P02'!$E34</f>
        <v>N</v>
      </c>
      <c r="BB37" s="32" t="str">
        <f>'P03'!$E34</f>
        <v>N</v>
      </c>
      <c r="BC37" s="32" t="str">
        <f>'P04'!$E34</f>
        <v>N</v>
      </c>
      <c r="BD37" s="32" t="str">
        <f>'P05'!$E34</f>
        <v>N</v>
      </c>
      <c r="BE37" s="32" t="str">
        <f>'P06'!$E34</f>
        <v>N</v>
      </c>
      <c r="BF37" s="32" t="str">
        <f>'P07'!$E34</f>
        <v>N</v>
      </c>
      <c r="BG37" s="32" t="str">
        <f>'P08'!$E34</f>
        <v>N</v>
      </c>
      <c r="BH37" s="32" t="str">
        <f>'P09'!$E34</f>
        <v>N</v>
      </c>
      <c r="BI37" s="32" t="str">
        <f>'P10'!$E34</f>
        <v>N</v>
      </c>
      <c r="BJ37" s="32" t="str">
        <f>'P11'!$E34</f>
        <v>N</v>
      </c>
      <c r="BK37" s="32" t="str">
        <f>'P12'!$E34</f>
        <v>N</v>
      </c>
      <c r="BL37" s="32" t="str">
        <f>'P13'!$E34</f>
        <v>N</v>
      </c>
      <c r="BM37" s="32" t="str">
        <f>'P14'!$E34</f>
        <v>N</v>
      </c>
      <c r="BN37" s="32" t="str">
        <f>'P15'!$E34</f>
        <v>N</v>
      </c>
      <c r="BO37" s="32" t="str">
        <f>'P16'!$E34</f>
        <v>N</v>
      </c>
      <c r="BP37" s="32" t="str">
        <f>'P17'!$E34</f>
        <v>N</v>
      </c>
      <c r="BQ37" s="32" t="str">
        <f>'P18'!$E34</f>
        <v>N</v>
      </c>
      <c r="BR37" s="32" t="str">
        <f>'P19'!$E34</f>
        <v>N</v>
      </c>
      <c r="BS37" s="32" t="str">
        <f>'P20'!$E34</f>
        <v>N</v>
      </c>
      <c r="BT37" s="53" t="str">
        <f>'P21'!$E34</f>
        <v>N</v>
      </c>
      <c r="BU37" s="53" t="str">
        <f>'P22'!$E34</f>
        <v>N</v>
      </c>
      <c r="BV37" s="53" t="str">
        <f>'P23'!$E34</f>
        <v>N</v>
      </c>
      <c r="BW37" s="53" t="str">
        <f>'P24'!$E34</f>
        <v>N</v>
      </c>
      <c r="BX37" s="53" t="str">
        <f>'P25'!$E34</f>
        <v>N</v>
      </c>
      <c r="BY37" s="53" t="str">
        <f>'P26'!$E34</f>
        <v>N</v>
      </c>
      <c r="BZ37" s="53" t="str">
        <f>'P27'!$E34</f>
        <v>N</v>
      </c>
      <c r="CA37" s="53" t="str">
        <f>'P28'!$E34</f>
        <v>N</v>
      </c>
      <c r="CB37" s="53" t="str">
        <f>'P29'!$E34</f>
        <v>N</v>
      </c>
      <c r="CC37" s="53" t="str">
        <f>'P30'!$E34</f>
        <v>N</v>
      </c>
      <c r="CD37" s="53" t="str">
        <f>'P31'!$E34</f>
        <v>N</v>
      </c>
      <c r="CE37" s="53" t="str">
        <f>'P32'!$E34</f>
        <v>N</v>
      </c>
      <c r="CF37" s="53" t="str">
        <f>'P33'!$E34</f>
        <v>N</v>
      </c>
      <c r="CG37" s="53" t="str">
        <f>'P34'!$E34</f>
        <v>N</v>
      </c>
      <c r="CH37" s="53" t="str">
        <f>'P35'!$E34</f>
        <v>N</v>
      </c>
      <c r="CI37" s="53" t="str">
        <f>'P36'!$E34</f>
        <v>N</v>
      </c>
      <c r="CJ37" s="53" t="str">
        <f>'P37'!$E34</f>
        <v>N</v>
      </c>
      <c r="CK37" s="53" t="str">
        <f>'P38'!$E34</f>
        <v>N</v>
      </c>
      <c r="CL37" s="53" t="str">
        <f>'P39'!$E34</f>
        <v>N</v>
      </c>
      <c r="CM37" s="53" t="str">
        <f>'P40'!$E34</f>
        <v>N</v>
      </c>
      <c r="CN37" s="47">
        <f t="shared" si="5"/>
        <v>0</v>
      </c>
    </row>
    <row r="38" spans="1:92" x14ac:dyDescent="0.3">
      <c r="A38" s="12">
        <v>5</v>
      </c>
      <c r="B38" s="32" t="str">
        <f>Critères!$B34</f>
        <v>5.5</v>
      </c>
      <c r="C38" s="32" t="str">
        <f>Critères!$A30</f>
        <v>TABLEAUX</v>
      </c>
      <c r="D38" s="32" t="str">
        <f>'P01'!$D35</f>
        <v>NT</v>
      </c>
      <c r="E38" s="32" t="str">
        <f>'P02'!$D35</f>
        <v>NT</v>
      </c>
      <c r="F38" s="32" t="str">
        <f>'P03'!$D35</f>
        <v>NT</v>
      </c>
      <c r="G38" s="32" t="str">
        <f>'P04'!$D35</f>
        <v>NT</v>
      </c>
      <c r="H38" s="32" t="str">
        <f>'P05'!$D35</f>
        <v>NT</v>
      </c>
      <c r="I38" s="32" t="str">
        <f>'P06'!$D35</f>
        <v>NT</v>
      </c>
      <c r="J38" s="32" t="str">
        <f>'P07'!$D35</f>
        <v>NT</v>
      </c>
      <c r="K38" s="32" t="str">
        <f>'P08'!$D35</f>
        <v>NT</v>
      </c>
      <c r="L38" s="32" t="str">
        <f>'P09'!$D35</f>
        <v>NT</v>
      </c>
      <c r="M38" s="32" t="str">
        <f>'P10'!$D35</f>
        <v>NT</v>
      </c>
      <c r="N38" s="32" t="str">
        <f>'P11'!$D35</f>
        <v>NT</v>
      </c>
      <c r="O38" s="32" t="str">
        <f>'P12'!$D35</f>
        <v>NT</v>
      </c>
      <c r="P38" s="32" t="str">
        <f>'P13'!$D35</f>
        <v>NT</v>
      </c>
      <c r="Q38" s="32" t="str">
        <f>'P14'!$D35</f>
        <v>NT</v>
      </c>
      <c r="R38" s="32" t="str">
        <f>'P15'!$D35</f>
        <v>NT</v>
      </c>
      <c r="S38" s="32" t="str">
        <f>'P16'!$D35</f>
        <v>NT</v>
      </c>
      <c r="T38" s="32" t="str">
        <f>'P17'!$D35</f>
        <v>NT</v>
      </c>
      <c r="U38" s="32" t="str">
        <f>'P18'!$D35</f>
        <v>NT</v>
      </c>
      <c r="V38" s="32" t="str">
        <f>'P19'!$D35</f>
        <v>NT</v>
      </c>
      <c r="W38" s="32" t="str">
        <f>'P20'!$D35</f>
        <v>NT</v>
      </c>
      <c r="X38" s="32" t="str">
        <f>'P21'!$D35</f>
        <v>NT</v>
      </c>
      <c r="Y38" s="53" t="str">
        <f>'P22'!$D35</f>
        <v>NT</v>
      </c>
      <c r="Z38" s="53" t="str">
        <f>'P23'!$D35</f>
        <v>NT</v>
      </c>
      <c r="AA38" s="53" t="str">
        <f>'P24'!$D35</f>
        <v>NT</v>
      </c>
      <c r="AB38" s="53" t="str">
        <f>'P25'!$D35</f>
        <v>NT</v>
      </c>
      <c r="AC38" s="53" t="str">
        <f>'P26'!$D35</f>
        <v>NT</v>
      </c>
      <c r="AD38" s="53" t="str">
        <f>'P27'!$D35</f>
        <v>NT</v>
      </c>
      <c r="AE38" s="53" t="str">
        <f>'P28'!$D35</f>
        <v>NT</v>
      </c>
      <c r="AF38" s="53" t="str">
        <f>'P29'!$D35</f>
        <v>NT</v>
      </c>
      <c r="AG38" s="53" t="str">
        <f>'P30'!$D35</f>
        <v>NT</v>
      </c>
      <c r="AH38" s="53" t="str">
        <f>'P31'!$D35</f>
        <v>NT</v>
      </c>
      <c r="AI38" s="53" t="str">
        <f>'P32'!$D35</f>
        <v>NT</v>
      </c>
      <c r="AJ38" s="53" t="str">
        <f>'P33'!$D35</f>
        <v>NT</v>
      </c>
      <c r="AK38" s="53" t="str">
        <f>'P34'!$D35</f>
        <v>NT</v>
      </c>
      <c r="AL38" s="53" t="str">
        <f>'P35'!$D35</f>
        <v>NT</v>
      </c>
      <c r="AM38" s="53" t="str">
        <f>'P36'!$D35</f>
        <v>NT</v>
      </c>
      <c r="AN38" s="53" t="str">
        <f>'P37'!$D35</f>
        <v>NT</v>
      </c>
      <c r="AO38" s="53" t="str">
        <f>'P38'!$D35</f>
        <v>NT</v>
      </c>
      <c r="AP38" s="53" t="str">
        <f>'P39'!$D35</f>
        <v>NT</v>
      </c>
      <c r="AQ38" s="53" t="str">
        <f>'P40'!$D35</f>
        <v>NT</v>
      </c>
      <c r="AR38" s="47">
        <f t="shared" si="11"/>
        <v>0</v>
      </c>
      <c r="AS38" s="47">
        <f t="shared" si="12"/>
        <v>0</v>
      </c>
      <c r="AT38" s="47">
        <f t="shared" si="13"/>
        <v>0</v>
      </c>
      <c r="AU38" s="47">
        <f t="shared" si="14"/>
        <v>40</v>
      </c>
      <c r="AV38" s="12" t="str">
        <f t="shared" si="15"/>
        <v>NT</v>
      </c>
      <c r="AW38" s="12">
        <v>5</v>
      </c>
      <c r="AX38" s="32" t="str">
        <f>Critères!$B34</f>
        <v>5.5</v>
      </c>
      <c r="AY38" s="32" t="str">
        <f>Critères!$A30</f>
        <v>TABLEAUX</v>
      </c>
      <c r="AZ38" s="32" t="str">
        <f>'P01'!$E35</f>
        <v>N</v>
      </c>
      <c r="BA38" s="32" t="str">
        <f>'P02'!$E35</f>
        <v>N</v>
      </c>
      <c r="BB38" s="32" t="str">
        <f>'P03'!$E35</f>
        <v>N</v>
      </c>
      <c r="BC38" s="32" t="str">
        <f>'P04'!$E35</f>
        <v>N</v>
      </c>
      <c r="BD38" s="32" t="str">
        <f>'P05'!$E35</f>
        <v>N</v>
      </c>
      <c r="BE38" s="32" t="str">
        <f>'P06'!$E35</f>
        <v>N</v>
      </c>
      <c r="BF38" s="32" t="str">
        <f>'P07'!$E35</f>
        <v>N</v>
      </c>
      <c r="BG38" s="32" t="str">
        <f>'P08'!$E35</f>
        <v>N</v>
      </c>
      <c r="BH38" s="32" t="str">
        <f>'P09'!$E35</f>
        <v>N</v>
      </c>
      <c r="BI38" s="32" t="str">
        <f>'P10'!$E35</f>
        <v>N</v>
      </c>
      <c r="BJ38" s="32" t="str">
        <f>'P11'!$E35</f>
        <v>N</v>
      </c>
      <c r="BK38" s="32" t="str">
        <f>'P12'!$E35</f>
        <v>N</v>
      </c>
      <c r="BL38" s="32" t="str">
        <f>'P13'!$E35</f>
        <v>N</v>
      </c>
      <c r="BM38" s="32" t="str">
        <f>'P14'!$E35</f>
        <v>N</v>
      </c>
      <c r="BN38" s="32" t="str">
        <f>'P15'!$E35</f>
        <v>N</v>
      </c>
      <c r="BO38" s="32" t="str">
        <f>'P16'!$E35</f>
        <v>N</v>
      </c>
      <c r="BP38" s="32" t="str">
        <f>'P17'!$E35</f>
        <v>N</v>
      </c>
      <c r="BQ38" s="32" t="str">
        <f>'P18'!$E35</f>
        <v>N</v>
      </c>
      <c r="BR38" s="32" t="str">
        <f>'P19'!$E35</f>
        <v>N</v>
      </c>
      <c r="BS38" s="32" t="str">
        <f>'P20'!$E35</f>
        <v>N</v>
      </c>
      <c r="BT38" s="53" t="str">
        <f>'P21'!$E35</f>
        <v>N</v>
      </c>
      <c r="BU38" s="53" t="str">
        <f>'P22'!$E35</f>
        <v>N</v>
      </c>
      <c r="BV38" s="53" t="str">
        <f>'P23'!$E35</f>
        <v>N</v>
      </c>
      <c r="BW38" s="53" t="str">
        <f>'P24'!$E35</f>
        <v>N</v>
      </c>
      <c r="BX38" s="53" t="str">
        <f>'P25'!$E35</f>
        <v>N</v>
      </c>
      <c r="BY38" s="53" t="str">
        <f>'P26'!$E35</f>
        <v>N</v>
      </c>
      <c r="BZ38" s="53" t="str">
        <f>'P27'!$E35</f>
        <v>N</v>
      </c>
      <c r="CA38" s="53" t="str">
        <f>'P28'!$E35</f>
        <v>N</v>
      </c>
      <c r="CB38" s="53" t="str">
        <f>'P29'!$E35</f>
        <v>N</v>
      </c>
      <c r="CC38" s="53" t="str">
        <f>'P30'!$E35</f>
        <v>N</v>
      </c>
      <c r="CD38" s="53" t="str">
        <f>'P31'!$E35</f>
        <v>N</v>
      </c>
      <c r="CE38" s="53" t="str">
        <f>'P32'!$E35</f>
        <v>N</v>
      </c>
      <c r="CF38" s="53" t="str">
        <f>'P33'!$E35</f>
        <v>N</v>
      </c>
      <c r="CG38" s="53" t="str">
        <f>'P34'!$E35</f>
        <v>N</v>
      </c>
      <c r="CH38" s="53" t="str">
        <f>'P35'!$E35</f>
        <v>N</v>
      </c>
      <c r="CI38" s="53" t="str">
        <f>'P36'!$E35</f>
        <v>N</v>
      </c>
      <c r="CJ38" s="53" t="str">
        <f>'P37'!$E35</f>
        <v>N</v>
      </c>
      <c r="CK38" s="53" t="str">
        <f>'P38'!$E35</f>
        <v>N</v>
      </c>
      <c r="CL38" s="53" t="str">
        <f>'P39'!$E35</f>
        <v>N</v>
      </c>
      <c r="CM38" s="53" t="str">
        <f>'P40'!$E35</f>
        <v>N</v>
      </c>
      <c r="CN38" s="47">
        <f t="shared" si="5"/>
        <v>0</v>
      </c>
    </row>
    <row r="39" spans="1:92" x14ac:dyDescent="0.3">
      <c r="A39" s="12">
        <v>5</v>
      </c>
      <c r="B39" s="32" t="str">
        <f>Critères!$B35</f>
        <v>5.6</v>
      </c>
      <c r="C39" s="32" t="str">
        <f>Critères!$A30</f>
        <v>TABLEAUX</v>
      </c>
      <c r="D39" s="32" t="str">
        <f>'P01'!$D36</f>
        <v>NT</v>
      </c>
      <c r="E39" s="32" t="str">
        <f>'P02'!$D36</f>
        <v>NT</v>
      </c>
      <c r="F39" s="32" t="str">
        <f>'P03'!$D36</f>
        <v>NT</v>
      </c>
      <c r="G39" s="32" t="str">
        <f>'P04'!$D36</f>
        <v>NT</v>
      </c>
      <c r="H39" s="32" t="str">
        <f>'P05'!$D36</f>
        <v>NT</v>
      </c>
      <c r="I39" s="32" t="str">
        <f>'P06'!$D36</f>
        <v>NT</v>
      </c>
      <c r="J39" s="32" t="str">
        <f>'P07'!$D36</f>
        <v>NT</v>
      </c>
      <c r="K39" s="32" t="str">
        <f>'P08'!$D36</f>
        <v>NT</v>
      </c>
      <c r="L39" s="32" t="str">
        <f>'P09'!$D36</f>
        <v>NT</v>
      </c>
      <c r="M39" s="32" t="str">
        <f>'P10'!$D36</f>
        <v>NT</v>
      </c>
      <c r="N39" s="32" t="str">
        <f>'P11'!$D36</f>
        <v>NT</v>
      </c>
      <c r="O39" s="32" t="str">
        <f>'P12'!$D36</f>
        <v>NT</v>
      </c>
      <c r="P39" s="32" t="str">
        <f>'P13'!$D36</f>
        <v>NT</v>
      </c>
      <c r="Q39" s="32" t="str">
        <f>'P14'!$D36</f>
        <v>NT</v>
      </c>
      <c r="R39" s="32" t="str">
        <f>'P15'!$D36</f>
        <v>NT</v>
      </c>
      <c r="S39" s="32" t="str">
        <f>'P16'!$D36</f>
        <v>NT</v>
      </c>
      <c r="T39" s="32" t="str">
        <f>'P17'!$D36</f>
        <v>NT</v>
      </c>
      <c r="U39" s="32" t="str">
        <f>'P18'!$D36</f>
        <v>NT</v>
      </c>
      <c r="V39" s="32" t="str">
        <f>'P19'!$D36</f>
        <v>NT</v>
      </c>
      <c r="W39" s="32" t="str">
        <f>'P20'!$D36</f>
        <v>NT</v>
      </c>
      <c r="X39" s="32" t="str">
        <f>'P21'!$D36</f>
        <v>NT</v>
      </c>
      <c r="Y39" s="53" t="str">
        <f>'P22'!$D36</f>
        <v>NT</v>
      </c>
      <c r="Z39" s="53" t="str">
        <f>'P23'!$D36</f>
        <v>NT</v>
      </c>
      <c r="AA39" s="53" t="str">
        <f>'P24'!$D36</f>
        <v>NT</v>
      </c>
      <c r="AB39" s="53" t="str">
        <f>'P25'!$D36</f>
        <v>NT</v>
      </c>
      <c r="AC39" s="53" t="str">
        <f>'P26'!$D36</f>
        <v>NT</v>
      </c>
      <c r="AD39" s="53" t="str">
        <f>'P27'!$D36</f>
        <v>NT</v>
      </c>
      <c r="AE39" s="53" t="str">
        <f>'P28'!$D36</f>
        <v>NT</v>
      </c>
      <c r="AF39" s="53" t="str">
        <f>'P29'!$D36</f>
        <v>NT</v>
      </c>
      <c r="AG39" s="53" t="str">
        <f>'P30'!$D36</f>
        <v>NT</v>
      </c>
      <c r="AH39" s="53" t="str">
        <f>'P31'!$D36</f>
        <v>NT</v>
      </c>
      <c r="AI39" s="53" t="str">
        <f>'P32'!$D36</f>
        <v>NT</v>
      </c>
      <c r="AJ39" s="53" t="str">
        <f>'P33'!$D36</f>
        <v>NT</v>
      </c>
      <c r="AK39" s="53" t="str">
        <f>'P34'!$D36</f>
        <v>NT</v>
      </c>
      <c r="AL39" s="53" t="str">
        <f>'P35'!$D36</f>
        <v>NT</v>
      </c>
      <c r="AM39" s="53" t="str">
        <f>'P36'!$D36</f>
        <v>NT</v>
      </c>
      <c r="AN39" s="53" t="str">
        <f>'P37'!$D36</f>
        <v>NT</v>
      </c>
      <c r="AO39" s="53" t="str">
        <f>'P38'!$D36</f>
        <v>NT</v>
      </c>
      <c r="AP39" s="53" t="str">
        <f>'P39'!$D36</f>
        <v>NT</v>
      </c>
      <c r="AQ39" s="53" t="str">
        <f>'P40'!$D36</f>
        <v>NT</v>
      </c>
      <c r="AR39" s="47">
        <f t="shared" si="11"/>
        <v>0</v>
      </c>
      <c r="AS39" s="47">
        <f t="shared" si="12"/>
        <v>0</v>
      </c>
      <c r="AT39" s="47">
        <f t="shared" si="13"/>
        <v>0</v>
      </c>
      <c r="AU39" s="47">
        <f t="shared" si="14"/>
        <v>40</v>
      </c>
      <c r="AV39" s="12" t="str">
        <f t="shared" si="15"/>
        <v>NT</v>
      </c>
      <c r="AW39" s="12">
        <v>5</v>
      </c>
      <c r="AX39" s="32" t="str">
        <f>Critères!$B35</f>
        <v>5.6</v>
      </c>
      <c r="AY39" s="32" t="str">
        <f>Critères!$A30</f>
        <v>TABLEAUX</v>
      </c>
      <c r="AZ39" s="32" t="str">
        <f>'P01'!$E36</f>
        <v>N</v>
      </c>
      <c r="BA39" s="32" t="str">
        <f>'P02'!$E36</f>
        <v>N</v>
      </c>
      <c r="BB39" s="32" t="str">
        <f>'P03'!$E36</f>
        <v>N</v>
      </c>
      <c r="BC39" s="32" t="str">
        <f>'P04'!$E36</f>
        <v>N</v>
      </c>
      <c r="BD39" s="32" t="str">
        <f>'P05'!$E36</f>
        <v>N</v>
      </c>
      <c r="BE39" s="32" t="str">
        <f>'P06'!$E36</f>
        <v>N</v>
      </c>
      <c r="BF39" s="32" t="str">
        <f>'P07'!$E36</f>
        <v>N</v>
      </c>
      <c r="BG39" s="32" t="str">
        <f>'P08'!$E36</f>
        <v>N</v>
      </c>
      <c r="BH39" s="32" t="str">
        <f>'P09'!$E36</f>
        <v>N</v>
      </c>
      <c r="BI39" s="32" t="str">
        <f>'P10'!$E36</f>
        <v>N</v>
      </c>
      <c r="BJ39" s="32" t="str">
        <f>'P11'!$E36</f>
        <v>N</v>
      </c>
      <c r="BK39" s="32" t="str">
        <f>'P12'!$E36</f>
        <v>N</v>
      </c>
      <c r="BL39" s="32" t="str">
        <f>'P13'!$E36</f>
        <v>N</v>
      </c>
      <c r="BM39" s="32" t="str">
        <f>'P14'!$E36</f>
        <v>N</v>
      </c>
      <c r="BN39" s="32" t="str">
        <f>'P15'!$E36</f>
        <v>N</v>
      </c>
      <c r="BO39" s="32" t="str">
        <f>'P16'!$E36</f>
        <v>N</v>
      </c>
      <c r="BP39" s="32" t="str">
        <f>'P17'!$E36</f>
        <v>N</v>
      </c>
      <c r="BQ39" s="32" t="str">
        <f>'P18'!$E36</f>
        <v>N</v>
      </c>
      <c r="BR39" s="32" t="str">
        <f>'P19'!$E36</f>
        <v>N</v>
      </c>
      <c r="BS39" s="32" t="str">
        <f>'P20'!$E36</f>
        <v>N</v>
      </c>
      <c r="BT39" s="53" t="str">
        <f>'P21'!$E36</f>
        <v>N</v>
      </c>
      <c r="BU39" s="53" t="str">
        <f>'P22'!$E36</f>
        <v>N</v>
      </c>
      <c r="BV39" s="53" t="str">
        <f>'P23'!$E36</f>
        <v>N</v>
      </c>
      <c r="BW39" s="53" t="str">
        <f>'P24'!$E36</f>
        <v>N</v>
      </c>
      <c r="BX39" s="53" t="str">
        <f>'P25'!$E36</f>
        <v>N</v>
      </c>
      <c r="BY39" s="53" t="str">
        <f>'P26'!$E36</f>
        <v>N</v>
      </c>
      <c r="BZ39" s="53" t="str">
        <f>'P27'!$E36</f>
        <v>N</v>
      </c>
      <c r="CA39" s="53" t="str">
        <f>'P28'!$E36</f>
        <v>N</v>
      </c>
      <c r="CB39" s="53" t="str">
        <f>'P29'!$E36</f>
        <v>N</v>
      </c>
      <c r="CC39" s="53" t="str">
        <f>'P30'!$E36</f>
        <v>N</v>
      </c>
      <c r="CD39" s="53" t="str">
        <f>'P31'!$E36</f>
        <v>N</v>
      </c>
      <c r="CE39" s="53" t="str">
        <f>'P32'!$E36</f>
        <v>N</v>
      </c>
      <c r="CF39" s="53" t="str">
        <f>'P33'!$E36</f>
        <v>N</v>
      </c>
      <c r="CG39" s="53" t="str">
        <f>'P34'!$E36</f>
        <v>N</v>
      </c>
      <c r="CH39" s="53" t="str">
        <f>'P35'!$E36</f>
        <v>N</v>
      </c>
      <c r="CI39" s="53" t="str">
        <f>'P36'!$E36</f>
        <v>N</v>
      </c>
      <c r="CJ39" s="53" t="str">
        <f>'P37'!$E36</f>
        <v>N</v>
      </c>
      <c r="CK39" s="53" t="str">
        <f>'P38'!$E36</f>
        <v>N</v>
      </c>
      <c r="CL39" s="53" t="str">
        <f>'P39'!$E36</f>
        <v>N</v>
      </c>
      <c r="CM39" s="53" t="str">
        <f>'P40'!$E36</f>
        <v>N</v>
      </c>
      <c r="CN39" s="47">
        <f t="shared" si="5"/>
        <v>0</v>
      </c>
    </row>
    <row r="40" spans="1:92" x14ac:dyDescent="0.3">
      <c r="A40" s="12">
        <v>5</v>
      </c>
      <c r="B40" s="32" t="str">
        <f>Critères!$B36</f>
        <v>5.7</v>
      </c>
      <c r="C40" s="32" t="str">
        <f>Critères!$A30</f>
        <v>TABLEAUX</v>
      </c>
      <c r="D40" s="32" t="str">
        <f>'P01'!$D37</f>
        <v>NT</v>
      </c>
      <c r="E40" s="32" t="str">
        <f>'P02'!$D37</f>
        <v>NT</v>
      </c>
      <c r="F40" s="32" t="str">
        <f>'P03'!$D37</f>
        <v>NT</v>
      </c>
      <c r="G40" s="32" t="str">
        <f>'P04'!$D37</f>
        <v>NT</v>
      </c>
      <c r="H40" s="32" t="str">
        <f>'P05'!$D37</f>
        <v>NT</v>
      </c>
      <c r="I40" s="32" t="str">
        <f>'P06'!$D37</f>
        <v>NT</v>
      </c>
      <c r="J40" s="32" t="str">
        <f>'P07'!$D37</f>
        <v>NT</v>
      </c>
      <c r="K40" s="32" t="str">
        <f>'P08'!$D37</f>
        <v>NT</v>
      </c>
      <c r="L40" s="32" t="str">
        <f>'P09'!$D37</f>
        <v>NT</v>
      </c>
      <c r="M40" s="32" t="str">
        <f>'P10'!$D37</f>
        <v>NT</v>
      </c>
      <c r="N40" s="32" t="str">
        <f>'P11'!$D37</f>
        <v>NT</v>
      </c>
      <c r="O40" s="32" t="str">
        <f>'P12'!$D37</f>
        <v>NT</v>
      </c>
      <c r="P40" s="32" t="str">
        <f>'P13'!$D37</f>
        <v>NT</v>
      </c>
      <c r="Q40" s="32" t="str">
        <f>'P14'!$D37</f>
        <v>NT</v>
      </c>
      <c r="R40" s="32" t="str">
        <f>'P15'!$D37</f>
        <v>NT</v>
      </c>
      <c r="S40" s="32" t="str">
        <f>'P16'!$D37</f>
        <v>NT</v>
      </c>
      <c r="T40" s="32" t="str">
        <f>'P17'!$D37</f>
        <v>NT</v>
      </c>
      <c r="U40" s="32" t="str">
        <f>'P18'!$D37</f>
        <v>NT</v>
      </c>
      <c r="V40" s="32" t="str">
        <f>'P19'!$D37</f>
        <v>NT</v>
      </c>
      <c r="W40" s="32" t="str">
        <f>'P20'!$D37</f>
        <v>NT</v>
      </c>
      <c r="X40" s="32" t="str">
        <f>'P21'!$D37</f>
        <v>NT</v>
      </c>
      <c r="Y40" s="53" t="str">
        <f>'P22'!$D37</f>
        <v>NT</v>
      </c>
      <c r="Z40" s="53" t="str">
        <f>'P23'!$D37</f>
        <v>NT</v>
      </c>
      <c r="AA40" s="53" t="str">
        <f>'P24'!$D37</f>
        <v>NT</v>
      </c>
      <c r="AB40" s="53" t="str">
        <f>'P25'!$D37</f>
        <v>NT</v>
      </c>
      <c r="AC40" s="53" t="str">
        <f>'P26'!$D37</f>
        <v>NT</v>
      </c>
      <c r="AD40" s="53" t="str">
        <f>'P27'!$D37</f>
        <v>NT</v>
      </c>
      <c r="AE40" s="53" t="str">
        <f>'P28'!$D37</f>
        <v>NT</v>
      </c>
      <c r="AF40" s="53" t="str">
        <f>'P29'!$D37</f>
        <v>NT</v>
      </c>
      <c r="AG40" s="53" t="str">
        <f>'P30'!$D37</f>
        <v>NT</v>
      </c>
      <c r="AH40" s="53" t="str">
        <f>'P31'!$D37</f>
        <v>NT</v>
      </c>
      <c r="AI40" s="53" t="str">
        <f>'P32'!$D37</f>
        <v>NT</v>
      </c>
      <c r="AJ40" s="53" t="str">
        <f>'P33'!$D37</f>
        <v>NT</v>
      </c>
      <c r="AK40" s="53" t="str">
        <f>'P34'!$D37</f>
        <v>NT</v>
      </c>
      <c r="AL40" s="53" t="str">
        <f>'P35'!$D37</f>
        <v>NT</v>
      </c>
      <c r="AM40" s="53" t="str">
        <f>'P36'!$D37</f>
        <v>NT</v>
      </c>
      <c r="AN40" s="53" t="str">
        <f>'P37'!$D37</f>
        <v>NT</v>
      </c>
      <c r="AO40" s="53" t="str">
        <f>'P38'!$D37</f>
        <v>NT</v>
      </c>
      <c r="AP40" s="53" t="str">
        <f>'P39'!$D37</f>
        <v>NT</v>
      </c>
      <c r="AQ40" s="53" t="str">
        <f>'P40'!$D37</f>
        <v>NT</v>
      </c>
      <c r="AR40" s="47">
        <f t="shared" si="11"/>
        <v>0</v>
      </c>
      <c r="AS40" s="47">
        <f t="shared" si="12"/>
        <v>0</v>
      </c>
      <c r="AT40" s="47">
        <f t="shared" si="13"/>
        <v>0</v>
      </c>
      <c r="AU40" s="47">
        <f t="shared" si="14"/>
        <v>40</v>
      </c>
      <c r="AV40" s="12" t="str">
        <f t="shared" si="15"/>
        <v>NT</v>
      </c>
      <c r="AW40" s="12">
        <v>5</v>
      </c>
      <c r="AX40" s="32" t="str">
        <f>Critères!$B36</f>
        <v>5.7</v>
      </c>
      <c r="AY40" s="32" t="str">
        <f>Critères!$A30</f>
        <v>TABLEAUX</v>
      </c>
      <c r="AZ40" s="32" t="str">
        <f>'P01'!$E37</f>
        <v>N</v>
      </c>
      <c r="BA40" s="32" t="str">
        <f>'P02'!$E37</f>
        <v>N</v>
      </c>
      <c r="BB40" s="32" t="str">
        <f>'P03'!$E37</f>
        <v>N</v>
      </c>
      <c r="BC40" s="32" t="str">
        <f>'P04'!$E37</f>
        <v>N</v>
      </c>
      <c r="BD40" s="32" t="str">
        <f>'P05'!$E37</f>
        <v>N</v>
      </c>
      <c r="BE40" s="32" t="str">
        <f>'P06'!$E37</f>
        <v>N</v>
      </c>
      <c r="BF40" s="32" t="str">
        <f>'P07'!$E37</f>
        <v>N</v>
      </c>
      <c r="BG40" s="32" t="str">
        <f>'P08'!$E37</f>
        <v>N</v>
      </c>
      <c r="BH40" s="32" t="str">
        <f>'P09'!$E37</f>
        <v>N</v>
      </c>
      <c r="BI40" s="32" t="str">
        <f>'P10'!$E37</f>
        <v>N</v>
      </c>
      <c r="BJ40" s="32" t="str">
        <f>'P11'!$E37</f>
        <v>N</v>
      </c>
      <c r="BK40" s="32" t="str">
        <f>'P12'!$E37</f>
        <v>N</v>
      </c>
      <c r="BL40" s="32" t="str">
        <f>'P13'!$E37</f>
        <v>N</v>
      </c>
      <c r="BM40" s="32" t="str">
        <f>'P14'!$E37</f>
        <v>N</v>
      </c>
      <c r="BN40" s="32" t="str">
        <f>'P15'!$E37</f>
        <v>N</v>
      </c>
      <c r="BO40" s="32" t="str">
        <f>'P16'!$E37</f>
        <v>N</v>
      </c>
      <c r="BP40" s="32" t="str">
        <f>'P17'!$E37</f>
        <v>N</v>
      </c>
      <c r="BQ40" s="32" t="str">
        <f>'P18'!$E37</f>
        <v>N</v>
      </c>
      <c r="BR40" s="32" t="str">
        <f>'P19'!$E37</f>
        <v>N</v>
      </c>
      <c r="BS40" s="32" t="str">
        <f>'P20'!$E37</f>
        <v>N</v>
      </c>
      <c r="BT40" s="53" t="str">
        <f>'P21'!$E37</f>
        <v>N</v>
      </c>
      <c r="BU40" s="53" t="str">
        <f>'P22'!$E37</f>
        <v>N</v>
      </c>
      <c r="BV40" s="53" t="str">
        <f>'P23'!$E37</f>
        <v>N</v>
      </c>
      <c r="BW40" s="53" t="str">
        <f>'P24'!$E37</f>
        <v>N</v>
      </c>
      <c r="BX40" s="53" t="str">
        <f>'P25'!$E37</f>
        <v>N</v>
      </c>
      <c r="BY40" s="53" t="str">
        <f>'P26'!$E37</f>
        <v>N</v>
      </c>
      <c r="BZ40" s="53" t="str">
        <f>'P27'!$E37</f>
        <v>N</v>
      </c>
      <c r="CA40" s="53" t="str">
        <f>'P28'!$E37</f>
        <v>N</v>
      </c>
      <c r="CB40" s="53" t="str">
        <f>'P29'!$E37</f>
        <v>N</v>
      </c>
      <c r="CC40" s="53" t="str">
        <f>'P30'!$E37</f>
        <v>N</v>
      </c>
      <c r="CD40" s="53" t="str">
        <f>'P31'!$E37</f>
        <v>N</v>
      </c>
      <c r="CE40" s="53" t="str">
        <f>'P32'!$E37</f>
        <v>N</v>
      </c>
      <c r="CF40" s="53" t="str">
        <f>'P33'!$E37</f>
        <v>N</v>
      </c>
      <c r="CG40" s="53" t="str">
        <f>'P34'!$E37</f>
        <v>N</v>
      </c>
      <c r="CH40" s="53" t="str">
        <f>'P35'!$E37</f>
        <v>N</v>
      </c>
      <c r="CI40" s="53" t="str">
        <f>'P36'!$E37</f>
        <v>N</v>
      </c>
      <c r="CJ40" s="53" t="str">
        <f>'P37'!$E37</f>
        <v>N</v>
      </c>
      <c r="CK40" s="53" t="str">
        <f>'P38'!$E37</f>
        <v>N</v>
      </c>
      <c r="CL40" s="53" t="str">
        <f>'P39'!$E37</f>
        <v>N</v>
      </c>
      <c r="CM40" s="53" t="str">
        <f>'P40'!$E37</f>
        <v>N</v>
      </c>
      <c r="CN40" s="47">
        <f t="shared" si="5"/>
        <v>0</v>
      </c>
    </row>
    <row r="41" spans="1:92" x14ac:dyDescent="0.3">
      <c r="A41" s="12">
        <v>5</v>
      </c>
      <c r="B41" s="32" t="str">
        <f>Critères!$B37</f>
        <v>5.8</v>
      </c>
      <c r="C41" s="32" t="str">
        <f>Critères!$A30</f>
        <v>TABLEAUX</v>
      </c>
      <c r="D41" s="32" t="str">
        <f>'P01'!$D38</f>
        <v>NT</v>
      </c>
      <c r="E41" s="32" t="str">
        <f>'P02'!$D38</f>
        <v>NT</v>
      </c>
      <c r="F41" s="32" t="str">
        <f>'P03'!$D38</f>
        <v>NT</v>
      </c>
      <c r="G41" s="32" t="str">
        <f>'P04'!$D38</f>
        <v>NT</v>
      </c>
      <c r="H41" s="32" t="str">
        <f>'P05'!$D38</f>
        <v>NT</v>
      </c>
      <c r="I41" s="32" t="str">
        <f>'P06'!$D38</f>
        <v>NT</v>
      </c>
      <c r="J41" s="32" t="str">
        <f>'P07'!$D38</f>
        <v>NT</v>
      </c>
      <c r="K41" s="32" t="str">
        <f>'P08'!$D38</f>
        <v>NT</v>
      </c>
      <c r="L41" s="32" t="str">
        <f>'P09'!$D38</f>
        <v>NT</v>
      </c>
      <c r="M41" s="32" t="str">
        <f>'P10'!$D38</f>
        <v>NT</v>
      </c>
      <c r="N41" s="32" t="str">
        <f>'P11'!$D38</f>
        <v>NT</v>
      </c>
      <c r="O41" s="32" t="str">
        <f>'P12'!$D38</f>
        <v>NT</v>
      </c>
      <c r="P41" s="32" t="str">
        <f>'P13'!$D38</f>
        <v>NT</v>
      </c>
      <c r="Q41" s="32" t="str">
        <f>'P14'!$D38</f>
        <v>NT</v>
      </c>
      <c r="R41" s="32" t="str">
        <f>'P15'!$D38</f>
        <v>NT</v>
      </c>
      <c r="S41" s="32" t="str">
        <f>'P16'!$D38</f>
        <v>NT</v>
      </c>
      <c r="T41" s="32" t="str">
        <f>'P17'!$D38</f>
        <v>NT</v>
      </c>
      <c r="U41" s="32" t="str">
        <f>'P18'!$D38</f>
        <v>NT</v>
      </c>
      <c r="V41" s="32" t="str">
        <f>'P19'!$D38</f>
        <v>NT</v>
      </c>
      <c r="W41" s="32" t="str">
        <f>'P20'!$D38</f>
        <v>NT</v>
      </c>
      <c r="X41" s="32" t="str">
        <f>'P21'!$D38</f>
        <v>NT</v>
      </c>
      <c r="Y41" s="53" t="str">
        <f>'P22'!$D38</f>
        <v>NT</v>
      </c>
      <c r="Z41" s="53" t="str">
        <f>'P23'!$D38</f>
        <v>NT</v>
      </c>
      <c r="AA41" s="53" t="str">
        <f>'P24'!$D38</f>
        <v>NT</v>
      </c>
      <c r="AB41" s="53" t="str">
        <f>'P25'!$D38</f>
        <v>NT</v>
      </c>
      <c r="AC41" s="53" t="str">
        <f>'P26'!$D38</f>
        <v>NT</v>
      </c>
      <c r="AD41" s="53" t="str">
        <f>'P27'!$D38</f>
        <v>NT</v>
      </c>
      <c r="AE41" s="53" t="str">
        <f>'P28'!$D38</f>
        <v>NT</v>
      </c>
      <c r="AF41" s="53" t="str">
        <f>'P29'!$D38</f>
        <v>NT</v>
      </c>
      <c r="AG41" s="53" t="str">
        <f>'P30'!$D38</f>
        <v>NT</v>
      </c>
      <c r="AH41" s="53" t="str">
        <f>'P31'!$D38</f>
        <v>NT</v>
      </c>
      <c r="AI41" s="53" t="str">
        <f>'P32'!$D38</f>
        <v>NT</v>
      </c>
      <c r="AJ41" s="53" t="str">
        <f>'P33'!$D38</f>
        <v>NT</v>
      </c>
      <c r="AK41" s="53" t="str">
        <f>'P34'!$D38</f>
        <v>NT</v>
      </c>
      <c r="AL41" s="53" t="str">
        <f>'P35'!$D38</f>
        <v>NT</v>
      </c>
      <c r="AM41" s="53" t="str">
        <f>'P36'!$D38</f>
        <v>NT</v>
      </c>
      <c r="AN41" s="53" t="str">
        <f>'P37'!$D38</f>
        <v>NT</v>
      </c>
      <c r="AO41" s="53" t="str">
        <f>'P38'!$D38</f>
        <v>NT</v>
      </c>
      <c r="AP41" s="53" t="str">
        <f>'P39'!$D38</f>
        <v>NT</v>
      </c>
      <c r="AQ41" s="53" t="str">
        <f>'P40'!$D38</f>
        <v>NT</v>
      </c>
      <c r="AR41" s="47">
        <f t="shared" si="11"/>
        <v>0</v>
      </c>
      <c r="AS41" s="47">
        <f t="shared" si="12"/>
        <v>0</v>
      </c>
      <c r="AT41" s="47">
        <f t="shared" si="13"/>
        <v>0</v>
      </c>
      <c r="AU41" s="47">
        <f t="shared" si="14"/>
        <v>40</v>
      </c>
      <c r="AV41" s="12" t="str">
        <f t="shared" si="15"/>
        <v>NT</v>
      </c>
      <c r="AW41" s="12">
        <v>5</v>
      </c>
      <c r="AX41" s="32" t="str">
        <f>Critères!$B37</f>
        <v>5.8</v>
      </c>
      <c r="AY41" s="32" t="str">
        <f>Critères!$A30</f>
        <v>TABLEAUX</v>
      </c>
      <c r="AZ41" s="32" t="str">
        <f>'P01'!$E38</f>
        <v>N</v>
      </c>
      <c r="BA41" s="32" t="str">
        <f>'P02'!$E38</f>
        <v>N</v>
      </c>
      <c r="BB41" s="32" t="str">
        <f>'P03'!$E38</f>
        <v>N</v>
      </c>
      <c r="BC41" s="32" t="str">
        <f>'P04'!$E38</f>
        <v>N</v>
      </c>
      <c r="BD41" s="32" t="str">
        <f>'P05'!$E38</f>
        <v>N</v>
      </c>
      <c r="BE41" s="32" t="str">
        <f>'P06'!$E38</f>
        <v>N</v>
      </c>
      <c r="BF41" s="32" t="str">
        <f>'P07'!$E38</f>
        <v>N</v>
      </c>
      <c r="BG41" s="32" t="str">
        <f>'P08'!$E38</f>
        <v>N</v>
      </c>
      <c r="BH41" s="32" t="str">
        <f>'P09'!$E38</f>
        <v>N</v>
      </c>
      <c r="BI41" s="32" t="str">
        <f>'P10'!$E38</f>
        <v>N</v>
      </c>
      <c r="BJ41" s="32" t="str">
        <f>'P11'!$E38</f>
        <v>N</v>
      </c>
      <c r="BK41" s="32" t="str">
        <f>'P12'!$E38</f>
        <v>N</v>
      </c>
      <c r="BL41" s="32" t="str">
        <f>'P13'!$E38</f>
        <v>N</v>
      </c>
      <c r="BM41" s="32" t="str">
        <f>'P14'!$E38</f>
        <v>N</v>
      </c>
      <c r="BN41" s="32" t="str">
        <f>'P15'!$E38</f>
        <v>N</v>
      </c>
      <c r="BO41" s="32" t="str">
        <f>'P16'!$E38</f>
        <v>N</v>
      </c>
      <c r="BP41" s="32" t="str">
        <f>'P17'!$E38</f>
        <v>N</v>
      </c>
      <c r="BQ41" s="32" t="str">
        <f>'P18'!$E38</f>
        <v>N</v>
      </c>
      <c r="BR41" s="32" t="str">
        <f>'P19'!$E38</f>
        <v>N</v>
      </c>
      <c r="BS41" s="32" t="str">
        <f>'P20'!$E38</f>
        <v>N</v>
      </c>
      <c r="BT41" s="32" t="str">
        <f>'P21'!$E38</f>
        <v>N</v>
      </c>
      <c r="BU41" s="53" t="str">
        <f>'P22'!$E38</f>
        <v>N</v>
      </c>
      <c r="BV41" s="53" t="str">
        <f>'P23'!$E38</f>
        <v>N</v>
      </c>
      <c r="BW41" s="53" t="str">
        <f>'P24'!$E38</f>
        <v>N</v>
      </c>
      <c r="BX41" s="53" t="str">
        <f>'P25'!$E38</f>
        <v>N</v>
      </c>
      <c r="BY41" s="53" t="str">
        <f>'P26'!$E38</f>
        <v>N</v>
      </c>
      <c r="BZ41" s="53" t="str">
        <f>'P27'!$E38</f>
        <v>N</v>
      </c>
      <c r="CA41" s="53" t="str">
        <f>'P28'!$E38</f>
        <v>N</v>
      </c>
      <c r="CB41" s="53" t="str">
        <f>'P29'!$E38</f>
        <v>N</v>
      </c>
      <c r="CC41" s="53" t="str">
        <f>'P30'!$E38</f>
        <v>N</v>
      </c>
      <c r="CD41" s="53" t="str">
        <f>'P31'!$E38</f>
        <v>N</v>
      </c>
      <c r="CE41" s="53" t="str">
        <f>'P32'!$E38</f>
        <v>N</v>
      </c>
      <c r="CF41" s="53" t="str">
        <f>'P33'!$E38</f>
        <v>N</v>
      </c>
      <c r="CG41" s="53" t="str">
        <f>'P34'!$E38</f>
        <v>N</v>
      </c>
      <c r="CH41" s="53" t="str">
        <f>'P35'!$E38</f>
        <v>N</v>
      </c>
      <c r="CI41" s="53" t="str">
        <f>'P36'!$E38</f>
        <v>N</v>
      </c>
      <c r="CJ41" s="53" t="str">
        <f>'P37'!$E38</f>
        <v>N</v>
      </c>
      <c r="CK41" s="53" t="str">
        <f>'P38'!$E38</f>
        <v>N</v>
      </c>
      <c r="CL41" s="53" t="str">
        <f>'P39'!$E38</f>
        <v>N</v>
      </c>
      <c r="CM41" s="53" t="str">
        <f>'P40'!$E38</f>
        <v>N</v>
      </c>
      <c r="CN41" s="47">
        <f t="shared" si="5"/>
        <v>0</v>
      </c>
    </row>
    <row r="42" spans="1:92" x14ac:dyDescent="0.3">
      <c r="A42" s="50"/>
      <c r="B42" s="51"/>
      <c r="C42" s="51"/>
      <c r="D42" s="51"/>
      <c r="E42" s="51"/>
      <c r="F42" s="51"/>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2">
        <f>SUM(AR34:AR41)</f>
        <v>0</v>
      </c>
      <c r="AS42" s="52">
        <f>SUM(AS34:AS41)</f>
        <v>0</v>
      </c>
      <c r="AT42" s="52">
        <f>SUM(AT34:AT41)</f>
        <v>0</v>
      </c>
      <c r="AU42" s="52">
        <f>SUM(AU34:AU41)</f>
        <v>320</v>
      </c>
      <c r="AW42" s="50"/>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2">
        <f>SUM(CN34:CN41)</f>
        <v>0</v>
      </c>
    </row>
    <row r="43" spans="1:92" x14ac:dyDescent="0.3">
      <c r="A43" s="12">
        <v>6</v>
      </c>
      <c r="B43" s="32" t="str">
        <f>Critères!$B38</f>
        <v>6.1</v>
      </c>
      <c r="C43" s="32" t="str">
        <f>Critères!$A38</f>
        <v>LIENS</v>
      </c>
      <c r="D43" s="32" t="str">
        <f>'P01'!$D39</f>
        <v>NT</v>
      </c>
      <c r="E43" s="32" t="str">
        <f>'P02'!$D39</f>
        <v>NT</v>
      </c>
      <c r="F43" s="32" t="str">
        <f>'P03'!$D39</f>
        <v>NT</v>
      </c>
      <c r="G43" s="32" t="str">
        <f>'P04'!$D39</f>
        <v>NT</v>
      </c>
      <c r="H43" s="32" t="str">
        <f>'P05'!$D39</f>
        <v>NT</v>
      </c>
      <c r="I43" s="32" t="str">
        <f>'P06'!$D39</f>
        <v>NT</v>
      </c>
      <c r="J43" s="32" t="str">
        <f>'P07'!$D39</f>
        <v>NT</v>
      </c>
      <c r="K43" s="32" t="str">
        <f>'P08'!$D39</f>
        <v>NT</v>
      </c>
      <c r="L43" s="32" t="str">
        <f>'P09'!$D39</f>
        <v>NT</v>
      </c>
      <c r="M43" s="32" t="str">
        <f>'P10'!$D39</f>
        <v>NT</v>
      </c>
      <c r="N43" s="32" t="str">
        <f>'P11'!$D39</f>
        <v>NT</v>
      </c>
      <c r="O43" s="32" t="str">
        <f>'P12'!$D39</f>
        <v>NT</v>
      </c>
      <c r="P43" s="32" t="str">
        <f>'P13'!$D39</f>
        <v>NT</v>
      </c>
      <c r="Q43" s="32" t="str">
        <f>'P14'!$D39</f>
        <v>NT</v>
      </c>
      <c r="R43" s="32" t="str">
        <f>'P15'!$D39</f>
        <v>NT</v>
      </c>
      <c r="S43" s="32" t="str">
        <f>'P16'!$D39</f>
        <v>NT</v>
      </c>
      <c r="T43" s="32" t="str">
        <f>'P17'!$D39</f>
        <v>NT</v>
      </c>
      <c r="U43" s="32" t="str">
        <f>'P18'!$D39</f>
        <v>NT</v>
      </c>
      <c r="V43" s="32" t="str">
        <f>'P19'!$D39</f>
        <v>NT</v>
      </c>
      <c r="W43" s="32" t="str">
        <f>'P20'!$D39</f>
        <v>NT</v>
      </c>
      <c r="X43" s="32" t="str">
        <f>'P21'!$D39</f>
        <v>NT</v>
      </c>
      <c r="Y43" s="53" t="str">
        <f>'P22'!$D39</f>
        <v>NT</v>
      </c>
      <c r="Z43" s="53" t="str">
        <f>'P23'!$D39</f>
        <v>NT</v>
      </c>
      <c r="AA43" s="53" t="str">
        <f>'P24'!$D39</f>
        <v>NT</v>
      </c>
      <c r="AB43" s="53" t="str">
        <f>'P25'!$D39</f>
        <v>NT</v>
      </c>
      <c r="AC43" s="53" t="str">
        <f>'P26'!$D39</f>
        <v>NT</v>
      </c>
      <c r="AD43" s="53" t="str">
        <f>'P27'!$D39</f>
        <v>NT</v>
      </c>
      <c r="AE43" s="53" t="str">
        <f>'P28'!$D39</f>
        <v>NT</v>
      </c>
      <c r="AF43" s="53" t="str">
        <f>'P29'!$D39</f>
        <v>NT</v>
      </c>
      <c r="AG43" s="53" t="str">
        <f>'P30'!$D39</f>
        <v>NT</v>
      </c>
      <c r="AH43" s="53" t="str">
        <f>'P31'!$D39</f>
        <v>NT</v>
      </c>
      <c r="AI43" s="53" t="str">
        <f>'P32'!$D39</f>
        <v>NT</v>
      </c>
      <c r="AJ43" s="53" t="str">
        <f>'P33'!$D39</f>
        <v>NT</v>
      </c>
      <c r="AK43" s="53" t="str">
        <f>'P34'!$D39</f>
        <v>NT</v>
      </c>
      <c r="AL43" s="53" t="str">
        <f>'P35'!$D39</f>
        <v>NT</v>
      </c>
      <c r="AM43" s="53" t="str">
        <f>'P36'!$D39</f>
        <v>NT</v>
      </c>
      <c r="AN43" s="53" t="str">
        <f>'P37'!$D39</f>
        <v>NT</v>
      </c>
      <c r="AO43" s="53" t="str">
        <f>'P38'!$D39</f>
        <v>NT</v>
      </c>
      <c r="AP43" s="53" t="str">
        <f>'P39'!$D39</f>
        <v>NT</v>
      </c>
      <c r="AQ43" s="53" t="str">
        <f>'P40'!$D39</f>
        <v>NT</v>
      </c>
      <c r="AR43" s="47">
        <f>COUNTIF(D43:AQ43,"C")</f>
        <v>0</v>
      </c>
      <c r="AS43" s="47">
        <f>COUNTIF(D43:AQ43,"NC")</f>
        <v>0</v>
      </c>
      <c r="AT43" s="47">
        <f>COUNTIF(D43:AQ43,"NA")</f>
        <v>0</v>
      </c>
      <c r="AU43" s="47">
        <f>COUNTIF(D43:AQ43,"NT")</f>
        <v>40</v>
      </c>
      <c r="AV43" s="12" t="str">
        <f>IF(AS43&gt;0,"NC",IF(AR43&gt;0,"C",IF(AU43&gt;0,"NT","NA")))</f>
        <v>NT</v>
      </c>
      <c r="AW43" s="12">
        <v>6</v>
      </c>
      <c r="AX43" s="32" t="str">
        <f>Critères!$B38</f>
        <v>6.1</v>
      </c>
      <c r="AY43" s="32" t="str">
        <f>Critères!$A38</f>
        <v>LIENS</v>
      </c>
      <c r="AZ43" s="32" t="str">
        <f>'P01'!$E39</f>
        <v>N</v>
      </c>
      <c r="BA43" s="32" t="str">
        <f>'P02'!$E39</f>
        <v>N</v>
      </c>
      <c r="BB43" s="32" t="str">
        <f>'P03'!$E39</f>
        <v>N</v>
      </c>
      <c r="BC43" s="32" t="str">
        <f>'P04'!$E39</f>
        <v>N</v>
      </c>
      <c r="BD43" s="32" t="str">
        <f>'P05'!$E39</f>
        <v>N</v>
      </c>
      <c r="BE43" s="32" t="str">
        <f>'P06'!$E39</f>
        <v>N</v>
      </c>
      <c r="BF43" s="32" t="str">
        <f>'P07'!$E39</f>
        <v>N</v>
      </c>
      <c r="BG43" s="32" t="str">
        <f>'P08'!$E39</f>
        <v>N</v>
      </c>
      <c r="BH43" s="32" t="str">
        <f>'P09'!$E39</f>
        <v>N</v>
      </c>
      <c r="BI43" s="32" t="str">
        <f>'P10'!$E39</f>
        <v>N</v>
      </c>
      <c r="BJ43" s="32" t="str">
        <f>'P11'!$E39</f>
        <v>N</v>
      </c>
      <c r="BK43" s="32" t="str">
        <f>'P12'!$E39</f>
        <v>N</v>
      </c>
      <c r="BL43" s="32" t="str">
        <f>'P13'!$E39</f>
        <v>N</v>
      </c>
      <c r="BM43" s="32" t="str">
        <f>'P14'!$E39</f>
        <v>N</v>
      </c>
      <c r="BN43" s="32" t="str">
        <f>'P15'!$E39</f>
        <v>N</v>
      </c>
      <c r="BO43" s="32" t="str">
        <f>'P16'!$E39</f>
        <v>N</v>
      </c>
      <c r="BP43" s="32" t="str">
        <f>'P17'!$E39</f>
        <v>N</v>
      </c>
      <c r="BQ43" s="32" t="str">
        <f>'P18'!$E39</f>
        <v>N</v>
      </c>
      <c r="BR43" s="32" t="str">
        <f>'P19'!$E39</f>
        <v>N</v>
      </c>
      <c r="BS43" s="32" t="str">
        <f>'P20'!$E39</f>
        <v>N</v>
      </c>
      <c r="BT43" s="32" t="str">
        <f>'P21'!$E39</f>
        <v>N</v>
      </c>
      <c r="BU43" s="53" t="str">
        <f>'P22'!$E39</f>
        <v>N</v>
      </c>
      <c r="BV43" s="53" t="str">
        <f>'P23'!$E39</f>
        <v>N</v>
      </c>
      <c r="BW43" s="53" t="str">
        <f>'P24'!$E39</f>
        <v>N</v>
      </c>
      <c r="BX43" s="53" t="str">
        <f>'P25'!$E39</f>
        <v>N</v>
      </c>
      <c r="BY43" s="53" t="str">
        <f>'P26'!$E39</f>
        <v>N</v>
      </c>
      <c r="BZ43" s="53" t="str">
        <f>'P27'!$E39</f>
        <v>N</v>
      </c>
      <c r="CA43" s="53" t="str">
        <f>'P28'!$E39</f>
        <v>N</v>
      </c>
      <c r="CB43" s="53" t="str">
        <f>'P29'!$E39</f>
        <v>N</v>
      </c>
      <c r="CC43" s="53" t="str">
        <f>'P30'!$E39</f>
        <v>N</v>
      </c>
      <c r="CD43" s="53" t="str">
        <f>'P31'!$E39</f>
        <v>N</v>
      </c>
      <c r="CE43" s="53" t="str">
        <f>'P32'!$E39</f>
        <v>N</v>
      </c>
      <c r="CF43" s="53" t="str">
        <f>'P33'!$E39</f>
        <v>N</v>
      </c>
      <c r="CG43" s="53" t="str">
        <f>'P34'!$E39</f>
        <v>N</v>
      </c>
      <c r="CH43" s="53" t="str">
        <f>'P35'!$E39</f>
        <v>N</v>
      </c>
      <c r="CI43" s="53" t="str">
        <f>'P36'!$E39</f>
        <v>N</v>
      </c>
      <c r="CJ43" s="53" t="str">
        <f>'P37'!$E39</f>
        <v>N</v>
      </c>
      <c r="CK43" s="53" t="str">
        <f>'P38'!$E39</f>
        <v>N</v>
      </c>
      <c r="CL43" s="53" t="str">
        <f>'P39'!$E39</f>
        <v>N</v>
      </c>
      <c r="CM43" s="53" t="str">
        <f>'P40'!$E39</f>
        <v>N</v>
      </c>
      <c r="CN43" s="47">
        <f t="shared" si="5"/>
        <v>0</v>
      </c>
    </row>
    <row r="44" spans="1:92" x14ac:dyDescent="0.3">
      <c r="A44" s="12">
        <v>6</v>
      </c>
      <c r="B44" s="32" t="str">
        <f>Critères!$B39</f>
        <v>6.2</v>
      </c>
      <c r="C44" s="32" t="str">
        <f>Critères!$A38</f>
        <v>LIENS</v>
      </c>
      <c r="D44" s="32" t="str">
        <f>'P01'!$D40</f>
        <v>NT</v>
      </c>
      <c r="E44" s="32" t="str">
        <f>'P02'!$D40</f>
        <v>NT</v>
      </c>
      <c r="F44" s="32" t="str">
        <f>'P03'!$D40</f>
        <v>NT</v>
      </c>
      <c r="G44" s="32" t="str">
        <f>'P04'!$D40</f>
        <v>NT</v>
      </c>
      <c r="H44" s="32" t="str">
        <f>'P05'!$D40</f>
        <v>NT</v>
      </c>
      <c r="I44" s="32" t="str">
        <f>'P06'!$D40</f>
        <v>NT</v>
      </c>
      <c r="J44" s="32" t="str">
        <f>'P07'!$D40</f>
        <v>NT</v>
      </c>
      <c r="K44" s="32" t="str">
        <f>'P08'!$D40</f>
        <v>NT</v>
      </c>
      <c r="L44" s="32" t="str">
        <f>'P09'!$D40</f>
        <v>NT</v>
      </c>
      <c r="M44" s="32" t="str">
        <f>'P10'!$D40</f>
        <v>NT</v>
      </c>
      <c r="N44" s="32" t="str">
        <f>'P11'!$D40</f>
        <v>NT</v>
      </c>
      <c r="O44" s="32" t="str">
        <f>'P12'!$D40</f>
        <v>NT</v>
      </c>
      <c r="P44" s="32" t="str">
        <f>'P13'!$D40</f>
        <v>NT</v>
      </c>
      <c r="Q44" s="32" t="str">
        <f>'P14'!$D40</f>
        <v>NT</v>
      </c>
      <c r="R44" s="32" t="str">
        <f>'P15'!$D40</f>
        <v>NT</v>
      </c>
      <c r="S44" s="32" t="str">
        <f>'P16'!$D40</f>
        <v>NT</v>
      </c>
      <c r="T44" s="32" t="str">
        <f>'P17'!$D40</f>
        <v>NT</v>
      </c>
      <c r="U44" s="32" t="str">
        <f>'P18'!$D40</f>
        <v>NT</v>
      </c>
      <c r="V44" s="32" t="str">
        <f>'P19'!$D40</f>
        <v>NT</v>
      </c>
      <c r="W44" s="32" t="str">
        <f>'P20'!$D40</f>
        <v>NT</v>
      </c>
      <c r="X44" s="32" t="str">
        <f>'P21'!$D40</f>
        <v>NT</v>
      </c>
      <c r="Y44" s="53" t="str">
        <f>'P22'!$D40</f>
        <v>NT</v>
      </c>
      <c r="Z44" s="53" t="str">
        <f>'P23'!$D40</f>
        <v>NT</v>
      </c>
      <c r="AA44" s="53" t="str">
        <f>'P24'!$D40</f>
        <v>NT</v>
      </c>
      <c r="AB44" s="53" t="str">
        <f>'P25'!$D40</f>
        <v>NT</v>
      </c>
      <c r="AC44" s="53" t="str">
        <f>'P26'!$D40</f>
        <v>NT</v>
      </c>
      <c r="AD44" s="53" t="str">
        <f>'P27'!$D40</f>
        <v>NT</v>
      </c>
      <c r="AE44" s="53" t="str">
        <f>'P28'!$D40</f>
        <v>NT</v>
      </c>
      <c r="AF44" s="53" t="str">
        <f>'P29'!$D40</f>
        <v>NT</v>
      </c>
      <c r="AG44" s="53" t="str">
        <f>'P30'!$D40</f>
        <v>NT</v>
      </c>
      <c r="AH44" s="53" t="str">
        <f>'P31'!$D40</f>
        <v>NT</v>
      </c>
      <c r="AI44" s="53" t="str">
        <f>'P32'!$D40</f>
        <v>NT</v>
      </c>
      <c r="AJ44" s="53" t="str">
        <f>'P33'!$D40</f>
        <v>NT</v>
      </c>
      <c r="AK44" s="53" t="str">
        <f>'P34'!$D40</f>
        <v>NT</v>
      </c>
      <c r="AL44" s="53" t="str">
        <f>'P35'!$D40</f>
        <v>NT</v>
      </c>
      <c r="AM44" s="53" t="str">
        <f>'P36'!$D40</f>
        <v>NT</v>
      </c>
      <c r="AN44" s="53" t="str">
        <f>'P37'!$D40</f>
        <v>NT</v>
      </c>
      <c r="AO44" s="53" t="str">
        <f>'P38'!$D40</f>
        <v>NT</v>
      </c>
      <c r="AP44" s="53" t="str">
        <f>'P39'!$D40</f>
        <v>NT</v>
      </c>
      <c r="AQ44" s="53" t="str">
        <f>'P40'!$D40</f>
        <v>NT</v>
      </c>
      <c r="AR44" s="47">
        <f>COUNTIF(D44:AQ44,"C")</f>
        <v>0</v>
      </c>
      <c r="AS44" s="47">
        <f>COUNTIF(D44:AQ44,"NC")</f>
        <v>0</v>
      </c>
      <c r="AT44" s="47">
        <f>COUNTIF(D44:AQ44,"NA")</f>
        <v>0</v>
      </c>
      <c r="AU44" s="47">
        <f>COUNTIF(D44:AQ44,"NT")</f>
        <v>40</v>
      </c>
      <c r="AV44" s="12" t="str">
        <f>IF(AS44&gt;0,"NC",IF(AR44&gt;0,"C",IF(AU44&gt;0,"NT","NA")))</f>
        <v>NT</v>
      </c>
      <c r="AW44" s="12">
        <v>6</v>
      </c>
      <c r="AX44" s="32" t="str">
        <f>Critères!$B39</f>
        <v>6.2</v>
      </c>
      <c r="AY44" s="32" t="str">
        <f>Critères!$A38</f>
        <v>LIENS</v>
      </c>
      <c r="AZ44" s="32" t="str">
        <f>'P01'!$E40</f>
        <v>N</v>
      </c>
      <c r="BA44" s="32" t="str">
        <f>'P02'!$E40</f>
        <v>N</v>
      </c>
      <c r="BB44" s="32" t="str">
        <f>'P03'!$E40</f>
        <v>N</v>
      </c>
      <c r="BC44" s="32" t="str">
        <f>'P04'!$E40</f>
        <v>N</v>
      </c>
      <c r="BD44" s="32" t="str">
        <f>'P05'!$E40</f>
        <v>N</v>
      </c>
      <c r="BE44" s="32" t="str">
        <f>'P06'!$E40</f>
        <v>N</v>
      </c>
      <c r="BF44" s="32" t="str">
        <f>'P07'!$E40</f>
        <v>N</v>
      </c>
      <c r="BG44" s="32" t="str">
        <f>'P08'!$E40</f>
        <v>N</v>
      </c>
      <c r="BH44" s="32" t="str">
        <f>'P09'!$E40</f>
        <v>N</v>
      </c>
      <c r="BI44" s="32" t="str">
        <f>'P10'!$E40</f>
        <v>N</v>
      </c>
      <c r="BJ44" s="32" t="str">
        <f>'P11'!$E40</f>
        <v>N</v>
      </c>
      <c r="BK44" s="32" t="str">
        <f>'P12'!$E40</f>
        <v>N</v>
      </c>
      <c r="BL44" s="32" t="str">
        <f>'P13'!$E40</f>
        <v>N</v>
      </c>
      <c r="BM44" s="32" t="str">
        <f>'P14'!$E40</f>
        <v>N</v>
      </c>
      <c r="BN44" s="32" t="str">
        <f>'P15'!$E40</f>
        <v>N</v>
      </c>
      <c r="BO44" s="32" t="str">
        <f>'P16'!$E40</f>
        <v>N</v>
      </c>
      <c r="BP44" s="32" t="str">
        <f>'P17'!$E40</f>
        <v>N</v>
      </c>
      <c r="BQ44" s="32" t="str">
        <f>'P18'!$E40</f>
        <v>N</v>
      </c>
      <c r="BR44" s="32" t="str">
        <f>'P19'!$E40</f>
        <v>N</v>
      </c>
      <c r="BS44" s="32" t="str">
        <f>'P20'!$E40</f>
        <v>N</v>
      </c>
      <c r="BT44" s="32" t="str">
        <f>'P21'!$E40</f>
        <v>N</v>
      </c>
      <c r="BU44" s="53" t="str">
        <f>'P22'!$E40</f>
        <v>N</v>
      </c>
      <c r="BV44" s="53" t="str">
        <f>'P23'!$E40</f>
        <v>N</v>
      </c>
      <c r="BW44" s="53" t="str">
        <f>'P24'!$E40</f>
        <v>N</v>
      </c>
      <c r="BX44" s="53" t="str">
        <f>'P25'!$E40</f>
        <v>N</v>
      </c>
      <c r="BY44" s="53" t="str">
        <f>'P26'!$E40</f>
        <v>N</v>
      </c>
      <c r="BZ44" s="53" t="str">
        <f>'P27'!$E40</f>
        <v>N</v>
      </c>
      <c r="CA44" s="53" t="str">
        <f>'P28'!$E40</f>
        <v>N</v>
      </c>
      <c r="CB44" s="53" t="str">
        <f>'P29'!$E40</f>
        <v>N</v>
      </c>
      <c r="CC44" s="53" t="str">
        <f>'P30'!$E40</f>
        <v>N</v>
      </c>
      <c r="CD44" s="53" t="str">
        <f>'P31'!$E40</f>
        <v>N</v>
      </c>
      <c r="CE44" s="53" t="str">
        <f>'P32'!$E40</f>
        <v>N</v>
      </c>
      <c r="CF44" s="53" t="str">
        <f>'P33'!$E40</f>
        <v>N</v>
      </c>
      <c r="CG44" s="53" t="str">
        <f>'P34'!$E40</f>
        <v>N</v>
      </c>
      <c r="CH44" s="53" t="str">
        <f>'P35'!$E40</f>
        <v>N</v>
      </c>
      <c r="CI44" s="53" t="str">
        <f>'P36'!$E40</f>
        <v>N</v>
      </c>
      <c r="CJ44" s="53" t="str">
        <f>'P37'!$E40</f>
        <v>N</v>
      </c>
      <c r="CK44" s="53" t="str">
        <f>'P38'!$E40</f>
        <v>N</v>
      </c>
      <c r="CL44" s="53" t="str">
        <f>'P39'!$E40</f>
        <v>N</v>
      </c>
      <c r="CM44" s="53" t="str">
        <f>'P40'!$E40</f>
        <v>N</v>
      </c>
      <c r="CN44" s="47">
        <f t="shared" si="5"/>
        <v>0</v>
      </c>
    </row>
    <row r="45" spans="1:92" x14ac:dyDescent="0.3">
      <c r="A45" s="50"/>
      <c r="B45" s="51"/>
      <c r="C45" s="51"/>
      <c r="D45" s="51"/>
      <c r="E45" s="51"/>
      <c r="F45" s="51"/>
      <c r="G45" s="51"/>
      <c r="H45" s="51"/>
      <c r="I45" s="51"/>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2">
        <f>SUM(AR43:AR44)</f>
        <v>0</v>
      </c>
      <c r="AS45" s="52">
        <f>SUM(AS43:AS44)</f>
        <v>0</v>
      </c>
      <c r="AT45" s="52">
        <f>SUM(AT43:AT44)</f>
        <v>0</v>
      </c>
      <c r="AU45" s="52">
        <f>SUM(AU43:AU44)</f>
        <v>80</v>
      </c>
      <c r="AW45" s="50"/>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2">
        <f>SUM(CN43:CN44)</f>
        <v>0</v>
      </c>
    </row>
    <row r="46" spans="1:92" x14ac:dyDescent="0.3">
      <c r="A46" s="12">
        <v>7</v>
      </c>
      <c r="B46" s="32" t="str">
        <f>Critères!$B40</f>
        <v>7.1</v>
      </c>
      <c r="C46" s="32" t="str">
        <f>Critères!$A40</f>
        <v>SCRIPTS</v>
      </c>
      <c r="D46" s="32" t="str">
        <f>'P01'!$D41</f>
        <v>NT</v>
      </c>
      <c r="E46" s="32" t="str">
        <f>'P02'!$D41</f>
        <v>NT</v>
      </c>
      <c r="F46" s="32" t="str">
        <f>'P03'!$D41</f>
        <v>NT</v>
      </c>
      <c r="G46" s="32" t="str">
        <f>'P04'!$D41</f>
        <v>NT</v>
      </c>
      <c r="H46" s="32" t="str">
        <f>'P05'!$D41</f>
        <v>NT</v>
      </c>
      <c r="I46" s="32" t="str">
        <f>'P06'!$D41</f>
        <v>NT</v>
      </c>
      <c r="J46" s="32" t="str">
        <f>'P07'!$D41</f>
        <v>NT</v>
      </c>
      <c r="K46" s="32" t="str">
        <f>'P08'!$D41</f>
        <v>NT</v>
      </c>
      <c r="L46" s="32" t="str">
        <f>'P09'!$D41</f>
        <v>NT</v>
      </c>
      <c r="M46" s="32" t="str">
        <f>'P10'!$D41</f>
        <v>NT</v>
      </c>
      <c r="N46" s="32" t="str">
        <f>'P11'!$D41</f>
        <v>NT</v>
      </c>
      <c r="O46" s="32" t="str">
        <f>'P12'!$D41</f>
        <v>NT</v>
      </c>
      <c r="P46" s="32" t="str">
        <f>'P13'!$D41</f>
        <v>NT</v>
      </c>
      <c r="Q46" s="32" t="str">
        <f>'P14'!$D41</f>
        <v>NT</v>
      </c>
      <c r="R46" s="32" t="str">
        <f>'P15'!$D41</f>
        <v>NT</v>
      </c>
      <c r="S46" s="32" t="str">
        <f>'P16'!$D41</f>
        <v>NT</v>
      </c>
      <c r="T46" s="32" t="str">
        <f>'P17'!$D41</f>
        <v>NT</v>
      </c>
      <c r="U46" s="32" t="str">
        <f>'P18'!$D41</f>
        <v>NT</v>
      </c>
      <c r="V46" s="32" t="str">
        <f>'P19'!$D41</f>
        <v>NT</v>
      </c>
      <c r="W46" s="32" t="str">
        <f>'P20'!$D41</f>
        <v>NT</v>
      </c>
      <c r="X46" s="32" t="str">
        <f>'P21'!$D41</f>
        <v>NT</v>
      </c>
      <c r="Y46" s="53" t="str">
        <f>'P22'!$D41</f>
        <v>NT</v>
      </c>
      <c r="Z46" s="53" t="str">
        <f>'P23'!$D41</f>
        <v>NT</v>
      </c>
      <c r="AA46" s="53" t="str">
        <f>'P24'!$D41</f>
        <v>NT</v>
      </c>
      <c r="AB46" s="53" t="str">
        <f>'P25'!$D41</f>
        <v>NT</v>
      </c>
      <c r="AC46" s="53" t="str">
        <f>'P26'!$D41</f>
        <v>NT</v>
      </c>
      <c r="AD46" s="53" t="str">
        <f>'P27'!$D41</f>
        <v>NT</v>
      </c>
      <c r="AE46" s="53" t="str">
        <f>'P28'!$D41</f>
        <v>NT</v>
      </c>
      <c r="AF46" s="53" t="str">
        <f>'P29'!$D41</f>
        <v>NT</v>
      </c>
      <c r="AG46" s="53" t="str">
        <f>'P30'!$D41</f>
        <v>NT</v>
      </c>
      <c r="AH46" s="53" t="str">
        <f>'P31'!$D41</f>
        <v>NT</v>
      </c>
      <c r="AI46" s="53" t="str">
        <f>'P32'!$D41</f>
        <v>NT</v>
      </c>
      <c r="AJ46" s="53" t="str">
        <f>'P33'!$D41</f>
        <v>NT</v>
      </c>
      <c r="AK46" s="53" t="str">
        <f>'P34'!$D41</f>
        <v>NT</v>
      </c>
      <c r="AL46" s="53" t="str">
        <f>'P35'!$D41</f>
        <v>NT</v>
      </c>
      <c r="AM46" s="53" t="str">
        <f>'P36'!$D41</f>
        <v>NT</v>
      </c>
      <c r="AN46" s="53" t="str">
        <f>'P37'!$D41</f>
        <v>NT</v>
      </c>
      <c r="AO46" s="53" t="str">
        <f>'P38'!$D41</f>
        <v>NT</v>
      </c>
      <c r="AP46" s="53" t="str">
        <f>'P39'!$D41</f>
        <v>NT</v>
      </c>
      <c r="AQ46" s="53" t="str">
        <f>'P40'!$D41</f>
        <v>NT</v>
      </c>
      <c r="AR46" s="47">
        <f>COUNTIF(D46:AQ46,"C")</f>
        <v>0</v>
      </c>
      <c r="AS46" s="47">
        <f>COUNTIF(D46:AQ46,"NC")</f>
        <v>0</v>
      </c>
      <c r="AT46" s="47">
        <f>COUNTIF(D46:AQ46,"NA")</f>
        <v>0</v>
      </c>
      <c r="AU46" s="47">
        <f>COUNTIF(D46:AQ46,"NT")</f>
        <v>40</v>
      </c>
      <c r="AV46" s="12" t="str">
        <f>IF(AS46&gt;0,"NC",IF(AR46&gt;0,"C",IF(AU46&gt;0,"NT","NA")))</f>
        <v>NT</v>
      </c>
      <c r="AW46" s="12">
        <v>7</v>
      </c>
      <c r="AX46" s="32" t="str">
        <f>Critères!$B40</f>
        <v>7.1</v>
      </c>
      <c r="AY46" s="32" t="str">
        <f>Critères!$A40</f>
        <v>SCRIPTS</v>
      </c>
      <c r="AZ46" s="32" t="str">
        <f>'P01'!$E41</f>
        <v>N</v>
      </c>
      <c r="BA46" s="32" t="str">
        <f>'P02'!$E41</f>
        <v>N</v>
      </c>
      <c r="BB46" s="32" t="str">
        <f>'P03'!$E41</f>
        <v>N</v>
      </c>
      <c r="BC46" s="32" t="str">
        <f>'P04'!$E41</f>
        <v>N</v>
      </c>
      <c r="BD46" s="32" t="str">
        <f>'P05'!$E41</f>
        <v>N</v>
      </c>
      <c r="BE46" s="32" t="str">
        <f>'P06'!$E41</f>
        <v>N</v>
      </c>
      <c r="BF46" s="32" t="str">
        <f>'P07'!$E41</f>
        <v>N</v>
      </c>
      <c r="BG46" s="32" t="str">
        <f>'P08'!$E41</f>
        <v>N</v>
      </c>
      <c r="BH46" s="32" t="str">
        <f>'P09'!$E41</f>
        <v>N</v>
      </c>
      <c r="BI46" s="32" t="str">
        <f>'P10'!$E41</f>
        <v>N</v>
      </c>
      <c r="BJ46" s="32" t="str">
        <f>'P11'!$E41</f>
        <v>N</v>
      </c>
      <c r="BK46" s="32" t="str">
        <f>'P12'!$E41</f>
        <v>N</v>
      </c>
      <c r="BL46" s="32" t="str">
        <f>'P13'!$E41</f>
        <v>N</v>
      </c>
      <c r="BM46" s="32" t="str">
        <f>'P14'!$E41</f>
        <v>N</v>
      </c>
      <c r="BN46" s="32" t="str">
        <f>'P15'!$E41</f>
        <v>N</v>
      </c>
      <c r="BO46" s="32" t="str">
        <f>'P16'!$E41</f>
        <v>N</v>
      </c>
      <c r="BP46" s="32" t="str">
        <f>'P17'!$E41</f>
        <v>N</v>
      </c>
      <c r="BQ46" s="32" t="str">
        <f>'P18'!$E41</f>
        <v>N</v>
      </c>
      <c r="BR46" s="32" t="str">
        <f>'P19'!$E41</f>
        <v>N</v>
      </c>
      <c r="BS46" s="32" t="str">
        <f>'P20'!$E41</f>
        <v>N</v>
      </c>
      <c r="BT46" s="32" t="str">
        <f>'P21'!$E41</f>
        <v>N</v>
      </c>
      <c r="BU46" s="53" t="str">
        <f>'P22'!$E41</f>
        <v>N</v>
      </c>
      <c r="BV46" s="53" t="str">
        <f>'P23'!$E41</f>
        <v>N</v>
      </c>
      <c r="BW46" s="53" t="str">
        <f>'P24'!$E41</f>
        <v>N</v>
      </c>
      <c r="BX46" s="53" t="str">
        <f>'P25'!$E41</f>
        <v>N</v>
      </c>
      <c r="BY46" s="53" t="str">
        <f>'P26'!$E41</f>
        <v>N</v>
      </c>
      <c r="BZ46" s="53" t="str">
        <f>'P27'!$E41</f>
        <v>N</v>
      </c>
      <c r="CA46" s="53" t="str">
        <f>'P28'!$E41</f>
        <v>N</v>
      </c>
      <c r="CB46" s="53" t="str">
        <f>'P29'!$E41</f>
        <v>N</v>
      </c>
      <c r="CC46" s="53" t="str">
        <f>'P30'!$E41</f>
        <v>N</v>
      </c>
      <c r="CD46" s="53" t="str">
        <f>'P31'!$E41</f>
        <v>N</v>
      </c>
      <c r="CE46" s="53" t="str">
        <f>'P32'!$E41</f>
        <v>N</v>
      </c>
      <c r="CF46" s="53" t="str">
        <f>'P33'!$E41</f>
        <v>N</v>
      </c>
      <c r="CG46" s="53" t="str">
        <f>'P34'!$E41</f>
        <v>N</v>
      </c>
      <c r="CH46" s="53" t="str">
        <f>'P35'!$E41</f>
        <v>N</v>
      </c>
      <c r="CI46" s="53" t="str">
        <f>'P36'!$E41</f>
        <v>N</v>
      </c>
      <c r="CJ46" s="53" t="str">
        <f>'P37'!$E41</f>
        <v>N</v>
      </c>
      <c r="CK46" s="53" t="str">
        <f>'P38'!$E41</f>
        <v>N</v>
      </c>
      <c r="CL46" s="53" t="str">
        <f>'P39'!$E41</f>
        <v>N</v>
      </c>
      <c r="CM46" s="53" t="str">
        <f>'P40'!$E41</f>
        <v>N</v>
      </c>
      <c r="CN46" s="47">
        <f t="shared" si="5"/>
        <v>0</v>
      </c>
    </row>
    <row r="47" spans="1:92" x14ac:dyDescent="0.3">
      <c r="A47" s="12">
        <v>7</v>
      </c>
      <c r="B47" s="32" t="str">
        <f>Critères!$B41</f>
        <v>7.2</v>
      </c>
      <c r="C47" s="32" t="str">
        <f>Critères!$A40</f>
        <v>SCRIPTS</v>
      </c>
      <c r="D47" s="32" t="str">
        <f>'P01'!$D42</f>
        <v>NT</v>
      </c>
      <c r="E47" s="32" t="str">
        <f>'P02'!$D42</f>
        <v>NT</v>
      </c>
      <c r="F47" s="32" t="str">
        <f>'P03'!$D42</f>
        <v>NT</v>
      </c>
      <c r="G47" s="32" t="str">
        <f>'P04'!$D42</f>
        <v>NT</v>
      </c>
      <c r="H47" s="32" t="str">
        <f>'P05'!$D42</f>
        <v>NT</v>
      </c>
      <c r="I47" s="32" t="str">
        <f>'P06'!$D42</f>
        <v>NT</v>
      </c>
      <c r="J47" s="32" t="str">
        <f>'P07'!$D42</f>
        <v>NT</v>
      </c>
      <c r="K47" s="32" t="str">
        <f>'P08'!$D42</f>
        <v>NT</v>
      </c>
      <c r="L47" s="32" t="str">
        <f>'P09'!$D42</f>
        <v>NT</v>
      </c>
      <c r="M47" s="32" t="str">
        <f>'P10'!$D42</f>
        <v>NT</v>
      </c>
      <c r="N47" s="32" t="str">
        <f>'P11'!$D42</f>
        <v>NT</v>
      </c>
      <c r="O47" s="32" t="str">
        <f>'P12'!$D42</f>
        <v>NT</v>
      </c>
      <c r="P47" s="32" t="str">
        <f>'P13'!$D42</f>
        <v>NT</v>
      </c>
      <c r="Q47" s="32" t="str">
        <f>'P14'!$D42</f>
        <v>NT</v>
      </c>
      <c r="R47" s="32" t="str">
        <f>'P15'!$D42</f>
        <v>NT</v>
      </c>
      <c r="S47" s="32" t="str">
        <f>'P16'!$D42</f>
        <v>NT</v>
      </c>
      <c r="T47" s="32" t="str">
        <f>'P17'!$D42</f>
        <v>NT</v>
      </c>
      <c r="U47" s="32" t="str">
        <f>'P18'!$D42</f>
        <v>NT</v>
      </c>
      <c r="V47" s="32" t="str">
        <f>'P19'!$D42</f>
        <v>NT</v>
      </c>
      <c r="W47" s="32" t="str">
        <f>'P20'!$D42</f>
        <v>NT</v>
      </c>
      <c r="X47" s="32" t="str">
        <f>'P21'!$D42</f>
        <v>NT</v>
      </c>
      <c r="Y47" s="53" t="str">
        <f>'P22'!$D42</f>
        <v>NT</v>
      </c>
      <c r="Z47" s="53" t="str">
        <f>'P23'!$D42</f>
        <v>NT</v>
      </c>
      <c r="AA47" s="53" t="str">
        <f>'P24'!$D42</f>
        <v>NT</v>
      </c>
      <c r="AB47" s="53" t="str">
        <f>'P25'!$D42</f>
        <v>NT</v>
      </c>
      <c r="AC47" s="53" t="str">
        <f>'P26'!$D42</f>
        <v>NT</v>
      </c>
      <c r="AD47" s="53" t="str">
        <f>'P27'!$D42</f>
        <v>NT</v>
      </c>
      <c r="AE47" s="53" t="str">
        <f>'P28'!$D42</f>
        <v>NT</v>
      </c>
      <c r="AF47" s="53" t="str">
        <f>'P29'!$D42</f>
        <v>NT</v>
      </c>
      <c r="AG47" s="53" t="str">
        <f>'P30'!$D42</f>
        <v>NT</v>
      </c>
      <c r="AH47" s="53" t="str">
        <f>'P31'!$D42</f>
        <v>NT</v>
      </c>
      <c r="AI47" s="53" t="str">
        <f>'P32'!$D42</f>
        <v>NT</v>
      </c>
      <c r="AJ47" s="53" t="str">
        <f>'P33'!$D42</f>
        <v>NT</v>
      </c>
      <c r="AK47" s="53" t="str">
        <f>'P34'!$D42</f>
        <v>NT</v>
      </c>
      <c r="AL47" s="53" t="str">
        <f>'P35'!$D42</f>
        <v>NT</v>
      </c>
      <c r="AM47" s="53" t="str">
        <f>'P36'!$D42</f>
        <v>NT</v>
      </c>
      <c r="AN47" s="53" t="str">
        <f>'P37'!$D42</f>
        <v>NT</v>
      </c>
      <c r="AO47" s="53" t="str">
        <f>'P38'!$D42</f>
        <v>NT</v>
      </c>
      <c r="AP47" s="53" t="str">
        <f>'P39'!$D42</f>
        <v>NT</v>
      </c>
      <c r="AQ47" s="53" t="str">
        <f>'P40'!$D42</f>
        <v>NT</v>
      </c>
      <c r="AR47" s="47">
        <f>COUNTIF(D47:AQ47,"C")</f>
        <v>0</v>
      </c>
      <c r="AS47" s="47">
        <f>COUNTIF(D47:AQ47,"NC")</f>
        <v>0</v>
      </c>
      <c r="AT47" s="47">
        <f>COUNTIF(D47:AQ47,"NA")</f>
        <v>0</v>
      </c>
      <c r="AU47" s="47">
        <f>COUNTIF(D47:AQ47,"NT")</f>
        <v>40</v>
      </c>
      <c r="AV47" s="12" t="str">
        <f>IF(AS47&gt;0,"NC",IF(AR47&gt;0,"C",IF(AU47&gt;0,"NT","NA")))</f>
        <v>NT</v>
      </c>
      <c r="AW47" s="12">
        <v>7</v>
      </c>
      <c r="AX47" s="32" t="str">
        <f>Critères!$B41</f>
        <v>7.2</v>
      </c>
      <c r="AY47" s="32" t="str">
        <f>Critères!$A40</f>
        <v>SCRIPTS</v>
      </c>
      <c r="AZ47" s="32" t="str">
        <f>'P01'!$E42</f>
        <v>N</v>
      </c>
      <c r="BA47" s="32" t="str">
        <f>'P02'!$E42</f>
        <v>N</v>
      </c>
      <c r="BB47" s="32" t="str">
        <f>'P03'!$E42</f>
        <v>N</v>
      </c>
      <c r="BC47" s="32" t="str">
        <f>'P04'!$E42</f>
        <v>N</v>
      </c>
      <c r="BD47" s="32" t="str">
        <f>'P05'!$E42</f>
        <v>N</v>
      </c>
      <c r="BE47" s="32" t="str">
        <f>'P06'!$E42</f>
        <v>N</v>
      </c>
      <c r="BF47" s="32" t="str">
        <f>'P07'!$E42</f>
        <v>N</v>
      </c>
      <c r="BG47" s="32" t="str">
        <f>'P08'!$E42</f>
        <v>N</v>
      </c>
      <c r="BH47" s="32" t="str">
        <f>'P09'!$E42</f>
        <v>N</v>
      </c>
      <c r="BI47" s="32" t="str">
        <f>'P10'!$E42</f>
        <v>N</v>
      </c>
      <c r="BJ47" s="32" t="str">
        <f>'P11'!$E42</f>
        <v>N</v>
      </c>
      <c r="BK47" s="32" t="str">
        <f>'P12'!$E42</f>
        <v>N</v>
      </c>
      <c r="BL47" s="32" t="str">
        <f>'P13'!$E42</f>
        <v>N</v>
      </c>
      <c r="BM47" s="32" t="str">
        <f>'P14'!$E42</f>
        <v>N</v>
      </c>
      <c r="BN47" s="32" t="str">
        <f>'P15'!$E42</f>
        <v>N</v>
      </c>
      <c r="BO47" s="32" t="str">
        <f>'P16'!$E42</f>
        <v>N</v>
      </c>
      <c r="BP47" s="32" t="str">
        <f>'P17'!$E42</f>
        <v>N</v>
      </c>
      <c r="BQ47" s="32" t="str">
        <f>'P18'!$E42</f>
        <v>N</v>
      </c>
      <c r="BR47" s="32" t="str">
        <f>'P19'!$E42</f>
        <v>N</v>
      </c>
      <c r="BS47" s="32" t="str">
        <f>'P20'!$E42</f>
        <v>N</v>
      </c>
      <c r="BT47" s="32" t="str">
        <f>'P21'!$E42</f>
        <v>N</v>
      </c>
      <c r="BU47" s="53" t="str">
        <f>'P22'!$E42</f>
        <v>N</v>
      </c>
      <c r="BV47" s="53" t="str">
        <f>'P23'!$E42</f>
        <v>N</v>
      </c>
      <c r="BW47" s="53" t="str">
        <f>'P24'!$E42</f>
        <v>N</v>
      </c>
      <c r="BX47" s="53" t="str">
        <f>'P25'!$E42</f>
        <v>N</v>
      </c>
      <c r="BY47" s="53" t="str">
        <f>'P26'!$E42</f>
        <v>N</v>
      </c>
      <c r="BZ47" s="53" t="str">
        <f>'P27'!$E42</f>
        <v>N</v>
      </c>
      <c r="CA47" s="53" t="str">
        <f>'P28'!$E42</f>
        <v>N</v>
      </c>
      <c r="CB47" s="53" t="str">
        <f>'P29'!$E42</f>
        <v>N</v>
      </c>
      <c r="CC47" s="53" t="str">
        <f>'P30'!$E42</f>
        <v>N</v>
      </c>
      <c r="CD47" s="53" t="str">
        <f>'P31'!$E42</f>
        <v>N</v>
      </c>
      <c r="CE47" s="53" t="str">
        <f>'P32'!$E42</f>
        <v>N</v>
      </c>
      <c r="CF47" s="53" t="str">
        <f>'P33'!$E42</f>
        <v>N</v>
      </c>
      <c r="CG47" s="53" t="str">
        <f>'P34'!$E42</f>
        <v>N</v>
      </c>
      <c r="CH47" s="53" t="str">
        <f>'P35'!$E42</f>
        <v>N</v>
      </c>
      <c r="CI47" s="53" t="str">
        <f>'P36'!$E42</f>
        <v>N</v>
      </c>
      <c r="CJ47" s="53" t="str">
        <f>'P37'!$E42</f>
        <v>N</v>
      </c>
      <c r="CK47" s="53" t="str">
        <f>'P38'!$E42</f>
        <v>N</v>
      </c>
      <c r="CL47" s="53" t="str">
        <f>'P39'!$E42</f>
        <v>N</v>
      </c>
      <c r="CM47" s="53" t="str">
        <f>'P40'!$E42</f>
        <v>N</v>
      </c>
      <c r="CN47" s="47">
        <f t="shared" si="5"/>
        <v>0</v>
      </c>
    </row>
    <row r="48" spans="1:92" x14ac:dyDescent="0.3">
      <c r="A48" s="12">
        <v>7</v>
      </c>
      <c r="B48" s="32" t="str">
        <f>Critères!$B42</f>
        <v>7.3</v>
      </c>
      <c r="C48" s="32" t="str">
        <f>Critères!$A40</f>
        <v>SCRIPTS</v>
      </c>
      <c r="D48" s="32" t="str">
        <f>'P01'!$D43</f>
        <v>NT</v>
      </c>
      <c r="E48" s="32" t="str">
        <f>'P02'!$D43</f>
        <v>NT</v>
      </c>
      <c r="F48" s="32" t="str">
        <f>'P03'!$D43</f>
        <v>NT</v>
      </c>
      <c r="G48" s="32" t="str">
        <f>'P04'!$D43</f>
        <v>NT</v>
      </c>
      <c r="H48" s="32" t="str">
        <f>'P05'!$D43</f>
        <v>NT</v>
      </c>
      <c r="I48" s="32" t="str">
        <f>'P06'!$D43</f>
        <v>NT</v>
      </c>
      <c r="J48" s="32" t="str">
        <f>'P07'!$D43</f>
        <v>NT</v>
      </c>
      <c r="K48" s="32" t="str">
        <f>'P08'!$D43</f>
        <v>NT</v>
      </c>
      <c r="L48" s="32" t="str">
        <f>'P09'!$D43</f>
        <v>NT</v>
      </c>
      <c r="M48" s="32" t="str">
        <f>'P10'!$D43</f>
        <v>NT</v>
      </c>
      <c r="N48" s="32" t="str">
        <f>'P11'!$D43</f>
        <v>NT</v>
      </c>
      <c r="O48" s="32" t="str">
        <f>'P12'!$D43</f>
        <v>NT</v>
      </c>
      <c r="P48" s="32" t="str">
        <f>'P13'!$D43</f>
        <v>NT</v>
      </c>
      <c r="Q48" s="32" t="str">
        <f>'P14'!$D43</f>
        <v>NT</v>
      </c>
      <c r="R48" s="32" t="str">
        <f>'P15'!$D43</f>
        <v>NT</v>
      </c>
      <c r="S48" s="32" t="str">
        <f>'P16'!$D43</f>
        <v>NT</v>
      </c>
      <c r="T48" s="32" t="str">
        <f>'P17'!$D43</f>
        <v>NT</v>
      </c>
      <c r="U48" s="32" t="str">
        <f>'P18'!$D43</f>
        <v>NT</v>
      </c>
      <c r="V48" s="32" t="str">
        <f>'P19'!$D43</f>
        <v>NT</v>
      </c>
      <c r="W48" s="32" t="str">
        <f>'P20'!$D43</f>
        <v>NT</v>
      </c>
      <c r="X48" s="32" t="str">
        <f>'P21'!$D43</f>
        <v>NT</v>
      </c>
      <c r="Y48" s="53" t="str">
        <f>'P22'!$D43</f>
        <v>NT</v>
      </c>
      <c r="Z48" s="53" t="str">
        <f>'P23'!$D43</f>
        <v>NT</v>
      </c>
      <c r="AA48" s="53" t="str">
        <f>'P24'!$D43</f>
        <v>NT</v>
      </c>
      <c r="AB48" s="53" t="str">
        <f>'P25'!$D43</f>
        <v>NT</v>
      </c>
      <c r="AC48" s="53" t="str">
        <f>'P26'!$D43</f>
        <v>NT</v>
      </c>
      <c r="AD48" s="53" t="str">
        <f>'P27'!$D43</f>
        <v>NT</v>
      </c>
      <c r="AE48" s="53" t="str">
        <f>'P28'!$D43</f>
        <v>NT</v>
      </c>
      <c r="AF48" s="53" t="str">
        <f>'P29'!$D43</f>
        <v>NT</v>
      </c>
      <c r="AG48" s="53" t="str">
        <f>'P30'!$D43</f>
        <v>NT</v>
      </c>
      <c r="AH48" s="53" t="str">
        <f>'P31'!$D43</f>
        <v>NT</v>
      </c>
      <c r="AI48" s="53" t="str">
        <f>'P32'!$D43</f>
        <v>NT</v>
      </c>
      <c r="AJ48" s="53" t="str">
        <f>'P33'!$D43</f>
        <v>NT</v>
      </c>
      <c r="AK48" s="53" t="str">
        <f>'P34'!$D43</f>
        <v>NT</v>
      </c>
      <c r="AL48" s="53" t="str">
        <f>'P35'!$D43</f>
        <v>NT</v>
      </c>
      <c r="AM48" s="53" t="str">
        <f>'P36'!$D43</f>
        <v>NT</v>
      </c>
      <c r="AN48" s="53" t="str">
        <f>'P37'!$D43</f>
        <v>NT</v>
      </c>
      <c r="AO48" s="53" t="str">
        <f>'P38'!$D43</f>
        <v>NT</v>
      </c>
      <c r="AP48" s="53" t="str">
        <f>'P39'!$D43</f>
        <v>NT</v>
      </c>
      <c r="AQ48" s="53" t="str">
        <f>'P40'!$D43</f>
        <v>NT</v>
      </c>
      <c r="AR48" s="47">
        <f>COUNTIF(D48:AQ48,"C")</f>
        <v>0</v>
      </c>
      <c r="AS48" s="47">
        <f>COUNTIF(D48:AQ48,"NC")</f>
        <v>0</v>
      </c>
      <c r="AT48" s="47">
        <f>COUNTIF(D48:AQ48,"NA")</f>
        <v>0</v>
      </c>
      <c r="AU48" s="47">
        <f>COUNTIF(D48:AQ48,"NT")</f>
        <v>40</v>
      </c>
      <c r="AV48" s="12" t="str">
        <f>IF(AS48&gt;0,"NC",IF(AR48&gt;0,"C",IF(AU48&gt;0,"NT","NA")))</f>
        <v>NT</v>
      </c>
      <c r="AW48" s="12">
        <v>7</v>
      </c>
      <c r="AX48" s="32" t="str">
        <f>Critères!$B42</f>
        <v>7.3</v>
      </c>
      <c r="AY48" s="32" t="str">
        <f>Critères!$A40</f>
        <v>SCRIPTS</v>
      </c>
      <c r="AZ48" s="32" t="str">
        <f>'P01'!$E43</f>
        <v>N</v>
      </c>
      <c r="BA48" s="32" t="str">
        <f>'P02'!$E43</f>
        <v>N</v>
      </c>
      <c r="BB48" s="32" t="str">
        <f>'P03'!$E43</f>
        <v>N</v>
      </c>
      <c r="BC48" s="32" t="str">
        <f>'P04'!$E43</f>
        <v>N</v>
      </c>
      <c r="BD48" s="32" t="str">
        <f>'P05'!$E43</f>
        <v>N</v>
      </c>
      <c r="BE48" s="32" t="str">
        <f>'P06'!$E43</f>
        <v>N</v>
      </c>
      <c r="BF48" s="32" t="str">
        <f>'P07'!$E43</f>
        <v>N</v>
      </c>
      <c r="BG48" s="32" t="str">
        <f>'P08'!$E43</f>
        <v>N</v>
      </c>
      <c r="BH48" s="32" t="str">
        <f>'P09'!$E43</f>
        <v>N</v>
      </c>
      <c r="BI48" s="32" t="str">
        <f>'P10'!$E43</f>
        <v>N</v>
      </c>
      <c r="BJ48" s="32" t="str">
        <f>'P11'!$E43</f>
        <v>N</v>
      </c>
      <c r="BK48" s="32" t="str">
        <f>'P12'!$E43</f>
        <v>N</v>
      </c>
      <c r="BL48" s="32" t="str">
        <f>'P13'!$E43</f>
        <v>N</v>
      </c>
      <c r="BM48" s="32" t="str">
        <f>'P14'!$E43</f>
        <v>N</v>
      </c>
      <c r="BN48" s="32" t="str">
        <f>'P15'!$E43</f>
        <v>N</v>
      </c>
      <c r="BO48" s="32" t="str">
        <f>'P16'!$E43</f>
        <v>N</v>
      </c>
      <c r="BP48" s="32" t="str">
        <f>'P17'!$E43</f>
        <v>N</v>
      </c>
      <c r="BQ48" s="32" t="str">
        <f>'P18'!$E43</f>
        <v>N</v>
      </c>
      <c r="BR48" s="32" t="str">
        <f>'P19'!$E43</f>
        <v>N</v>
      </c>
      <c r="BS48" s="32" t="str">
        <f>'P20'!$E43</f>
        <v>N</v>
      </c>
      <c r="BT48" s="32" t="str">
        <f>'P21'!$E43</f>
        <v>N</v>
      </c>
      <c r="BU48" s="53" t="str">
        <f>'P22'!$E43</f>
        <v>N</v>
      </c>
      <c r="BV48" s="53" t="str">
        <f>'P23'!$E43</f>
        <v>N</v>
      </c>
      <c r="BW48" s="53" t="str">
        <f>'P24'!$E43</f>
        <v>N</v>
      </c>
      <c r="BX48" s="53" t="str">
        <f>'P25'!$E43</f>
        <v>N</v>
      </c>
      <c r="BY48" s="53" t="str">
        <f>'P26'!$E43</f>
        <v>N</v>
      </c>
      <c r="BZ48" s="53" t="str">
        <f>'P27'!$E43</f>
        <v>N</v>
      </c>
      <c r="CA48" s="53" t="str">
        <f>'P28'!$E43</f>
        <v>N</v>
      </c>
      <c r="CB48" s="53" t="str">
        <f>'P29'!$E43</f>
        <v>N</v>
      </c>
      <c r="CC48" s="53" t="str">
        <f>'P30'!$E43</f>
        <v>N</v>
      </c>
      <c r="CD48" s="53" t="str">
        <f>'P31'!$E43</f>
        <v>N</v>
      </c>
      <c r="CE48" s="53" t="str">
        <f>'P32'!$E43</f>
        <v>N</v>
      </c>
      <c r="CF48" s="53" t="str">
        <f>'P33'!$E43</f>
        <v>N</v>
      </c>
      <c r="CG48" s="53" t="str">
        <f>'P34'!$E43</f>
        <v>N</v>
      </c>
      <c r="CH48" s="53" t="str">
        <f>'P35'!$E43</f>
        <v>N</v>
      </c>
      <c r="CI48" s="53" t="str">
        <f>'P36'!$E43</f>
        <v>N</v>
      </c>
      <c r="CJ48" s="53" t="str">
        <f>'P37'!$E43</f>
        <v>N</v>
      </c>
      <c r="CK48" s="53" t="str">
        <f>'P38'!$E43</f>
        <v>N</v>
      </c>
      <c r="CL48" s="53" t="str">
        <f>'P39'!$E43</f>
        <v>N</v>
      </c>
      <c r="CM48" s="53" t="str">
        <f>'P40'!$E43</f>
        <v>N</v>
      </c>
      <c r="CN48" s="47">
        <f t="shared" si="5"/>
        <v>0</v>
      </c>
    </row>
    <row r="49" spans="1:92" x14ac:dyDescent="0.3">
      <c r="A49" s="12">
        <v>7</v>
      </c>
      <c r="B49" s="32" t="str">
        <f>Critères!$B43</f>
        <v>7.4</v>
      </c>
      <c r="C49" s="32" t="str">
        <f>Critères!$A40</f>
        <v>SCRIPTS</v>
      </c>
      <c r="D49" s="32" t="str">
        <f>'P01'!$D44</f>
        <v>NT</v>
      </c>
      <c r="E49" s="32" t="str">
        <f>'P02'!$D44</f>
        <v>NT</v>
      </c>
      <c r="F49" s="32" t="str">
        <f>'P03'!$D44</f>
        <v>NT</v>
      </c>
      <c r="G49" s="32" t="str">
        <f>'P04'!$D44</f>
        <v>NT</v>
      </c>
      <c r="H49" s="32" t="str">
        <f>'P05'!$D44</f>
        <v>NT</v>
      </c>
      <c r="I49" s="32" t="str">
        <f>'P06'!$D44</f>
        <v>NT</v>
      </c>
      <c r="J49" s="32" t="str">
        <f>'P07'!$D44</f>
        <v>NT</v>
      </c>
      <c r="K49" s="32" t="str">
        <f>'P08'!$D44</f>
        <v>NT</v>
      </c>
      <c r="L49" s="32" t="str">
        <f>'P09'!$D44</f>
        <v>NT</v>
      </c>
      <c r="M49" s="32" t="str">
        <f>'P10'!$D44</f>
        <v>NT</v>
      </c>
      <c r="N49" s="32" t="str">
        <f>'P11'!$D44</f>
        <v>NT</v>
      </c>
      <c r="O49" s="32" t="str">
        <f>'P12'!$D44</f>
        <v>NT</v>
      </c>
      <c r="P49" s="32" t="str">
        <f>'P13'!$D44</f>
        <v>NT</v>
      </c>
      <c r="Q49" s="32" t="str">
        <f>'P14'!$D44</f>
        <v>NT</v>
      </c>
      <c r="R49" s="32" t="str">
        <f>'P15'!$D44</f>
        <v>NT</v>
      </c>
      <c r="S49" s="32" t="str">
        <f>'P16'!$D44</f>
        <v>NT</v>
      </c>
      <c r="T49" s="32" t="str">
        <f>'P17'!$D44</f>
        <v>NT</v>
      </c>
      <c r="U49" s="32" t="str">
        <f>'P18'!$D44</f>
        <v>NT</v>
      </c>
      <c r="V49" s="32" t="str">
        <f>'P19'!$D44</f>
        <v>NT</v>
      </c>
      <c r="W49" s="32" t="str">
        <f>'P20'!$D44</f>
        <v>NT</v>
      </c>
      <c r="X49" s="32" t="str">
        <f>'P21'!$D44</f>
        <v>NT</v>
      </c>
      <c r="Y49" s="53" t="str">
        <f>'P22'!$D44</f>
        <v>NT</v>
      </c>
      <c r="Z49" s="53" t="str">
        <f>'P23'!$D44</f>
        <v>NT</v>
      </c>
      <c r="AA49" s="53" t="str">
        <f>'P24'!$D44</f>
        <v>NT</v>
      </c>
      <c r="AB49" s="53" t="str">
        <f>'P25'!$D44</f>
        <v>NT</v>
      </c>
      <c r="AC49" s="53" t="str">
        <f>'P26'!$D44</f>
        <v>NT</v>
      </c>
      <c r="AD49" s="53" t="str">
        <f>'P27'!$D44</f>
        <v>NT</v>
      </c>
      <c r="AE49" s="53" t="str">
        <f>'P28'!$D44</f>
        <v>NT</v>
      </c>
      <c r="AF49" s="53" t="str">
        <f>'P29'!$D44</f>
        <v>NT</v>
      </c>
      <c r="AG49" s="53" t="str">
        <f>'P30'!$D44</f>
        <v>NT</v>
      </c>
      <c r="AH49" s="53" t="str">
        <f>'P31'!$D44</f>
        <v>NT</v>
      </c>
      <c r="AI49" s="53" t="str">
        <f>'P32'!$D44</f>
        <v>NT</v>
      </c>
      <c r="AJ49" s="53" t="str">
        <f>'P33'!$D44</f>
        <v>NT</v>
      </c>
      <c r="AK49" s="53" t="str">
        <f>'P34'!$D44</f>
        <v>NT</v>
      </c>
      <c r="AL49" s="53" t="str">
        <f>'P35'!$D44</f>
        <v>NT</v>
      </c>
      <c r="AM49" s="53" t="str">
        <f>'P36'!$D44</f>
        <v>NT</v>
      </c>
      <c r="AN49" s="53" t="str">
        <f>'P37'!$D44</f>
        <v>NT</v>
      </c>
      <c r="AO49" s="53" t="str">
        <f>'P38'!$D44</f>
        <v>NT</v>
      </c>
      <c r="AP49" s="53" t="str">
        <f>'P39'!$D44</f>
        <v>NT</v>
      </c>
      <c r="AQ49" s="53" t="str">
        <f>'P40'!$D44</f>
        <v>NT</v>
      </c>
      <c r="AR49" s="47">
        <f>COUNTIF(D49:AQ49,"C")</f>
        <v>0</v>
      </c>
      <c r="AS49" s="47">
        <f>COUNTIF(D49:AQ49,"NC")</f>
        <v>0</v>
      </c>
      <c r="AT49" s="47">
        <f>COUNTIF(D49:AQ49,"NA")</f>
        <v>0</v>
      </c>
      <c r="AU49" s="47">
        <f>COUNTIF(D49:AQ49,"NT")</f>
        <v>40</v>
      </c>
      <c r="AV49" s="12" t="str">
        <f>IF(AS49&gt;0,"NC",IF(AR49&gt;0,"C",IF(AU49&gt;0,"NT","NA")))</f>
        <v>NT</v>
      </c>
      <c r="AW49" s="12">
        <v>7</v>
      </c>
      <c r="AX49" s="32" t="str">
        <f>Critères!$B43</f>
        <v>7.4</v>
      </c>
      <c r="AY49" s="32" t="str">
        <f>Critères!$A40</f>
        <v>SCRIPTS</v>
      </c>
      <c r="AZ49" s="32" t="str">
        <f>'P01'!$E44</f>
        <v>N</v>
      </c>
      <c r="BA49" s="32" t="str">
        <f>'P02'!$E44</f>
        <v>N</v>
      </c>
      <c r="BB49" s="32" t="str">
        <f>'P03'!$E44</f>
        <v>N</v>
      </c>
      <c r="BC49" s="32" t="str">
        <f>'P04'!$E44</f>
        <v>N</v>
      </c>
      <c r="BD49" s="32" t="str">
        <f>'P05'!$E44</f>
        <v>N</v>
      </c>
      <c r="BE49" s="32" t="str">
        <f>'P06'!$E44</f>
        <v>N</v>
      </c>
      <c r="BF49" s="32" t="str">
        <f>'P07'!$E44</f>
        <v>N</v>
      </c>
      <c r="BG49" s="32" t="str">
        <f>'P08'!$E44</f>
        <v>N</v>
      </c>
      <c r="BH49" s="32" t="str">
        <f>'P09'!$E44</f>
        <v>N</v>
      </c>
      <c r="BI49" s="32" t="str">
        <f>'P10'!$E44</f>
        <v>N</v>
      </c>
      <c r="BJ49" s="32" t="str">
        <f>'P11'!$E44</f>
        <v>N</v>
      </c>
      <c r="BK49" s="32" t="str">
        <f>'P12'!$E44</f>
        <v>N</v>
      </c>
      <c r="BL49" s="32" t="str">
        <f>'P13'!$E44</f>
        <v>N</v>
      </c>
      <c r="BM49" s="32" t="str">
        <f>'P14'!$E44</f>
        <v>N</v>
      </c>
      <c r="BN49" s="32" t="str">
        <f>'P15'!$E44</f>
        <v>N</v>
      </c>
      <c r="BO49" s="32" t="str">
        <f>'P16'!$E44</f>
        <v>N</v>
      </c>
      <c r="BP49" s="32" t="str">
        <f>'P17'!$E44</f>
        <v>N</v>
      </c>
      <c r="BQ49" s="32" t="str">
        <f>'P18'!$E44</f>
        <v>N</v>
      </c>
      <c r="BR49" s="32" t="str">
        <f>'P19'!$E44</f>
        <v>N</v>
      </c>
      <c r="BS49" s="32" t="str">
        <f>'P20'!$E44</f>
        <v>N</v>
      </c>
      <c r="BT49" s="32" t="str">
        <f>'P21'!$E44</f>
        <v>N</v>
      </c>
      <c r="BU49" s="53" t="str">
        <f>'P22'!$E44</f>
        <v>N</v>
      </c>
      <c r="BV49" s="53" t="str">
        <f>'P23'!$E44</f>
        <v>N</v>
      </c>
      <c r="BW49" s="53" t="str">
        <f>'P24'!$E44</f>
        <v>N</v>
      </c>
      <c r="BX49" s="53" t="str">
        <f>'P25'!$E44</f>
        <v>N</v>
      </c>
      <c r="BY49" s="53" t="str">
        <f>'P26'!$E44</f>
        <v>N</v>
      </c>
      <c r="BZ49" s="53" t="str">
        <f>'P27'!$E44</f>
        <v>N</v>
      </c>
      <c r="CA49" s="53" t="str">
        <f>'P28'!$E44</f>
        <v>N</v>
      </c>
      <c r="CB49" s="53" t="str">
        <f>'P29'!$E44</f>
        <v>N</v>
      </c>
      <c r="CC49" s="53" t="str">
        <f>'P30'!$E44</f>
        <v>N</v>
      </c>
      <c r="CD49" s="53" t="str">
        <f>'P31'!$E44</f>
        <v>N</v>
      </c>
      <c r="CE49" s="53" t="str">
        <f>'P32'!$E44</f>
        <v>N</v>
      </c>
      <c r="CF49" s="53" t="str">
        <f>'P33'!$E44</f>
        <v>N</v>
      </c>
      <c r="CG49" s="53" t="str">
        <f>'P34'!$E44</f>
        <v>N</v>
      </c>
      <c r="CH49" s="53" t="str">
        <f>'P35'!$E44</f>
        <v>N</v>
      </c>
      <c r="CI49" s="53" t="str">
        <f>'P36'!$E44</f>
        <v>N</v>
      </c>
      <c r="CJ49" s="53" t="str">
        <f>'P37'!$E44</f>
        <v>N</v>
      </c>
      <c r="CK49" s="53" t="str">
        <f>'P38'!$E44</f>
        <v>N</v>
      </c>
      <c r="CL49" s="53" t="str">
        <f>'P39'!$E44</f>
        <v>N</v>
      </c>
      <c r="CM49" s="53" t="str">
        <f>'P40'!$E44</f>
        <v>N</v>
      </c>
      <c r="CN49" s="47">
        <f t="shared" si="5"/>
        <v>0</v>
      </c>
    </row>
    <row r="50" spans="1:92" x14ac:dyDescent="0.3">
      <c r="A50" s="12">
        <v>7</v>
      </c>
      <c r="B50" s="32" t="str">
        <f>Critères!$B44</f>
        <v>7.5</v>
      </c>
      <c r="C50" s="32" t="str">
        <f>Critères!$A40</f>
        <v>SCRIPTS</v>
      </c>
      <c r="D50" s="32" t="str">
        <f>'P01'!$D45</f>
        <v>NT</v>
      </c>
      <c r="E50" s="32" t="str">
        <f>'P02'!$D45</f>
        <v>NT</v>
      </c>
      <c r="F50" s="32" t="str">
        <f>'P03'!$D45</f>
        <v>NT</v>
      </c>
      <c r="G50" s="32" t="str">
        <f>'P04'!$D45</f>
        <v>NT</v>
      </c>
      <c r="H50" s="32" t="str">
        <f>'P05'!$D45</f>
        <v>NT</v>
      </c>
      <c r="I50" s="32" t="str">
        <f>'P06'!$D45</f>
        <v>NT</v>
      </c>
      <c r="J50" s="32" t="str">
        <f>'P07'!$D45</f>
        <v>NT</v>
      </c>
      <c r="K50" s="32" t="str">
        <f>'P08'!$D45</f>
        <v>NT</v>
      </c>
      <c r="L50" s="32" t="str">
        <f>'P09'!$D45</f>
        <v>NT</v>
      </c>
      <c r="M50" s="32" t="str">
        <f>'P10'!$D45</f>
        <v>NT</v>
      </c>
      <c r="N50" s="32" t="str">
        <f>'P11'!$D45</f>
        <v>NT</v>
      </c>
      <c r="O50" s="32" t="str">
        <f>'P12'!$D45</f>
        <v>NT</v>
      </c>
      <c r="P50" s="32" t="str">
        <f>'P13'!$D45</f>
        <v>NT</v>
      </c>
      <c r="Q50" s="32" t="str">
        <f>'P14'!$D45</f>
        <v>NT</v>
      </c>
      <c r="R50" s="32" t="str">
        <f>'P15'!$D45</f>
        <v>NT</v>
      </c>
      <c r="S50" s="32" t="str">
        <f>'P16'!$D45</f>
        <v>NT</v>
      </c>
      <c r="T50" s="32" t="str">
        <f>'P17'!$D45</f>
        <v>NT</v>
      </c>
      <c r="U50" s="32" t="str">
        <f>'P18'!$D45</f>
        <v>NT</v>
      </c>
      <c r="V50" s="32" t="str">
        <f>'P19'!$D45</f>
        <v>NT</v>
      </c>
      <c r="W50" s="32" t="str">
        <f>'P20'!$D45</f>
        <v>NT</v>
      </c>
      <c r="X50" s="32" t="str">
        <f>'P21'!$D45</f>
        <v>NT</v>
      </c>
      <c r="Y50" s="53" t="str">
        <f>'P22'!$D45</f>
        <v>NT</v>
      </c>
      <c r="Z50" s="53" t="str">
        <f>'P23'!$D45</f>
        <v>NT</v>
      </c>
      <c r="AA50" s="53" t="str">
        <f>'P24'!$D45</f>
        <v>NT</v>
      </c>
      <c r="AB50" s="53" t="str">
        <f>'P25'!$D45</f>
        <v>NT</v>
      </c>
      <c r="AC50" s="53" t="str">
        <f>'P26'!$D45</f>
        <v>NT</v>
      </c>
      <c r="AD50" s="53" t="str">
        <f>'P27'!$D45</f>
        <v>NT</v>
      </c>
      <c r="AE50" s="53" t="str">
        <f>'P28'!$D45</f>
        <v>NT</v>
      </c>
      <c r="AF50" s="53" t="str">
        <f>'P29'!$D45</f>
        <v>NT</v>
      </c>
      <c r="AG50" s="53" t="str">
        <f>'P30'!$D45</f>
        <v>NT</v>
      </c>
      <c r="AH50" s="53" t="str">
        <f>'P31'!$D45</f>
        <v>NT</v>
      </c>
      <c r="AI50" s="53" t="str">
        <f>'P32'!$D45</f>
        <v>NT</v>
      </c>
      <c r="AJ50" s="53" t="str">
        <f>'P33'!$D45</f>
        <v>NT</v>
      </c>
      <c r="AK50" s="53" t="str">
        <f>'P34'!$D45</f>
        <v>NT</v>
      </c>
      <c r="AL50" s="53" t="str">
        <f>'P35'!$D45</f>
        <v>NT</v>
      </c>
      <c r="AM50" s="53" t="str">
        <f>'P36'!$D45</f>
        <v>NT</v>
      </c>
      <c r="AN50" s="53" t="str">
        <f>'P37'!$D45</f>
        <v>NT</v>
      </c>
      <c r="AO50" s="53" t="str">
        <f>'P38'!$D45</f>
        <v>NT</v>
      </c>
      <c r="AP50" s="53" t="str">
        <f>'P39'!$D45</f>
        <v>NT</v>
      </c>
      <c r="AQ50" s="53" t="str">
        <f>'P40'!$D45</f>
        <v>NT</v>
      </c>
      <c r="AR50" s="47">
        <f>COUNTIF(D50:AQ50,"C")</f>
        <v>0</v>
      </c>
      <c r="AS50" s="47">
        <f>COUNTIF(D50:AQ50,"NC")</f>
        <v>0</v>
      </c>
      <c r="AT50" s="47">
        <f>COUNTIF(D50:AQ50,"NA")</f>
        <v>0</v>
      </c>
      <c r="AU50" s="47">
        <f>COUNTIF(D50:AQ50,"NT")</f>
        <v>40</v>
      </c>
      <c r="AV50" s="12" t="str">
        <f>IF(AS50&gt;0,"NC",IF(AR50&gt;0,"C",IF(AU50&gt;0,"NT","NA")))</f>
        <v>NT</v>
      </c>
      <c r="AW50" s="12">
        <v>7</v>
      </c>
      <c r="AX50" s="32" t="str">
        <f>Critères!$B44</f>
        <v>7.5</v>
      </c>
      <c r="AY50" s="32" t="str">
        <f>Critères!$A40</f>
        <v>SCRIPTS</v>
      </c>
      <c r="AZ50" s="32" t="str">
        <f>'P01'!$E45</f>
        <v>N</v>
      </c>
      <c r="BA50" s="32" t="str">
        <f>'P02'!$E45</f>
        <v>N</v>
      </c>
      <c r="BB50" s="32" t="str">
        <f>'P03'!$E45</f>
        <v>N</v>
      </c>
      <c r="BC50" s="32" t="str">
        <f>'P04'!$E45</f>
        <v>N</v>
      </c>
      <c r="BD50" s="32" t="str">
        <f>'P05'!$E45</f>
        <v>N</v>
      </c>
      <c r="BE50" s="32" t="str">
        <f>'P06'!$E45</f>
        <v>N</v>
      </c>
      <c r="BF50" s="32" t="str">
        <f>'P07'!$E45</f>
        <v>N</v>
      </c>
      <c r="BG50" s="32" t="str">
        <f>'P08'!$E45</f>
        <v>N</v>
      </c>
      <c r="BH50" s="32" t="str">
        <f>'P09'!$E45</f>
        <v>N</v>
      </c>
      <c r="BI50" s="32" t="str">
        <f>'P10'!$E45</f>
        <v>N</v>
      </c>
      <c r="BJ50" s="32" t="str">
        <f>'P11'!$E45</f>
        <v>N</v>
      </c>
      <c r="BK50" s="32" t="str">
        <f>'P12'!$E45</f>
        <v>N</v>
      </c>
      <c r="BL50" s="32" t="str">
        <f>'P13'!$E45</f>
        <v>N</v>
      </c>
      <c r="BM50" s="32" t="str">
        <f>'P14'!$E45</f>
        <v>N</v>
      </c>
      <c r="BN50" s="32" t="str">
        <f>'P15'!$E45</f>
        <v>N</v>
      </c>
      <c r="BO50" s="32" t="str">
        <f>'P16'!$E45</f>
        <v>N</v>
      </c>
      <c r="BP50" s="32" t="str">
        <f>'P17'!$E45</f>
        <v>N</v>
      </c>
      <c r="BQ50" s="32" t="str">
        <f>'P18'!$E45</f>
        <v>N</v>
      </c>
      <c r="BR50" s="32" t="str">
        <f>'P19'!$E45</f>
        <v>N</v>
      </c>
      <c r="BS50" s="32" t="str">
        <f>'P20'!$E45</f>
        <v>N</v>
      </c>
      <c r="BT50" s="32" t="str">
        <f>'P21'!$E45</f>
        <v>N</v>
      </c>
      <c r="BU50" s="53" t="str">
        <f>'P22'!$E45</f>
        <v>N</v>
      </c>
      <c r="BV50" s="53" t="str">
        <f>'P23'!$E45</f>
        <v>N</v>
      </c>
      <c r="BW50" s="53" t="str">
        <f>'P24'!$E45</f>
        <v>N</v>
      </c>
      <c r="BX50" s="53" t="str">
        <f>'P25'!$E45</f>
        <v>N</v>
      </c>
      <c r="BY50" s="53" t="str">
        <f>'P26'!$E45</f>
        <v>N</v>
      </c>
      <c r="BZ50" s="53" t="str">
        <f>'P27'!$E45</f>
        <v>N</v>
      </c>
      <c r="CA50" s="53" t="str">
        <f>'P28'!$E45</f>
        <v>N</v>
      </c>
      <c r="CB50" s="53" t="str">
        <f>'P29'!$E45</f>
        <v>N</v>
      </c>
      <c r="CC50" s="53" t="str">
        <f>'P30'!$E45</f>
        <v>N</v>
      </c>
      <c r="CD50" s="53" t="str">
        <f>'P31'!$E45</f>
        <v>N</v>
      </c>
      <c r="CE50" s="53" t="str">
        <f>'P32'!$E45</f>
        <v>N</v>
      </c>
      <c r="CF50" s="53" t="str">
        <f>'P33'!$E45</f>
        <v>N</v>
      </c>
      <c r="CG50" s="53" t="str">
        <f>'P34'!$E45</f>
        <v>N</v>
      </c>
      <c r="CH50" s="53" t="str">
        <f>'P35'!$E45</f>
        <v>N</v>
      </c>
      <c r="CI50" s="53" t="str">
        <f>'P36'!$E45</f>
        <v>N</v>
      </c>
      <c r="CJ50" s="53" t="str">
        <f>'P37'!$E45</f>
        <v>N</v>
      </c>
      <c r="CK50" s="53" t="str">
        <f>'P38'!$E45</f>
        <v>N</v>
      </c>
      <c r="CL50" s="53" t="str">
        <f>'P39'!$E45</f>
        <v>N</v>
      </c>
      <c r="CM50" s="53" t="str">
        <f>'P40'!$E45</f>
        <v>N</v>
      </c>
      <c r="CN50" s="47">
        <f t="shared" si="5"/>
        <v>0</v>
      </c>
    </row>
    <row r="51" spans="1:92" x14ac:dyDescent="0.3">
      <c r="A51" s="50"/>
      <c r="B51" s="51"/>
      <c r="C51" s="51"/>
      <c r="D51" s="51"/>
      <c r="E51" s="51"/>
      <c r="F51" s="51"/>
      <c r="G51" s="51"/>
      <c r="H51" s="51"/>
      <c r="I51" s="51"/>
      <c r="J51" s="51"/>
      <c r="K51" s="51"/>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4">
        <f>SUM(AR46:AR50)</f>
        <v>0</v>
      </c>
      <c r="AS51" s="54">
        <f>SUM(AS46:AS50)</f>
        <v>0</v>
      </c>
      <c r="AT51" s="54">
        <f>SUM(AT46:AT50)</f>
        <v>0</v>
      </c>
      <c r="AU51" s="54">
        <f>SUM(AU46:AU50)</f>
        <v>200</v>
      </c>
      <c r="AW51" s="50"/>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51"/>
      <c r="CI51" s="51"/>
      <c r="CJ51" s="51"/>
      <c r="CK51" s="51"/>
      <c r="CL51" s="51"/>
      <c r="CM51" s="51"/>
      <c r="CN51" s="54">
        <f>SUM(CN46:CN50)</f>
        <v>0</v>
      </c>
    </row>
    <row r="52" spans="1:92" x14ac:dyDescent="0.3">
      <c r="A52" s="12">
        <v>8</v>
      </c>
      <c r="B52" s="32" t="str">
        <f>Critères!$B45</f>
        <v>8.1</v>
      </c>
      <c r="C52" s="32" t="str">
        <f>Critères!$A45</f>
        <v>ÉLÉMENTS OBLIGATOIRES</v>
      </c>
      <c r="D52" s="32" t="str">
        <f>'P01'!$D46</f>
        <v>NT</v>
      </c>
      <c r="E52" s="32" t="str">
        <f>'P02'!$D46</f>
        <v>NT</v>
      </c>
      <c r="F52" s="32" t="str">
        <f>'P03'!$D46</f>
        <v>NT</v>
      </c>
      <c r="G52" s="32" t="str">
        <f>'P04'!$D46</f>
        <v>NT</v>
      </c>
      <c r="H52" s="32" t="str">
        <f>'P05'!$D46</f>
        <v>NT</v>
      </c>
      <c r="I52" s="32" t="str">
        <f>'P06'!$D46</f>
        <v>NT</v>
      </c>
      <c r="J52" s="32" t="str">
        <f>'P07'!$D46</f>
        <v>NT</v>
      </c>
      <c r="K52" s="32" t="str">
        <f>'P08'!$D46</f>
        <v>NT</v>
      </c>
      <c r="L52" s="32" t="str">
        <f>'P09'!$D46</f>
        <v>NT</v>
      </c>
      <c r="M52" s="32" t="str">
        <f>'P10'!$D46</f>
        <v>NT</v>
      </c>
      <c r="N52" s="32" t="str">
        <f>'P11'!$D46</f>
        <v>NT</v>
      </c>
      <c r="O52" s="32" t="str">
        <f>'P12'!$D46</f>
        <v>NT</v>
      </c>
      <c r="P52" s="32" t="str">
        <f>'P13'!$D46</f>
        <v>NT</v>
      </c>
      <c r="Q52" s="32" t="str">
        <f>'P14'!$D46</f>
        <v>NT</v>
      </c>
      <c r="R52" s="32" t="str">
        <f>'P15'!$D46</f>
        <v>NT</v>
      </c>
      <c r="S52" s="32" t="str">
        <f>'P16'!$D46</f>
        <v>NT</v>
      </c>
      <c r="T52" s="32" t="str">
        <f>'P17'!$D46</f>
        <v>NT</v>
      </c>
      <c r="U52" s="32" t="str">
        <f>'P18'!$D46</f>
        <v>NT</v>
      </c>
      <c r="V52" s="32" t="str">
        <f>'P19'!$D46</f>
        <v>NT</v>
      </c>
      <c r="W52" s="32" t="str">
        <f>'P20'!$D46</f>
        <v>NT</v>
      </c>
      <c r="X52" s="32" t="str">
        <f>'P21'!$D46</f>
        <v>NT</v>
      </c>
      <c r="Y52" s="53" t="str">
        <f>'P22'!$D46</f>
        <v>NT</v>
      </c>
      <c r="Z52" s="53" t="str">
        <f>'P23'!$D46</f>
        <v>NT</v>
      </c>
      <c r="AA52" s="53" t="str">
        <f>'P24'!$D46</f>
        <v>NT</v>
      </c>
      <c r="AB52" s="53" t="str">
        <f>'P25'!$D46</f>
        <v>NT</v>
      </c>
      <c r="AC52" s="53" t="str">
        <f>'P26'!$D46</f>
        <v>NT</v>
      </c>
      <c r="AD52" s="53" t="str">
        <f>'P27'!$D46</f>
        <v>NT</v>
      </c>
      <c r="AE52" s="53" t="str">
        <f>'P28'!$D46</f>
        <v>NT</v>
      </c>
      <c r="AF52" s="53" t="str">
        <f>'P29'!$D46</f>
        <v>NT</v>
      </c>
      <c r="AG52" s="53" t="str">
        <f>'P30'!$D46</f>
        <v>NT</v>
      </c>
      <c r="AH52" s="53" t="str">
        <f>'P31'!$D46</f>
        <v>NT</v>
      </c>
      <c r="AI52" s="53" t="str">
        <f>'P32'!$D46</f>
        <v>NT</v>
      </c>
      <c r="AJ52" s="53" t="str">
        <f>'P33'!$D46</f>
        <v>NT</v>
      </c>
      <c r="AK52" s="53" t="str">
        <f>'P34'!$D46</f>
        <v>NT</v>
      </c>
      <c r="AL52" s="53" t="str">
        <f>'P35'!$D46</f>
        <v>NT</v>
      </c>
      <c r="AM52" s="53" t="str">
        <f>'P36'!$D46</f>
        <v>NT</v>
      </c>
      <c r="AN52" s="53" t="str">
        <f>'P37'!$D46</f>
        <v>NT</v>
      </c>
      <c r="AO52" s="53" t="str">
        <f>'P38'!$D46</f>
        <v>NT</v>
      </c>
      <c r="AP52" s="53" t="str">
        <f>'P39'!$D46</f>
        <v>NT</v>
      </c>
      <c r="AQ52" s="53" t="str">
        <f>'P40'!$D46</f>
        <v>NT</v>
      </c>
      <c r="AR52" s="47">
        <f t="shared" ref="AR52:AR61" si="16">COUNTIF(D52:AQ52,"C")</f>
        <v>0</v>
      </c>
      <c r="AS52" s="47">
        <f t="shared" ref="AS52:AS61" si="17">COUNTIF(D52:AQ52,"NC")</f>
        <v>0</v>
      </c>
      <c r="AT52" s="47">
        <f t="shared" ref="AT52:AT61" si="18">COUNTIF(D52:AQ52,"NA")</f>
        <v>0</v>
      </c>
      <c r="AU52" s="47">
        <f t="shared" ref="AU52:AU61" si="19">COUNTIF(D52:AQ52,"NT")</f>
        <v>40</v>
      </c>
      <c r="AV52" s="12" t="str">
        <f t="shared" ref="AV52:AV61" si="20">IF(AS52&gt;0,"NC",IF(AR52&gt;0,"C",IF(AU52&gt;0,"NT","NA")))</f>
        <v>NT</v>
      </c>
      <c r="AW52" s="12">
        <v>8</v>
      </c>
      <c r="AX52" s="32" t="str">
        <f>Critères!$B45</f>
        <v>8.1</v>
      </c>
      <c r="AY52" s="32" t="str">
        <f>Critères!$A45</f>
        <v>ÉLÉMENTS OBLIGATOIRES</v>
      </c>
      <c r="AZ52" s="32" t="str">
        <f>'P01'!$E46</f>
        <v>N</v>
      </c>
      <c r="BA52" s="32" t="str">
        <f>'P02'!$E46</f>
        <v>N</v>
      </c>
      <c r="BB52" s="32" t="str">
        <f>'P03'!$E46</f>
        <v>N</v>
      </c>
      <c r="BC52" s="32" t="str">
        <f>'P04'!$E46</f>
        <v>N</v>
      </c>
      <c r="BD52" s="32" t="str">
        <f>'P05'!$E46</f>
        <v>N</v>
      </c>
      <c r="BE52" s="32" t="str">
        <f>'P06'!$E46</f>
        <v>N</v>
      </c>
      <c r="BF52" s="32" t="str">
        <f>'P07'!$E46</f>
        <v>N</v>
      </c>
      <c r="BG52" s="32" t="str">
        <f>'P08'!$E46</f>
        <v>N</v>
      </c>
      <c r="BH52" s="32" t="str">
        <f>'P09'!$E46</f>
        <v>N</v>
      </c>
      <c r="BI52" s="32" t="str">
        <f>'P10'!$E46</f>
        <v>N</v>
      </c>
      <c r="BJ52" s="32" t="str">
        <f>'P11'!$E46</f>
        <v>N</v>
      </c>
      <c r="BK52" s="32" t="str">
        <f>'P12'!$E46</f>
        <v>N</v>
      </c>
      <c r="BL52" s="32" t="str">
        <f>'P13'!$E46</f>
        <v>N</v>
      </c>
      <c r="BM52" s="32" t="str">
        <f>'P14'!$E46</f>
        <v>N</v>
      </c>
      <c r="BN52" s="32" t="str">
        <f>'P15'!$E46</f>
        <v>N</v>
      </c>
      <c r="BO52" s="32" t="str">
        <f>'P16'!$E46</f>
        <v>N</v>
      </c>
      <c r="BP52" s="32" t="str">
        <f>'P17'!$E46</f>
        <v>N</v>
      </c>
      <c r="BQ52" s="32" t="str">
        <f>'P18'!$E46</f>
        <v>N</v>
      </c>
      <c r="BR52" s="32" t="str">
        <f>'P19'!$E46</f>
        <v>N</v>
      </c>
      <c r="BS52" s="32" t="str">
        <f>'P20'!$E46</f>
        <v>N</v>
      </c>
      <c r="BT52" s="32" t="str">
        <f>'P21'!$E46</f>
        <v>N</v>
      </c>
      <c r="BU52" s="53" t="str">
        <f>'P22'!$E46</f>
        <v>N</v>
      </c>
      <c r="BV52" s="53" t="str">
        <f>'P23'!$E46</f>
        <v>N</v>
      </c>
      <c r="BW52" s="53" t="str">
        <f>'P24'!$E46</f>
        <v>N</v>
      </c>
      <c r="BX52" s="53" t="str">
        <f>'P25'!$E46</f>
        <v>N</v>
      </c>
      <c r="BY52" s="53" t="str">
        <f>'P26'!$E46</f>
        <v>N</v>
      </c>
      <c r="BZ52" s="53" t="str">
        <f>'P27'!$E46</f>
        <v>N</v>
      </c>
      <c r="CA52" s="53" t="str">
        <f>'P28'!$E46</f>
        <v>N</v>
      </c>
      <c r="CB52" s="53" t="str">
        <f>'P29'!$E46</f>
        <v>N</v>
      </c>
      <c r="CC52" s="53" t="str">
        <f>'P30'!$E46</f>
        <v>N</v>
      </c>
      <c r="CD52" s="53" t="str">
        <f>'P31'!$E46</f>
        <v>N</v>
      </c>
      <c r="CE52" s="53" t="str">
        <f>'P32'!$E46</f>
        <v>N</v>
      </c>
      <c r="CF52" s="53" t="str">
        <f>'P33'!$E46</f>
        <v>N</v>
      </c>
      <c r="CG52" s="53" t="str">
        <f>'P34'!$E46</f>
        <v>N</v>
      </c>
      <c r="CH52" s="53" t="str">
        <f>'P35'!$E46</f>
        <v>N</v>
      </c>
      <c r="CI52" s="53" t="str">
        <f>'P36'!$E46</f>
        <v>N</v>
      </c>
      <c r="CJ52" s="53" t="str">
        <f>'P37'!$E46</f>
        <v>N</v>
      </c>
      <c r="CK52" s="53" t="str">
        <f>'P38'!$E46</f>
        <v>N</v>
      </c>
      <c r="CL52" s="53" t="str">
        <f>'P39'!$E46</f>
        <v>N</v>
      </c>
      <c r="CM52" s="53" t="str">
        <f>'P40'!$E46</f>
        <v>N</v>
      </c>
      <c r="CN52" s="47">
        <f t="shared" si="5"/>
        <v>0</v>
      </c>
    </row>
    <row r="53" spans="1:92" x14ac:dyDescent="0.3">
      <c r="A53" s="12">
        <v>8</v>
      </c>
      <c r="B53" s="32" t="str">
        <f>Critères!$B46</f>
        <v>8.2</v>
      </c>
      <c r="C53" s="32" t="str">
        <f>Critères!$A45</f>
        <v>ÉLÉMENTS OBLIGATOIRES</v>
      </c>
      <c r="D53" s="32" t="str">
        <f>'P01'!$D47</f>
        <v>NT</v>
      </c>
      <c r="E53" s="32" t="str">
        <f>'P02'!$D47</f>
        <v>NT</v>
      </c>
      <c r="F53" s="32" t="str">
        <f>'P03'!$D47</f>
        <v>NT</v>
      </c>
      <c r="G53" s="32" t="str">
        <f>'P04'!$D47</f>
        <v>NT</v>
      </c>
      <c r="H53" s="32" t="str">
        <f>'P05'!$D47</f>
        <v>NT</v>
      </c>
      <c r="I53" s="32" t="str">
        <f>'P06'!$D47</f>
        <v>NT</v>
      </c>
      <c r="J53" s="32" t="str">
        <f>'P07'!$D47</f>
        <v>NT</v>
      </c>
      <c r="K53" s="32" t="str">
        <f>'P08'!$D47</f>
        <v>NT</v>
      </c>
      <c r="L53" s="32" t="str">
        <f>'P09'!$D47</f>
        <v>NT</v>
      </c>
      <c r="M53" s="32" t="str">
        <f>'P10'!$D47</f>
        <v>NT</v>
      </c>
      <c r="N53" s="32" t="str">
        <f>'P11'!$D47</f>
        <v>NT</v>
      </c>
      <c r="O53" s="32" t="str">
        <f>'P12'!$D47</f>
        <v>NT</v>
      </c>
      <c r="P53" s="32" t="str">
        <f>'P13'!$D47</f>
        <v>NT</v>
      </c>
      <c r="Q53" s="32" t="str">
        <f>'P14'!$D47</f>
        <v>NT</v>
      </c>
      <c r="R53" s="32" t="str">
        <f>'P15'!$D47</f>
        <v>NT</v>
      </c>
      <c r="S53" s="32" t="str">
        <f>'P16'!$D47</f>
        <v>NT</v>
      </c>
      <c r="T53" s="32" t="str">
        <f>'P17'!$D47</f>
        <v>NT</v>
      </c>
      <c r="U53" s="32" t="str">
        <f>'P18'!$D47</f>
        <v>NT</v>
      </c>
      <c r="V53" s="32" t="str">
        <f>'P19'!$D47</f>
        <v>NT</v>
      </c>
      <c r="W53" s="32" t="str">
        <f>'P20'!$D47</f>
        <v>NT</v>
      </c>
      <c r="X53" s="32" t="str">
        <f>'P21'!$D47</f>
        <v>NT</v>
      </c>
      <c r="Y53" s="53" t="str">
        <f>'P22'!$D47</f>
        <v>NT</v>
      </c>
      <c r="Z53" s="53" t="str">
        <f>'P23'!$D47</f>
        <v>NT</v>
      </c>
      <c r="AA53" s="53" t="str">
        <f>'P24'!$D47</f>
        <v>NT</v>
      </c>
      <c r="AB53" s="53" t="str">
        <f>'P25'!$D47</f>
        <v>NT</v>
      </c>
      <c r="AC53" s="53" t="str">
        <f>'P26'!$D47</f>
        <v>NT</v>
      </c>
      <c r="AD53" s="53" t="str">
        <f>'P27'!$D47</f>
        <v>NT</v>
      </c>
      <c r="AE53" s="53" t="str">
        <f>'P28'!$D47</f>
        <v>NT</v>
      </c>
      <c r="AF53" s="53" t="str">
        <f>'P29'!$D47</f>
        <v>NT</v>
      </c>
      <c r="AG53" s="53" t="str">
        <f>'P30'!$D47</f>
        <v>NT</v>
      </c>
      <c r="AH53" s="53" t="str">
        <f>'P31'!$D47</f>
        <v>NT</v>
      </c>
      <c r="AI53" s="53" t="str">
        <f>'P32'!$D47</f>
        <v>NT</v>
      </c>
      <c r="AJ53" s="53" t="str">
        <f>'P33'!$D47</f>
        <v>NT</v>
      </c>
      <c r="AK53" s="53" t="str">
        <f>'P34'!$D47</f>
        <v>NT</v>
      </c>
      <c r="AL53" s="53" t="str">
        <f>'P35'!$D47</f>
        <v>NT</v>
      </c>
      <c r="AM53" s="53" t="str">
        <f>'P36'!$D47</f>
        <v>NT</v>
      </c>
      <c r="AN53" s="53" t="str">
        <f>'P37'!$D47</f>
        <v>NT</v>
      </c>
      <c r="AO53" s="53" t="str">
        <f>'P38'!$D47</f>
        <v>NT</v>
      </c>
      <c r="AP53" s="53" t="str">
        <f>'P39'!$D47</f>
        <v>NT</v>
      </c>
      <c r="AQ53" s="53" t="str">
        <f>'P40'!$D47</f>
        <v>NT</v>
      </c>
      <c r="AR53" s="47">
        <f t="shared" si="16"/>
        <v>0</v>
      </c>
      <c r="AS53" s="47">
        <f t="shared" si="17"/>
        <v>0</v>
      </c>
      <c r="AT53" s="47">
        <f t="shared" si="18"/>
        <v>0</v>
      </c>
      <c r="AU53" s="47">
        <f t="shared" si="19"/>
        <v>40</v>
      </c>
      <c r="AV53" s="12" t="str">
        <f t="shared" si="20"/>
        <v>NT</v>
      </c>
      <c r="AW53" s="12">
        <v>8</v>
      </c>
      <c r="AX53" s="32" t="str">
        <f>Critères!$B46</f>
        <v>8.2</v>
      </c>
      <c r="AY53" s="32" t="str">
        <f>Critères!$A45</f>
        <v>ÉLÉMENTS OBLIGATOIRES</v>
      </c>
      <c r="AZ53" s="32" t="str">
        <f>'P01'!$E47</f>
        <v>N</v>
      </c>
      <c r="BA53" s="32" t="str">
        <f>'P02'!$E47</f>
        <v>N</v>
      </c>
      <c r="BB53" s="32" t="str">
        <f>'P03'!$E47</f>
        <v>N</v>
      </c>
      <c r="BC53" s="32" t="str">
        <f>'P04'!$E47</f>
        <v>N</v>
      </c>
      <c r="BD53" s="32" t="str">
        <f>'P05'!$E47</f>
        <v>N</v>
      </c>
      <c r="BE53" s="32" t="str">
        <f>'P06'!$E47</f>
        <v>N</v>
      </c>
      <c r="BF53" s="32" t="str">
        <f>'P07'!$E47</f>
        <v>N</v>
      </c>
      <c r="BG53" s="32" t="str">
        <f>'P08'!$E47</f>
        <v>N</v>
      </c>
      <c r="BH53" s="32" t="str">
        <f>'P09'!$E47</f>
        <v>N</v>
      </c>
      <c r="BI53" s="32" t="str">
        <f>'P10'!$E47</f>
        <v>N</v>
      </c>
      <c r="BJ53" s="32" t="str">
        <f>'P11'!$E47</f>
        <v>N</v>
      </c>
      <c r="BK53" s="32" t="str">
        <f>'P12'!$E47</f>
        <v>N</v>
      </c>
      <c r="BL53" s="32" t="str">
        <f>'P13'!$E47</f>
        <v>N</v>
      </c>
      <c r="BM53" s="32" t="str">
        <f>'P14'!$E47</f>
        <v>N</v>
      </c>
      <c r="BN53" s="32" t="str">
        <f>'P15'!$E47</f>
        <v>N</v>
      </c>
      <c r="BO53" s="32" t="str">
        <f>'P16'!$E47</f>
        <v>N</v>
      </c>
      <c r="BP53" s="32" t="str">
        <f>'P17'!$E47</f>
        <v>N</v>
      </c>
      <c r="BQ53" s="32" t="str">
        <f>'P18'!$E47</f>
        <v>N</v>
      </c>
      <c r="BR53" s="32" t="str">
        <f>'P19'!$E47</f>
        <v>N</v>
      </c>
      <c r="BS53" s="32" t="str">
        <f>'P20'!$E47</f>
        <v>N</v>
      </c>
      <c r="BT53" s="32" t="str">
        <f>'P21'!$E47</f>
        <v>N</v>
      </c>
      <c r="BU53" s="53" t="str">
        <f>'P22'!$E47</f>
        <v>N</v>
      </c>
      <c r="BV53" s="53" t="str">
        <f>'P23'!$E47</f>
        <v>N</v>
      </c>
      <c r="BW53" s="53" t="str">
        <f>'P24'!$E47</f>
        <v>N</v>
      </c>
      <c r="BX53" s="53" t="str">
        <f>'P25'!$E47</f>
        <v>N</v>
      </c>
      <c r="BY53" s="53" t="str">
        <f>'P26'!$E47</f>
        <v>N</v>
      </c>
      <c r="BZ53" s="53" t="str">
        <f>'P27'!$E47</f>
        <v>N</v>
      </c>
      <c r="CA53" s="53" t="str">
        <f>'P28'!$E47</f>
        <v>N</v>
      </c>
      <c r="CB53" s="53" t="str">
        <f>'P29'!$E47</f>
        <v>N</v>
      </c>
      <c r="CC53" s="53" t="str">
        <f>'P30'!$E47</f>
        <v>N</v>
      </c>
      <c r="CD53" s="53" t="str">
        <f>'P31'!$E47</f>
        <v>N</v>
      </c>
      <c r="CE53" s="53" t="str">
        <f>'P32'!$E47</f>
        <v>N</v>
      </c>
      <c r="CF53" s="53" t="str">
        <f>'P33'!$E47</f>
        <v>N</v>
      </c>
      <c r="CG53" s="53" t="str">
        <f>'P34'!$E47</f>
        <v>N</v>
      </c>
      <c r="CH53" s="53" t="str">
        <f>'P35'!$E47</f>
        <v>N</v>
      </c>
      <c r="CI53" s="53" t="str">
        <f>'P36'!$E47</f>
        <v>N</v>
      </c>
      <c r="CJ53" s="53" t="str">
        <f>'P37'!$E47</f>
        <v>N</v>
      </c>
      <c r="CK53" s="53" t="str">
        <f>'P38'!$E47</f>
        <v>N</v>
      </c>
      <c r="CL53" s="53" t="str">
        <f>'P39'!$E47</f>
        <v>N</v>
      </c>
      <c r="CM53" s="53" t="str">
        <f>'P40'!$E47</f>
        <v>N</v>
      </c>
      <c r="CN53" s="47">
        <f t="shared" si="5"/>
        <v>0</v>
      </c>
    </row>
    <row r="54" spans="1:92" x14ac:dyDescent="0.3">
      <c r="A54" s="12">
        <v>8</v>
      </c>
      <c r="B54" s="32" t="str">
        <f>Critères!$B47</f>
        <v>8.3</v>
      </c>
      <c r="C54" s="32" t="str">
        <f>Critères!$A45</f>
        <v>ÉLÉMENTS OBLIGATOIRES</v>
      </c>
      <c r="D54" s="32" t="str">
        <f>'P01'!$D48</f>
        <v>NT</v>
      </c>
      <c r="E54" s="32" t="str">
        <f>'P02'!$D48</f>
        <v>NT</v>
      </c>
      <c r="F54" s="32" t="str">
        <f>'P03'!$D48</f>
        <v>NT</v>
      </c>
      <c r="G54" s="32" t="str">
        <f>'P04'!$D48</f>
        <v>NT</v>
      </c>
      <c r="H54" s="32" t="str">
        <f>'P05'!$D48</f>
        <v>NT</v>
      </c>
      <c r="I54" s="32" t="str">
        <f>'P06'!$D48</f>
        <v>NT</v>
      </c>
      <c r="J54" s="32" t="str">
        <f>'P07'!$D48</f>
        <v>NT</v>
      </c>
      <c r="K54" s="32" t="str">
        <f>'P08'!$D48</f>
        <v>NT</v>
      </c>
      <c r="L54" s="32" t="str">
        <f>'P09'!$D48</f>
        <v>NT</v>
      </c>
      <c r="M54" s="32" t="str">
        <f>'P10'!$D48</f>
        <v>NT</v>
      </c>
      <c r="N54" s="32" t="str">
        <f>'P11'!$D48</f>
        <v>NT</v>
      </c>
      <c r="O54" s="32" t="str">
        <f>'P12'!$D48</f>
        <v>NT</v>
      </c>
      <c r="P54" s="32" t="str">
        <f>'P13'!$D48</f>
        <v>NT</v>
      </c>
      <c r="Q54" s="32" t="str">
        <f>'P14'!$D48</f>
        <v>NT</v>
      </c>
      <c r="R54" s="32" t="str">
        <f>'P15'!$D48</f>
        <v>NT</v>
      </c>
      <c r="S54" s="32" t="str">
        <f>'P16'!$D48</f>
        <v>NT</v>
      </c>
      <c r="T54" s="32" t="str">
        <f>'P17'!$D48</f>
        <v>NT</v>
      </c>
      <c r="U54" s="32" t="str">
        <f>'P18'!$D48</f>
        <v>NT</v>
      </c>
      <c r="V54" s="32" t="str">
        <f>'P19'!$D48</f>
        <v>NT</v>
      </c>
      <c r="W54" s="32" t="str">
        <f>'P20'!$D48</f>
        <v>NT</v>
      </c>
      <c r="X54" s="32" t="str">
        <f>'P21'!$D48</f>
        <v>NT</v>
      </c>
      <c r="Y54" s="53" t="str">
        <f>'P22'!$D48</f>
        <v>NT</v>
      </c>
      <c r="Z54" s="53" t="str">
        <f>'P23'!$D48</f>
        <v>NT</v>
      </c>
      <c r="AA54" s="53" t="str">
        <f>'P24'!$D48</f>
        <v>NT</v>
      </c>
      <c r="AB54" s="53" t="str">
        <f>'P25'!$D48</f>
        <v>NT</v>
      </c>
      <c r="AC54" s="53" t="str">
        <f>'P26'!$D48</f>
        <v>NT</v>
      </c>
      <c r="AD54" s="53" t="str">
        <f>'P27'!$D48</f>
        <v>NT</v>
      </c>
      <c r="AE54" s="53" t="str">
        <f>'P28'!$D48</f>
        <v>NT</v>
      </c>
      <c r="AF54" s="53" t="str">
        <f>'P29'!$D48</f>
        <v>NT</v>
      </c>
      <c r="AG54" s="53" t="str">
        <f>'P30'!$D48</f>
        <v>NT</v>
      </c>
      <c r="AH54" s="53" t="str">
        <f>'P31'!$D48</f>
        <v>NT</v>
      </c>
      <c r="AI54" s="53" t="str">
        <f>'P32'!$D48</f>
        <v>NT</v>
      </c>
      <c r="AJ54" s="53" t="str">
        <f>'P33'!$D48</f>
        <v>NT</v>
      </c>
      <c r="AK54" s="53" t="str">
        <f>'P34'!$D48</f>
        <v>NT</v>
      </c>
      <c r="AL54" s="53" t="str">
        <f>'P35'!$D48</f>
        <v>NT</v>
      </c>
      <c r="AM54" s="53" t="str">
        <f>'P36'!$D48</f>
        <v>NT</v>
      </c>
      <c r="AN54" s="53" t="str">
        <f>'P37'!$D48</f>
        <v>NT</v>
      </c>
      <c r="AO54" s="53" t="str">
        <f>'P38'!$D48</f>
        <v>NT</v>
      </c>
      <c r="AP54" s="53" t="str">
        <f>'P39'!$D48</f>
        <v>NT</v>
      </c>
      <c r="AQ54" s="53" t="str">
        <f>'P40'!$D48</f>
        <v>NT</v>
      </c>
      <c r="AR54" s="47">
        <f t="shared" si="16"/>
        <v>0</v>
      </c>
      <c r="AS54" s="47">
        <f t="shared" si="17"/>
        <v>0</v>
      </c>
      <c r="AT54" s="47">
        <f t="shared" si="18"/>
        <v>0</v>
      </c>
      <c r="AU54" s="47">
        <f t="shared" si="19"/>
        <v>40</v>
      </c>
      <c r="AV54" s="12" t="str">
        <f t="shared" si="20"/>
        <v>NT</v>
      </c>
      <c r="AW54" s="12">
        <v>8</v>
      </c>
      <c r="AX54" s="32" t="str">
        <f>Critères!$B47</f>
        <v>8.3</v>
      </c>
      <c r="AY54" s="32" t="str">
        <f>Critères!$A45</f>
        <v>ÉLÉMENTS OBLIGATOIRES</v>
      </c>
      <c r="AZ54" s="32" t="str">
        <f>'P01'!$E48</f>
        <v>N</v>
      </c>
      <c r="BA54" s="32" t="str">
        <f>'P02'!$E48</f>
        <v>N</v>
      </c>
      <c r="BB54" s="32" t="str">
        <f>'P03'!$E48</f>
        <v>N</v>
      </c>
      <c r="BC54" s="32" t="str">
        <f>'P04'!$E48</f>
        <v>N</v>
      </c>
      <c r="BD54" s="32" t="str">
        <f>'P05'!$E48</f>
        <v>N</v>
      </c>
      <c r="BE54" s="32" t="str">
        <f>'P06'!$E48</f>
        <v>N</v>
      </c>
      <c r="BF54" s="32" t="str">
        <f>'P07'!$E48</f>
        <v>N</v>
      </c>
      <c r="BG54" s="32" t="str">
        <f>'P08'!$E48</f>
        <v>N</v>
      </c>
      <c r="BH54" s="32" t="str">
        <f>'P09'!$E48</f>
        <v>N</v>
      </c>
      <c r="BI54" s="32" t="str">
        <f>'P10'!$E48</f>
        <v>N</v>
      </c>
      <c r="BJ54" s="32" t="str">
        <f>'P11'!$E48</f>
        <v>N</v>
      </c>
      <c r="BK54" s="32" t="str">
        <f>'P12'!$E48</f>
        <v>N</v>
      </c>
      <c r="BL54" s="32" t="str">
        <f>'P13'!$E48</f>
        <v>N</v>
      </c>
      <c r="BM54" s="32" t="str">
        <f>'P14'!$E48</f>
        <v>N</v>
      </c>
      <c r="BN54" s="32" t="str">
        <f>'P15'!$E48</f>
        <v>N</v>
      </c>
      <c r="BO54" s="32" t="str">
        <f>'P16'!$E48</f>
        <v>N</v>
      </c>
      <c r="BP54" s="32" t="str">
        <f>'P17'!$E48</f>
        <v>N</v>
      </c>
      <c r="BQ54" s="32" t="str">
        <f>'P18'!$E48</f>
        <v>N</v>
      </c>
      <c r="BR54" s="32" t="str">
        <f>'P19'!$E48</f>
        <v>N</v>
      </c>
      <c r="BS54" s="32" t="str">
        <f>'P20'!$E48</f>
        <v>N</v>
      </c>
      <c r="BT54" s="32" t="str">
        <f>'P21'!$E48</f>
        <v>N</v>
      </c>
      <c r="BU54" s="53" t="str">
        <f>'P22'!$E48</f>
        <v>N</v>
      </c>
      <c r="BV54" s="53" t="str">
        <f>'P23'!$E48</f>
        <v>N</v>
      </c>
      <c r="BW54" s="53" t="str">
        <f>'P24'!$E48</f>
        <v>N</v>
      </c>
      <c r="BX54" s="53" t="str">
        <f>'P25'!$E48</f>
        <v>N</v>
      </c>
      <c r="BY54" s="53" t="str">
        <f>'P26'!$E48</f>
        <v>N</v>
      </c>
      <c r="BZ54" s="53" t="str">
        <f>'P27'!$E48</f>
        <v>N</v>
      </c>
      <c r="CA54" s="53" t="str">
        <f>'P28'!$E48</f>
        <v>N</v>
      </c>
      <c r="CB54" s="53" t="str">
        <f>'P29'!$E48</f>
        <v>N</v>
      </c>
      <c r="CC54" s="53" t="str">
        <f>'P30'!$E48</f>
        <v>N</v>
      </c>
      <c r="CD54" s="53" t="str">
        <f>'P31'!$E48</f>
        <v>N</v>
      </c>
      <c r="CE54" s="53" t="str">
        <f>'P32'!$E48</f>
        <v>N</v>
      </c>
      <c r="CF54" s="53" t="str">
        <f>'P33'!$E48</f>
        <v>N</v>
      </c>
      <c r="CG54" s="53" t="str">
        <f>'P34'!$E48</f>
        <v>N</v>
      </c>
      <c r="CH54" s="53" t="str">
        <f>'P35'!$E48</f>
        <v>N</v>
      </c>
      <c r="CI54" s="53" t="str">
        <f>'P36'!$E48</f>
        <v>N</v>
      </c>
      <c r="CJ54" s="53" t="str">
        <f>'P37'!$E48</f>
        <v>N</v>
      </c>
      <c r="CK54" s="53" t="str">
        <f>'P38'!$E48</f>
        <v>N</v>
      </c>
      <c r="CL54" s="53" t="str">
        <f>'P39'!$E48</f>
        <v>N</v>
      </c>
      <c r="CM54" s="53" t="str">
        <f>'P40'!$E48</f>
        <v>N</v>
      </c>
      <c r="CN54" s="47">
        <f t="shared" si="5"/>
        <v>0</v>
      </c>
    </row>
    <row r="55" spans="1:92" x14ac:dyDescent="0.3">
      <c r="A55" s="12">
        <v>8</v>
      </c>
      <c r="B55" s="32" t="str">
        <f>Critères!$B48</f>
        <v>8.4</v>
      </c>
      <c r="C55" s="32" t="str">
        <f>Critères!$A45</f>
        <v>ÉLÉMENTS OBLIGATOIRES</v>
      </c>
      <c r="D55" s="32" t="str">
        <f>'P01'!$D49</f>
        <v>NT</v>
      </c>
      <c r="E55" s="32" t="str">
        <f>'P02'!$D49</f>
        <v>NT</v>
      </c>
      <c r="F55" s="32" t="str">
        <f>'P03'!$D49</f>
        <v>NT</v>
      </c>
      <c r="G55" s="32" t="str">
        <f>'P04'!$D49</f>
        <v>NT</v>
      </c>
      <c r="H55" s="32" t="str">
        <f>'P05'!$D49</f>
        <v>NT</v>
      </c>
      <c r="I55" s="32" t="str">
        <f>'P06'!$D49</f>
        <v>NT</v>
      </c>
      <c r="J55" s="32" t="str">
        <f>'P07'!$D49</f>
        <v>NT</v>
      </c>
      <c r="K55" s="32" t="str">
        <f>'P08'!$D49</f>
        <v>NT</v>
      </c>
      <c r="L55" s="32" t="str">
        <f>'P09'!$D49</f>
        <v>NT</v>
      </c>
      <c r="M55" s="32" t="str">
        <f>'P10'!$D49</f>
        <v>NT</v>
      </c>
      <c r="N55" s="32" t="str">
        <f>'P11'!$D49</f>
        <v>NT</v>
      </c>
      <c r="O55" s="32" t="str">
        <f>'P12'!$D49</f>
        <v>NT</v>
      </c>
      <c r="P55" s="32" t="str">
        <f>'P13'!$D49</f>
        <v>NT</v>
      </c>
      <c r="Q55" s="32" t="str">
        <f>'P14'!$D49</f>
        <v>NT</v>
      </c>
      <c r="R55" s="32" t="str">
        <f>'P15'!$D49</f>
        <v>NT</v>
      </c>
      <c r="S55" s="32" t="str">
        <f>'P16'!$D49</f>
        <v>NT</v>
      </c>
      <c r="T55" s="32" t="str">
        <f>'P17'!$D49</f>
        <v>NT</v>
      </c>
      <c r="U55" s="32" t="str">
        <f>'P18'!$D49</f>
        <v>NT</v>
      </c>
      <c r="V55" s="32" t="str">
        <f>'P19'!$D49</f>
        <v>NT</v>
      </c>
      <c r="W55" s="32" t="str">
        <f>'P20'!$D49</f>
        <v>NT</v>
      </c>
      <c r="X55" s="32" t="str">
        <f>'P21'!$D49</f>
        <v>NT</v>
      </c>
      <c r="Y55" s="53" t="str">
        <f>'P22'!$D49</f>
        <v>NT</v>
      </c>
      <c r="Z55" s="53" t="str">
        <f>'P23'!$D49</f>
        <v>NT</v>
      </c>
      <c r="AA55" s="53" t="str">
        <f>'P24'!$D49</f>
        <v>NT</v>
      </c>
      <c r="AB55" s="53" t="str">
        <f>'P25'!$D49</f>
        <v>NT</v>
      </c>
      <c r="AC55" s="53" t="str">
        <f>'P26'!$D49</f>
        <v>NT</v>
      </c>
      <c r="AD55" s="53" t="str">
        <f>'P27'!$D49</f>
        <v>NT</v>
      </c>
      <c r="AE55" s="53" t="str">
        <f>'P28'!$D49</f>
        <v>NT</v>
      </c>
      <c r="AF55" s="53" t="str">
        <f>'P29'!$D49</f>
        <v>NT</v>
      </c>
      <c r="AG55" s="53" t="str">
        <f>'P30'!$D49</f>
        <v>NT</v>
      </c>
      <c r="AH55" s="53" t="str">
        <f>'P31'!$D49</f>
        <v>NT</v>
      </c>
      <c r="AI55" s="53" t="str">
        <f>'P32'!$D49</f>
        <v>NT</v>
      </c>
      <c r="AJ55" s="53" t="str">
        <f>'P33'!$D49</f>
        <v>NT</v>
      </c>
      <c r="AK55" s="53" t="str">
        <f>'P34'!$D49</f>
        <v>NT</v>
      </c>
      <c r="AL55" s="53" t="str">
        <f>'P35'!$D49</f>
        <v>NT</v>
      </c>
      <c r="AM55" s="53" t="str">
        <f>'P36'!$D49</f>
        <v>NT</v>
      </c>
      <c r="AN55" s="53" t="str">
        <f>'P37'!$D49</f>
        <v>NT</v>
      </c>
      <c r="AO55" s="53" t="str">
        <f>'P38'!$D49</f>
        <v>NT</v>
      </c>
      <c r="AP55" s="53" t="str">
        <f>'P39'!$D49</f>
        <v>NT</v>
      </c>
      <c r="AQ55" s="53" t="str">
        <f>'P40'!$D49</f>
        <v>NT</v>
      </c>
      <c r="AR55" s="47">
        <f t="shared" si="16"/>
        <v>0</v>
      </c>
      <c r="AS55" s="47">
        <f t="shared" si="17"/>
        <v>0</v>
      </c>
      <c r="AT55" s="47">
        <f t="shared" si="18"/>
        <v>0</v>
      </c>
      <c r="AU55" s="47">
        <f t="shared" si="19"/>
        <v>40</v>
      </c>
      <c r="AV55" s="12" t="str">
        <f t="shared" si="20"/>
        <v>NT</v>
      </c>
      <c r="AW55" s="12">
        <v>8</v>
      </c>
      <c r="AX55" s="32" t="str">
        <f>Critères!$B48</f>
        <v>8.4</v>
      </c>
      <c r="AY55" s="32" t="str">
        <f>Critères!$A45</f>
        <v>ÉLÉMENTS OBLIGATOIRES</v>
      </c>
      <c r="AZ55" s="32" t="str">
        <f>'P01'!$E49</f>
        <v>N</v>
      </c>
      <c r="BA55" s="32" t="str">
        <f>'P02'!$E49</f>
        <v>N</v>
      </c>
      <c r="BB55" s="32" t="str">
        <f>'P03'!$E49</f>
        <v>N</v>
      </c>
      <c r="BC55" s="32" t="str">
        <f>'P04'!$E49</f>
        <v>N</v>
      </c>
      <c r="BD55" s="32" t="str">
        <f>'P05'!$E49</f>
        <v>N</v>
      </c>
      <c r="BE55" s="32" t="str">
        <f>'P06'!$E49</f>
        <v>N</v>
      </c>
      <c r="BF55" s="32" t="str">
        <f>'P07'!$E49</f>
        <v>N</v>
      </c>
      <c r="BG55" s="32" t="str">
        <f>'P08'!$E49</f>
        <v>N</v>
      </c>
      <c r="BH55" s="32" t="str">
        <f>'P09'!$E49</f>
        <v>N</v>
      </c>
      <c r="BI55" s="32" t="str">
        <f>'P10'!$E49</f>
        <v>N</v>
      </c>
      <c r="BJ55" s="32" t="str">
        <f>'P11'!$E49</f>
        <v>N</v>
      </c>
      <c r="BK55" s="32" t="str">
        <f>'P12'!$E49</f>
        <v>N</v>
      </c>
      <c r="BL55" s="32" t="str">
        <f>'P13'!$E49</f>
        <v>N</v>
      </c>
      <c r="BM55" s="32" t="str">
        <f>'P14'!$E49</f>
        <v>N</v>
      </c>
      <c r="BN55" s="32" t="str">
        <f>'P15'!$E49</f>
        <v>N</v>
      </c>
      <c r="BO55" s="32" t="str">
        <f>'P16'!$E49</f>
        <v>N</v>
      </c>
      <c r="BP55" s="32" t="str">
        <f>'P17'!$E49</f>
        <v>N</v>
      </c>
      <c r="BQ55" s="32" t="str">
        <f>'P18'!$E49</f>
        <v>N</v>
      </c>
      <c r="BR55" s="32" t="str">
        <f>'P19'!$E49</f>
        <v>N</v>
      </c>
      <c r="BS55" s="32" t="str">
        <f>'P20'!$E49</f>
        <v>N</v>
      </c>
      <c r="BT55" s="32" t="str">
        <f>'P21'!$E49</f>
        <v>N</v>
      </c>
      <c r="BU55" s="53" t="str">
        <f>'P22'!$E49</f>
        <v>N</v>
      </c>
      <c r="BV55" s="53" t="str">
        <f>'P23'!$E49</f>
        <v>N</v>
      </c>
      <c r="BW55" s="53" t="str">
        <f>'P24'!$E49</f>
        <v>N</v>
      </c>
      <c r="BX55" s="53" t="str">
        <f>'P25'!$E49</f>
        <v>N</v>
      </c>
      <c r="BY55" s="53" t="str">
        <f>'P26'!$E49</f>
        <v>N</v>
      </c>
      <c r="BZ55" s="53" t="str">
        <f>'P27'!$E49</f>
        <v>N</v>
      </c>
      <c r="CA55" s="53" t="str">
        <f>'P28'!$E49</f>
        <v>N</v>
      </c>
      <c r="CB55" s="53" t="str">
        <f>'P29'!$E49</f>
        <v>N</v>
      </c>
      <c r="CC55" s="53" t="str">
        <f>'P30'!$E49</f>
        <v>N</v>
      </c>
      <c r="CD55" s="53" t="str">
        <f>'P31'!$E49</f>
        <v>N</v>
      </c>
      <c r="CE55" s="53" t="str">
        <f>'P32'!$E49</f>
        <v>N</v>
      </c>
      <c r="CF55" s="53" t="str">
        <f>'P33'!$E49</f>
        <v>N</v>
      </c>
      <c r="CG55" s="53" t="str">
        <f>'P34'!$E49</f>
        <v>N</v>
      </c>
      <c r="CH55" s="53" t="str">
        <f>'P35'!$E49</f>
        <v>N</v>
      </c>
      <c r="CI55" s="53" t="str">
        <f>'P36'!$E49</f>
        <v>N</v>
      </c>
      <c r="CJ55" s="53" t="str">
        <f>'P37'!$E49</f>
        <v>N</v>
      </c>
      <c r="CK55" s="53" t="str">
        <f>'P38'!$E49</f>
        <v>N</v>
      </c>
      <c r="CL55" s="53" t="str">
        <f>'P39'!$E49</f>
        <v>N</v>
      </c>
      <c r="CM55" s="53" t="str">
        <f>'P40'!$E49</f>
        <v>N</v>
      </c>
      <c r="CN55" s="47">
        <f t="shared" si="5"/>
        <v>0</v>
      </c>
    </row>
    <row r="56" spans="1:92" x14ac:dyDescent="0.3">
      <c r="A56" s="12">
        <v>8</v>
      </c>
      <c r="B56" s="32" t="str">
        <f>Critères!$B49</f>
        <v>8.5</v>
      </c>
      <c r="C56" s="32" t="str">
        <f>Critères!$A45</f>
        <v>ÉLÉMENTS OBLIGATOIRES</v>
      </c>
      <c r="D56" s="32" t="str">
        <f>'P01'!$D50</f>
        <v>NT</v>
      </c>
      <c r="E56" s="32" t="str">
        <f>'P02'!$D50</f>
        <v>NT</v>
      </c>
      <c r="F56" s="32" t="str">
        <f>'P03'!$D50</f>
        <v>NT</v>
      </c>
      <c r="G56" s="32" t="str">
        <f>'P04'!$D50</f>
        <v>NT</v>
      </c>
      <c r="H56" s="32" t="str">
        <f>'P05'!$D50</f>
        <v>NT</v>
      </c>
      <c r="I56" s="32" t="str">
        <f>'P06'!$D50</f>
        <v>NT</v>
      </c>
      <c r="J56" s="32" t="str">
        <f>'P07'!$D50</f>
        <v>NT</v>
      </c>
      <c r="K56" s="32" t="str">
        <f>'P08'!$D50</f>
        <v>NT</v>
      </c>
      <c r="L56" s="32" t="str">
        <f>'P09'!$D50</f>
        <v>NT</v>
      </c>
      <c r="M56" s="32" t="str">
        <f>'P10'!$D50</f>
        <v>NT</v>
      </c>
      <c r="N56" s="32" t="str">
        <f>'P11'!$D50</f>
        <v>NT</v>
      </c>
      <c r="O56" s="32" t="str">
        <f>'P12'!$D50</f>
        <v>NT</v>
      </c>
      <c r="P56" s="32" t="str">
        <f>'P13'!$D50</f>
        <v>NT</v>
      </c>
      <c r="Q56" s="32" t="str">
        <f>'P14'!$D50</f>
        <v>NT</v>
      </c>
      <c r="R56" s="32" t="str">
        <f>'P15'!$D50</f>
        <v>NT</v>
      </c>
      <c r="S56" s="32" t="str">
        <f>'P16'!$D50</f>
        <v>NT</v>
      </c>
      <c r="T56" s="32" t="str">
        <f>'P17'!$D50</f>
        <v>NT</v>
      </c>
      <c r="U56" s="32" t="str">
        <f>'P18'!$D50</f>
        <v>NT</v>
      </c>
      <c r="V56" s="32" t="str">
        <f>'P19'!$D50</f>
        <v>NT</v>
      </c>
      <c r="W56" s="32" t="str">
        <f>'P20'!$D50</f>
        <v>NT</v>
      </c>
      <c r="X56" s="32" t="str">
        <f>'P21'!$D50</f>
        <v>NT</v>
      </c>
      <c r="Y56" s="53" t="str">
        <f>'P22'!$D50</f>
        <v>NT</v>
      </c>
      <c r="Z56" s="53" t="str">
        <f>'P23'!$D50</f>
        <v>NT</v>
      </c>
      <c r="AA56" s="53" t="str">
        <f>'P24'!$D50</f>
        <v>NT</v>
      </c>
      <c r="AB56" s="53" t="str">
        <f>'P25'!$D50</f>
        <v>NT</v>
      </c>
      <c r="AC56" s="53" t="str">
        <f>'P26'!$D50</f>
        <v>NT</v>
      </c>
      <c r="AD56" s="53" t="str">
        <f>'P27'!$D50</f>
        <v>NT</v>
      </c>
      <c r="AE56" s="53" t="str">
        <f>'P28'!$D50</f>
        <v>NT</v>
      </c>
      <c r="AF56" s="53" t="str">
        <f>'P29'!$D50</f>
        <v>NT</v>
      </c>
      <c r="AG56" s="53" t="str">
        <f>'P30'!$D50</f>
        <v>NT</v>
      </c>
      <c r="AH56" s="53" t="str">
        <f>'P31'!$D50</f>
        <v>NT</v>
      </c>
      <c r="AI56" s="53" t="str">
        <f>'P32'!$D50</f>
        <v>NT</v>
      </c>
      <c r="AJ56" s="53" t="str">
        <f>'P33'!$D50</f>
        <v>NT</v>
      </c>
      <c r="AK56" s="53" t="str">
        <f>'P34'!$D50</f>
        <v>NT</v>
      </c>
      <c r="AL56" s="53" t="str">
        <f>'P35'!$D50</f>
        <v>NT</v>
      </c>
      <c r="AM56" s="53" t="str">
        <f>'P36'!$D50</f>
        <v>NT</v>
      </c>
      <c r="AN56" s="53" t="str">
        <f>'P37'!$D50</f>
        <v>NT</v>
      </c>
      <c r="AO56" s="53" t="str">
        <f>'P38'!$D50</f>
        <v>NT</v>
      </c>
      <c r="AP56" s="53" t="str">
        <f>'P39'!$D50</f>
        <v>NT</v>
      </c>
      <c r="AQ56" s="53" t="str">
        <f>'P40'!$D50</f>
        <v>NT</v>
      </c>
      <c r="AR56" s="47">
        <f t="shared" si="16"/>
        <v>0</v>
      </c>
      <c r="AS56" s="47">
        <f t="shared" si="17"/>
        <v>0</v>
      </c>
      <c r="AT56" s="47">
        <f t="shared" si="18"/>
        <v>0</v>
      </c>
      <c r="AU56" s="47">
        <f t="shared" si="19"/>
        <v>40</v>
      </c>
      <c r="AV56" s="12" t="str">
        <f t="shared" si="20"/>
        <v>NT</v>
      </c>
      <c r="AW56" s="12">
        <v>8</v>
      </c>
      <c r="AX56" s="32" t="str">
        <f>Critères!$B49</f>
        <v>8.5</v>
      </c>
      <c r="AY56" s="32" t="str">
        <f>Critères!$A45</f>
        <v>ÉLÉMENTS OBLIGATOIRES</v>
      </c>
      <c r="AZ56" s="32" t="str">
        <f>'P01'!$E50</f>
        <v>N</v>
      </c>
      <c r="BA56" s="32" t="str">
        <f>'P02'!$E50</f>
        <v>N</v>
      </c>
      <c r="BB56" s="32" t="str">
        <f>'P03'!$E50</f>
        <v>N</v>
      </c>
      <c r="BC56" s="32" t="str">
        <f>'P04'!$E50</f>
        <v>N</v>
      </c>
      <c r="BD56" s="32" t="str">
        <f>'P05'!$E50</f>
        <v>N</v>
      </c>
      <c r="BE56" s="32" t="str">
        <f>'P06'!$E50</f>
        <v>N</v>
      </c>
      <c r="BF56" s="32" t="str">
        <f>'P07'!$E50</f>
        <v>N</v>
      </c>
      <c r="BG56" s="32" t="str">
        <f>'P08'!$E50</f>
        <v>N</v>
      </c>
      <c r="BH56" s="32" t="str">
        <f>'P09'!$E50</f>
        <v>N</v>
      </c>
      <c r="BI56" s="32" t="str">
        <f>'P10'!$E50</f>
        <v>N</v>
      </c>
      <c r="BJ56" s="32" t="str">
        <f>'P11'!$E50</f>
        <v>N</v>
      </c>
      <c r="BK56" s="32" t="str">
        <f>'P12'!$E50</f>
        <v>N</v>
      </c>
      <c r="BL56" s="32" t="str">
        <f>'P13'!$E50</f>
        <v>N</v>
      </c>
      <c r="BM56" s="32" t="str">
        <f>'P14'!$E50</f>
        <v>N</v>
      </c>
      <c r="BN56" s="32" t="str">
        <f>'P15'!$E50</f>
        <v>N</v>
      </c>
      <c r="BO56" s="32" t="str">
        <f>'P16'!$E50</f>
        <v>N</v>
      </c>
      <c r="BP56" s="32" t="str">
        <f>'P17'!$E50</f>
        <v>N</v>
      </c>
      <c r="BQ56" s="32" t="str">
        <f>'P18'!$E50</f>
        <v>N</v>
      </c>
      <c r="BR56" s="32" t="str">
        <f>'P19'!$E50</f>
        <v>N</v>
      </c>
      <c r="BS56" s="32" t="str">
        <f>'P20'!$E50</f>
        <v>N</v>
      </c>
      <c r="BT56" s="32" t="str">
        <f>'P21'!$E50</f>
        <v>N</v>
      </c>
      <c r="BU56" s="53" t="str">
        <f>'P22'!$E50</f>
        <v>N</v>
      </c>
      <c r="BV56" s="53" t="str">
        <f>'P23'!$E50</f>
        <v>N</v>
      </c>
      <c r="BW56" s="53" t="str">
        <f>'P24'!$E50</f>
        <v>N</v>
      </c>
      <c r="BX56" s="53" t="str">
        <f>'P25'!$E50</f>
        <v>N</v>
      </c>
      <c r="BY56" s="53" t="str">
        <f>'P26'!$E50</f>
        <v>N</v>
      </c>
      <c r="BZ56" s="53" t="str">
        <f>'P27'!$E50</f>
        <v>N</v>
      </c>
      <c r="CA56" s="53" t="str">
        <f>'P28'!$E50</f>
        <v>N</v>
      </c>
      <c r="CB56" s="53" t="str">
        <f>'P29'!$E50</f>
        <v>N</v>
      </c>
      <c r="CC56" s="53" t="str">
        <f>'P30'!$E50</f>
        <v>N</v>
      </c>
      <c r="CD56" s="53" t="str">
        <f>'P31'!$E50</f>
        <v>N</v>
      </c>
      <c r="CE56" s="53" t="str">
        <f>'P32'!$E50</f>
        <v>N</v>
      </c>
      <c r="CF56" s="53" t="str">
        <f>'P33'!$E50</f>
        <v>N</v>
      </c>
      <c r="CG56" s="53" t="str">
        <f>'P34'!$E50</f>
        <v>N</v>
      </c>
      <c r="CH56" s="53" t="str">
        <f>'P35'!$E50</f>
        <v>N</v>
      </c>
      <c r="CI56" s="53" t="str">
        <f>'P36'!$E50</f>
        <v>N</v>
      </c>
      <c r="CJ56" s="53" t="str">
        <f>'P37'!$E50</f>
        <v>N</v>
      </c>
      <c r="CK56" s="53" t="str">
        <f>'P38'!$E50</f>
        <v>N</v>
      </c>
      <c r="CL56" s="53" t="str">
        <f>'P39'!$E50</f>
        <v>N</v>
      </c>
      <c r="CM56" s="53" t="str">
        <f>'P40'!$E50</f>
        <v>N</v>
      </c>
      <c r="CN56" s="47">
        <f t="shared" si="5"/>
        <v>0</v>
      </c>
    </row>
    <row r="57" spans="1:92" x14ac:dyDescent="0.3">
      <c r="A57" s="12">
        <v>8</v>
      </c>
      <c r="B57" s="32" t="str">
        <f>Critères!$B50</f>
        <v>8.6</v>
      </c>
      <c r="C57" s="32" t="str">
        <f>Critères!$A45</f>
        <v>ÉLÉMENTS OBLIGATOIRES</v>
      </c>
      <c r="D57" s="32" t="str">
        <f>'P01'!$D51</f>
        <v>NT</v>
      </c>
      <c r="E57" s="32" t="str">
        <f>'P02'!$D51</f>
        <v>NT</v>
      </c>
      <c r="F57" s="32" t="str">
        <f>'P03'!$D51</f>
        <v>NT</v>
      </c>
      <c r="G57" s="32" t="str">
        <f>'P04'!$D51</f>
        <v>NT</v>
      </c>
      <c r="H57" s="32" t="str">
        <f>'P05'!$D51</f>
        <v>NT</v>
      </c>
      <c r="I57" s="32" t="str">
        <f>'P06'!$D51</f>
        <v>NT</v>
      </c>
      <c r="J57" s="32" t="str">
        <f>'P07'!$D51</f>
        <v>NT</v>
      </c>
      <c r="K57" s="32" t="str">
        <f>'P08'!$D51</f>
        <v>NT</v>
      </c>
      <c r="L57" s="32" t="str">
        <f>'P09'!$D51</f>
        <v>NT</v>
      </c>
      <c r="M57" s="32" t="str">
        <f>'P10'!$D51</f>
        <v>NT</v>
      </c>
      <c r="N57" s="32" t="str">
        <f>'P11'!$D51</f>
        <v>NT</v>
      </c>
      <c r="O57" s="32" t="str">
        <f>'P12'!$D51</f>
        <v>NT</v>
      </c>
      <c r="P57" s="32" t="str">
        <f>'P13'!$D51</f>
        <v>NT</v>
      </c>
      <c r="Q57" s="32" t="str">
        <f>'P14'!$D51</f>
        <v>NT</v>
      </c>
      <c r="R57" s="32" t="str">
        <f>'P15'!$D51</f>
        <v>NT</v>
      </c>
      <c r="S57" s="32" t="str">
        <f>'P16'!$D51</f>
        <v>NT</v>
      </c>
      <c r="T57" s="32" t="str">
        <f>'P17'!$D51</f>
        <v>NT</v>
      </c>
      <c r="U57" s="32" t="str">
        <f>'P18'!$D51</f>
        <v>NT</v>
      </c>
      <c r="V57" s="32" t="str">
        <f>'P19'!$D51</f>
        <v>NT</v>
      </c>
      <c r="W57" s="32" t="str">
        <f>'P20'!$D51</f>
        <v>NT</v>
      </c>
      <c r="X57" s="32" t="str">
        <f>'P21'!$D51</f>
        <v>NT</v>
      </c>
      <c r="Y57" s="53" t="str">
        <f>'P22'!$D51</f>
        <v>NT</v>
      </c>
      <c r="Z57" s="53" t="str">
        <f>'P23'!$D51</f>
        <v>NT</v>
      </c>
      <c r="AA57" s="53" t="str">
        <f>'P24'!$D51</f>
        <v>NT</v>
      </c>
      <c r="AB57" s="53" t="str">
        <f>'P25'!$D51</f>
        <v>NT</v>
      </c>
      <c r="AC57" s="53" t="str">
        <f>'P26'!$D51</f>
        <v>NT</v>
      </c>
      <c r="AD57" s="53" t="str">
        <f>'P27'!$D51</f>
        <v>NT</v>
      </c>
      <c r="AE57" s="53" t="str">
        <f>'P28'!$D51</f>
        <v>NT</v>
      </c>
      <c r="AF57" s="53" t="str">
        <f>'P29'!$D51</f>
        <v>NT</v>
      </c>
      <c r="AG57" s="53" t="str">
        <f>'P30'!$D51</f>
        <v>NT</v>
      </c>
      <c r="AH57" s="53" t="str">
        <f>'P31'!$D51</f>
        <v>NT</v>
      </c>
      <c r="AI57" s="53" t="str">
        <f>'P32'!$D51</f>
        <v>NT</v>
      </c>
      <c r="AJ57" s="53" t="str">
        <f>'P33'!$D51</f>
        <v>NT</v>
      </c>
      <c r="AK57" s="53" t="str">
        <f>'P34'!$D51</f>
        <v>NT</v>
      </c>
      <c r="AL57" s="53" t="str">
        <f>'P35'!$D51</f>
        <v>NT</v>
      </c>
      <c r="AM57" s="53" t="str">
        <f>'P36'!$D51</f>
        <v>NT</v>
      </c>
      <c r="AN57" s="53" t="str">
        <f>'P37'!$D51</f>
        <v>NT</v>
      </c>
      <c r="AO57" s="53" t="str">
        <f>'P38'!$D51</f>
        <v>NT</v>
      </c>
      <c r="AP57" s="53" t="str">
        <f>'P39'!$D51</f>
        <v>NT</v>
      </c>
      <c r="AQ57" s="53" t="str">
        <f>'P40'!$D51</f>
        <v>NT</v>
      </c>
      <c r="AR57" s="47">
        <f t="shared" si="16"/>
        <v>0</v>
      </c>
      <c r="AS57" s="47">
        <f t="shared" si="17"/>
        <v>0</v>
      </c>
      <c r="AT57" s="47">
        <f t="shared" si="18"/>
        <v>0</v>
      </c>
      <c r="AU57" s="47">
        <f t="shared" si="19"/>
        <v>40</v>
      </c>
      <c r="AV57" s="12" t="str">
        <f t="shared" si="20"/>
        <v>NT</v>
      </c>
      <c r="AW57" s="12">
        <v>8</v>
      </c>
      <c r="AX57" s="32" t="str">
        <f>Critères!$B50</f>
        <v>8.6</v>
      </c>
      <c r="AY57" s="32" t="str">
        <f>Critères!$A45</f>
        <v>ÉLÉMENTS OBLIGATOIRES</v>
      </c>
      <c r="AZ57" s="32" t="str">
        <f>'P01'!$E51</f>
        <v>N</v>
      </c>
      <c r="BA57" s="32" t="str">
        <f>'P02'!$E51</f>
        <v>N</v>
      </c>
      <c r="BB57" s="32" t="str">
        <f>'P03'!$E51</f>
        <v>N</v>
      </c>
      <c r="BC57" s="32" t="str">
        <f>'P04'!$E51</f>
        <v>N</v>
      </c>
      <c r="BD57" s="32" t="str">
        <f>'P05'!$E51</f>
        <v>N</v>
      </c>
      <c r="BE57" s="32" t="str">
        <f>'P06'!$E51</f>
        <v>N</v>
      </c>
      <c r="BF57" s="32" t="str">
        <f>'P07'!$E51</f>
        <v>N</v>
      </c>
      <c r="BG57" s="32" t="str">
        <f>'P08'!$E51</f>
        <v>N</v>
      </c>
      <c r="BH57" s="32" t="str">
        <f>'P09'!$E51</f>
        <v>N</v>
      </c>
      <c r="BI57" s="32" t="str">
        <f>'P10'!$E51</f>
        <v>N</v>
      </c>
      <c r="BJ57" s="32" t="str">
        <f>'P11'!$E51</f>
        <v>N</v>
      </c>
      <c r="BK57" s="32" t="str">
        <f>'P12'!$E51</f>
        <v>N</v>
      </c>
      <c r="BL57" s="32" t="str">
        <f>'P13'!$E51</f>
        <v>N</v>
      </c>
      <c r="BM57" s="32" t="str">
        <f>'P14'!$E51</f>
        <v>N</v>
      </c>
      <c r="BN57" s="32" t="str">
        <f>'P15'!$E51</f>
        <v>N</v>
      </c>
      <c r="BO57" s="32" t="str">
        <f>'P16'!$E51</f>
        <v>N</v>
      </c>
      <c r="BP57" s="32" t="str">
        <f>'P17'!$E51</f>
        <v>N</v>
      </c>
      <c r="BQ57" s="32" t="str">
        <f>'P18'!$E51</f>
        <v>N</v>
      </c>
      <c r="BR57" s="32" t="str">
        <f>'P19'!$E51</f>
        <v>N</v>
      </c>
      <c r="BS57" s="32" t="str">
        <f>'P20'!$E51</f>
        <v>N</v>
      </c>
      <c r="BT57" s="32" t="str">
        <f>'P21'!$E51</f>
        <v>N</v>
      </c>
      <c r="BU57" s="53" t="str">
        <f>'P22'!$E51</f>
        <v>N</v>
      </c>
      <c r="BV57" s="53" t="str">
        <f>'P23'!$E51</f>
        <v>N</v>
      </c>
      <c r="BW57" s="53" t="str">
        <f>'P24'!$E51</f>
        <v>N</v>
      </c>
      <c r="BX57" s="53" t="str">
        <f>'P25'!$E51</f>
        <v>N</v>
      </c>
      <c r="BY57" s="53" t="str">
        <f>'P26'!$E51</f>
        <v>N</v>
      </c>
      <c r="BZ57" s="53" t="str">
        <f>'P27'!$E51</f>
        <v>N</v>
      </c>
      <c r="CA57" s="53" t="str">
        <f>'P28'!$E51</f>
        <v>N</v>
      </c>
      <c r="CB57" s="53" t="str">
        <f>'P29'!$E51</f>
        <v>N</v>
      </c>
      <c r="CC57" s="53" t="str">
        <f>'P30'!$E51</f>
        <v>N</v>
      </c>
      <c r="CD57" s="53" t="str">
        <f>'P31'!$E51</f>
        <v>N</v>
      </c>
      <c r="CE57" s="53" t="str">
        <f>'P32'!$E51</f>
        <v>N</v>
      </c>
      <c r="CF57" s="53" t="str">
        <f>'P33'!$E51</f>
        <v>N</v>
      </c>
      <c r="CG57" s="53" t="str">
        <f>'P34'!$E51</f>
        <v>N</v>
      </c>
      <c r="CH57" s="53" t="str">
        <f>'P35'!$E51</f>
        <v>N</v>
      </c>
      <c r="CI57" s="53" t="str">
        <f>'P36'!$E51</f>
        <v>N</v>
      </c>
      <c r="CJ57" s="53" t="str">
        <f>'P37'!$E51</f>
        <v>N</v>
      </c>
      <c r="CK57" s="53" t="str">
        <f>'P38'!$E51</f>
        <v>N</v>
      </c>
      <c r="CL57" s="53" t="str">
        <f>'P39'!$E51</f>
        <v>N</v>
      </c>
      <c r="CM57" s="53" t="str">
        <f>'P40'!$E51</f>
        <v>N</v>
      </c>
      <c r="CN57" s="47">
        <f t="shared" si="5"/>
        <v>0</v>
      </c>
    </row>
    <row r="58" spans="1:92" x14ac:dyDescent="0.3">
      <c r="A58" s="12">
        <v>8</v>
      </c>
      <c r="B58" s="32" t="str">
        <f>Critères!$B51</f>
        <v>8.7</v>
      </c>
      <c r="C58" s="32" t="str">
        <f>Critères!$A45</f>
        <v>ÉLÉMENTS OBLIGATOIRES</v>
      </c>
      <c r="D58" s="32" t="str">
        <f>'P01'!$D52</f>
        <v>NT</v>
      </c>
      <c r="E58" s="32" t="str">
        <f>'P02'!$D52</f>
        <v>NT</v>
      </c>
      <c r="F58" s="32" t="str">
        <f>'P03'!$D52</f>
        <v>NT</v>
      </c>
      <c r="G58" s="32" t="str">
        <f>'P04'!$D52</f>
        <v>NT</v>
      </c>
      <c r="H58" s="32" t="str">
        <f>'P05'!$D52</f>
        <v>NT</v>
      </c>
      <c r="I58" s="32" t="str">
        <f>'P06'!$D52</f>
        <v>NT</v>
      </c>
      <c r="J58" s="32" t="str">
        <f>'P07'!$D52</f>
        <v>NT</v>
      </c>
      <c r="K58" s="32" t="str">
        <f>'P08'!$D52</f>
        <v>NT</v>
      </c>
      <c r="L58" s="32" t="str">
        <f>'P09'!$D52</f>
        <v>NT</v>
      </c>
      <c r="M58" s="32" t="str">
        <f>'P10'!$D52</f>
        <v>NT</v>
      </c>
      <c r="N58" s="32" t="str">
        <f>'P11'!$D52</f>
        <v>NT</v>
      </c>
      <c r="O58" s="32" t="str">
        <f>'P12'!$D52</f>
        <v>NT</v>
      </c>
      <c r="P58" s="32" t="str">
        <f>'P13'!$D52</f>
        <v>NT</v>
      </c>
      <c r="Q58" s="32" t="str">
        <f>'P14'!$D52</f>
        <v>NT</v>
      </c>
      <c r="R58" s="32" t="str">
        <f>'P15'!$D52</f>
        <v>NT</v>
      </c>
      <c r="S58" s="32" t="str">
        <f>'P16'!$D52</f>
        <v>NT</v>
      </c>
      <c r="T58" s="32" t="str">
        <f>'P17'!$D52</f>
        <v>NT</v>
      </c>
      <c r="U58" s="32" t="str">
        <f>'P18'!$D52</f>
        <v>NT</v>
      </c>
      <c r="V58" s="32" t="str">
        <f>'P19'!$D52</f>
        <v>NT</v>
      </c>
      <c r="W58" s="32" t="str">
        <f>'P20'!$D52</f>
        <v>NT</v>
      </c>
      <c r="X58" s="32" t="str">
        <f>'P21'!$D52</f>
        <v>NT</v>
      </c>
      <c r="Y58" s="53" t="str">
        <f>'P22'!$D52</f>
        <v>NT</v>
      </c>
      <c r="Z58" s="53" t="str">
        <f>'P23'!$D52</f>
        <v>NT</v>
      </c>
      <c r="AA58" s="53" t="str">
        <f>'P24'!$D52</f>
        <v>NT</v>
      </c>
      <c r="AB58" s="53" t="str">
        <f>'P25'!$D52</f>
        <v>NT</v>
      </c>
      <c r="AC58" s="53" t="str">
        <f>'P26'!$D52</f>
        <v>NT</v>
      </c>
      <c r="AD58" s="53" t="str">
        <f>'P27'!$D52</f>
        <v>NT</v>
      </c>
      <c r="AE58" s="53" t="str">
        <f>'P28'!$D52</f>
        <v>NT</v>
      </c>
      <c r="AF58" s="53" t="str">
        <f>'P29'!$D52</f>
        <v>NT</v>
      </c>
      <c r="AG58" s="53" t="str">
        <f>'P30'!$D52</f>
        <v>NT</v>
      </c>
      <c r="AH58" s="53" t="str">
        <f>'P31'!$D52</f>
        <v>NT</v>
      </c>
      <c r="AI58" s="53" t="str">
        <f>'P32'!$D52</f>
        <v>NT</v>
      </c>
      <c r="AJ58" s="53" t="str">
        <f>'P33'!$D52</f>
        <v>NT</v>
      </c>
      <c r="AK58" s="53" t="str">
        <f>'P34'!$D52</f>
        <v>NT</v>
      </c>
      <c r="AL58" s="53" t="str">
        <f>'P35'!$D52</f>
        <v>NT</v>
      </c>
      <c r="AM58" s="53" t="str">
        <f>'P36'!$D52</f>
        <v>NT</v>
      </c>
      <c r="AN58" s="53" t="str">
        <f>'P37'!$D52</f>
        <v>NT</v>
      </c>
      <c r="AO58" s="53" t="str">
        <f>'P38'!$D52</f>
        <v>NT</v>
      </c>
      <c r="AP58" s="53" t="str">
        <f>'P39'!$D52</f>
        <v>NT</v>
      </c>
      <c r="AQ58" s="53" t="str">
        <f>'P40'!$D52</f>
        <v>NT</v>
      </c>
      <c r="AR58" s="47">
        <f t="shared" si="16"/>
        <v>0</v>
      </c>
      <c r="AS58" s="47">
        <f t="shared" si="17"/>
        <v>0</v>
      </c>
      <c r="AT58" s="47">
        <f t="shared" si="18"/>
        <v>0</v>
      </c>
      <c r="AU58" s="47">
        <f t="shared" si="19"/>
        <v>40</v>
      </c>
      <c r="AV58" s="12" t="str">
        <f t="shared" si="20"/>
        <v>NT</v>
      </c>
      <c r="AW58" s="12">
        <v>8</v>
      </c>
      <c r="AX58" s="32" t="str">
        <f>Critères!$B51</f>
        <v>8.7</v>
      </c>
      <c r="AY58" s="32" t="str">
        <f>Critères!$A45</f>
        <v>ÉLÉMENTS OBLIGATOIRES</v>
      </c>
      <c r="AZ58" s="32" t="str">
        <f>'P01'!$E52</f>
        <v>N</v>
      </c>
      <c r="BA58" s="32" t="str">
        <f>'P02'!$E52</f>
        <v>N</v>
      </c>
      <c r="BB58" s="32" t="str">
        <f>'P03'!$E52</f>
        <v>N</v>
      </c>
      <c r="BC58" s="32" t="str">
        <f>'P04'!$E52</f>
        <v>N</v>
      </c>
      <c r="BD58" s="32" t="str">
        <f>'P05'!$E52</f>
        <v>N</v>
      </c>
      <c r="BE58" s="32" t="str">
        <f>'P06'!$E52</f>
        <v>N</v>
      </c>
      <c r="BF58" s="32" t="str">
        <f>'P07'!$E52</f>
        <v>N</v>
      </c>
      <c r="BG58" s="32" t="str">
        <f>'P08'!$E52</f>
        <v>N</v>
      </c>
      <c r="BH58" s="32" t="str">
        <f>'P09'!$E52</f>
        <v>N</v>
      </c>
      <c r="BI58" s="32" t="str">
        <f>'P10'!$E52</f>
        <v>N</v>
      </c>
      <c r="BJ58" s="32" t="str">
        <f>'P11'!$E52</f>
        <v>N</v>
      </c>
      <c r="BK58" s="32" t="str">
        <f>'P12'!$E52</f>
        <v>N</v>
      </c>
      <c r="BL58" s="32" t="str">
        <f>'P13'!$E52</f>
        <v>N</v>
      </c>
      <c r="BM58" s="32" t="str">
        <f>'P14'!$E52</f>
        <v>N</v>
      </c>
      <c r="BN58" s="32" t="str">
        <f>'P15'!$E52</f>
        <v>N</v>
      </c>
      <c r="BO58" s="32" t="str">
        <f>'P16'!$E52</f>
        <v>N</v>
      </c>
      <c r="BP58" s="32" t="str">
        <f>'P17'!$E52</f>
        <v>N</v>
      </c>
      <c r="BQ58" s="32" t="str">
        <f>'P18'!$E52</f>
        <v>N</v>
      </c>
      <c r="BR58" s="32" t="str">
        <f>'P19'!$E52</f>
        <v>N</v>
      </c>
      <c r="BS58" s="32" t="str">
        <f>'P20'!$E52</f>
        <v>N</v>
      </c>
      <c r="BT58" s="32" t="str">
        <f>'P21'!$E52</f>
        <v>N</v>
      </c>
      <c r="BU58" s="53" t="str">
        <f>'P22'!$E52</f>
        <v>N</v>
      </c>
      <c r="BV58" s="53" t="str">
        <f>'P23'!$E52</f>
        <v>N</v>
      </c>
      <c r="BW58" s="53" t="str">
        <f>'P24'!$E52</f>
        <v>N</v>
      </c>
      <c r="BX58" s="53" t="str">
        <f>'P25'!$E52</f>
        <v>N</v>
      </c>
      <c r="BY58" s="53" t="str">
        <f>'P26'!$E52</f>
        <v>N</v>
      </c>
      <c r="BZ58" s="53" t="str">
        <f>'P27'!$E52</f>
        <v>N</v>
      </c>
      <c r="CA58" s="53" t="str">
        <f>'P28'!$E52</f>
        <v>N</v>
      </c>
      <c r="CB58" s="53" t="str">
        <f>'P29'!$E52</f>
        <v>N</v>
      </c>
      <c r="CC58" s="53" t="str">
        <f>'P30'!$E52</f>
        <v>N</v>
      </c>
      <c r="CD58" s="53" t="str">
        <f>'P31'!$E52</f>
        <v>N</v>
      </c>
      <c r="CE58" s="53" t="str">
        <f>'P32'!$E52</f>
        <v>N</v>
      </c>
      <c r="CF58" s="53" t="str">
        <f>'P33'!$E52</f>
        <v>N</v>
      </c>
      <c r="CG58" s="53" t="str">
        <f>'P34'!$E52</f>
        <v>N</v>
      </c>
      <c r="CH58" s="53" t="str">
        <f>'P35'!$E52</f>
        <v>N</v>
      </c>
      <c r="CI58" s="53" t="str">
        <f>'P36'!$E52</f>
        <v>N</v>
      </c>
      <c r="CJ58" s="53" t="str">
        <f>'P37'!$E52</f>
        <v>N</v>
      </c>
      <c r="CK58" s="53" t="str">
        <f>'P38'!$E52</f>
        <v>N</v>
      </c>
      <c r="CL58" s="53" t="str">
        <f>'P39'!$E52</f>
        <v>N</v>
      </c>
      <c r="CM58" s="53" t="str">
        <f>'P40'!$E52</f>
        <v>N</v>
      </c>
      <c r="CN58" s="47">
        <f t="shared" si="5"/>
        <v>0</v>
      </c>
    </row>
    <row r="59" spans="1:92" x14ac:dyDescent="0.3">
      <c r="A59" s="12">
        <v>8</v>
      </c>
      <c r="B59" s="32" t="str">
        <f>Critères!$B52</f>
        <v>8.8</v>
      </c>
      <c r="C59" s="32" t="str">
        <f>Critères!$A45</f>
        <v>ÉLÉMENTS OBLIGATOIRES</v>
      </c>
      <c r="D59" s="32" t="str">
        <f>'P01'!$D53</f>
        <v>NT</v>
      </c>
      <c r="E59" s="32" t="str">
        <f>'P02'!$D53</f>
        <v>NT</v>
      </c>
      <c r="F59" s="32" t="str">
        <f>'P03'!$D53</f>
        <v>NT</v>
      </c>
      <c r="G59" s="32" t="str">
        <f>'P04'!$D53</f>
        <v>NT</v>
      </c>
      <c r="H59" s="32" t="str">
        <f>'P05'!$D53</f>
        <v>NT</v>
      </c>
      <c r="I59" s="32" t="str">
        <f>'P06'!$D53</f>
        <v>NT</v>
      </c>
      <c r="J59" s="32" t="str">
        <f>'P07'!$D53</f>
        <v>NT</v>
      </c>
      <c r="K59" s="32" t="str">
        <f>'P08'!$D53</f>
        <v>NT</v>
      </c>
      <c r="L59" s="32" t="str">
        <f>'P09'!$D53</f>
        <v>NT</v>
      </c>
      <c r="M59" s="32" t="str">
        <f>'P10'!$D53</f>
        <v>NT</v>
      </c>
      <c r="N59" s="32" t="str">
        <f>'P11'!$D53</f>
        <v>NT</v>
      </c>
      <c r="O59" s="32" t="str">
        <f>'P12'!$D53</f>
        <v>NT</v>
      </c>
      <c r="P59" s="32" t="str">
        <f>'P13'!$D53</f>
        <v>NT</v>
      </c>
      <c r="Q59" s="32" t="str">
        <f>'P14'!$D53</f>
        <v>NT</v>
      </c>
      <c r="R59" s="32" t="str">
        <f>'P15'!$D53</f>
        <v>NT</v>
      </c>
      <c r="S59" s="32" t="str">
        <f>'P16'!$D53</f>
        <v>NT</v>
      </c>
      <c r="T59" s="32" t="str">
        <f>'P17'!$D53</f>
        <v>NT</v>
      </c>
      <c r="U59" s="32" t="str">
        <f>'P18'!$D53</f>
        <v>NT</v>
      </c>
      <c r="V59" s="32" t="str">
        <f>'P19'!$D53</f>
        <v>NT</v>
      </c>
      <c r="W59" s="32" t="str">
        <f>'P20'!$D53</f>
        <v>NT</v>
      </c>
      <c r="X59" s="32" t="str">
        <f>'P21'!$D53</f>
        <v>NT</v>
      </c>
      <c r="Y59" s="53" t="str">
        <f>'P22'!$D53</f>
        <v>NT</v>
      </c>
      <c r="Z59" s="53" t="str">
        <f>'P23'!$D53</f>
        <v>NT</v>
      </c>
      <c r="AA59" s="53" t="str">
        <f>'P24'!$D53</f>
        <v>NT</v>
      </c>
      <c r="AB59" s="53" t="str">
        <f>'P25'!$D53</f>
        <v>NT</v>
      </c>
      <c r="AC59" s="53" t="str">
        <f>'P26'!$D53</f>
        <v>NT</v>
      </c>
      <c r="AD59" s="53" t="str">
        <f>'P27'!$D53</f>
        <v>NT</v>
      </c>
      <c r="AE59" s="53" t="str">
        <f>'P28'!$D53</f>
        <v>NT</v>
      </c>
      <c r="AF59" s="53" t="str">
        <f>'P29'!$D53</f>
        <v>NT</v>
      </c>
      <c r="AG59" s="53" t="str">
        <f>'P30'!$D53</f>
        <v>NT</v>
      </c>
      <c r="AH59" s="53" t="str">
        <f>'P31'!$D53</f>
        <v>NT</v>
      </c>
      <c r="AI59" s="53" t="str">
        <f>'P32'!$D53</f>
        <v>NT</v>
      </c>
      <c r="AJ59" s="53" t="str">
        <f>'P33'!$D53</f>
        <v>NT</v>
      </c>
      <c r="AK59" s="53" t="str">
        <f>'P34'!$D53</f>
        <v>NT</v>
      </c>
      <c r="AL59" s="53" t="str">
        <f>'P35'!$D53</f>
        <v>NT</v>
      </c>
      <c r="AM59" s="53" t="str">
        <f>'P36'!$D53</f>
        <v>NT</v>
      </c>
      <c r="AN59" s="53" t="str">
        <f>'P37'!$D53</f>
        <v>NT</v>
      </c>
      <c r="AO59" s="53" t="str">
        <f>'P38'!$D53</f>
        <v>NT</v>
      </c>
      <c r="AP59" s="53" t="str">
        <f>'P39'!$D53</f>
        <v>NT</v>
      </c>
      <c r="AQ59" s="53" t="str">
        <f>'P40'!$D53</f>
        <v>NT</v>
      </c>
      <c r="AR59" s="47">
        <f t="shared" si="16"/>
        <v>0</v>
      </c>
      <c r="AS59" s="47">
        <f t="shared" si="17"/>
        <v>0</v>
      </c>
      <c r="AT59" s="47">
        <f t="shared" si="18"/>
        <v>0</v>
      </c>
      <c r="AU59" s="47">
        <f t="shared" si="19"/>
        <v>40</v>
      </c>
      <c r="AV59" s="12" t="str">
        <f t="shared" si="20"/>
        <v>NT</v>
      </c>
      <c r="AW59" s="12">
        <v>8</v>
      </c>
      <c r="AX59" s="32" t="str">
        <f>Critères!$B52</f>
        <v>8.8</v>
      </c>
      <c r="AY59" s="32" t="str">
        <f>Critères!$A45</f>
        <v>ÉLÉMENTS OBLIGATOIRES</v>
      </c>
      <c r="AZ59" s="32" t="str">
        <f>'P01'!$E53</f>
        <v>N</v>
      </c>
      <c r="BA59" s="32" t="str">
        <f>'P02'!$E53</f>
        <v>N</v>
      </c>
      <c r="BB59" s="32" t="str">
        <f>'P03'!$E53</f>
        <v>N</v>
      </c>
      <c r="BC59" s="32" t="str">
        <f>'P04'!$E53</f>
        <v>N</v>
      </c>
      <c r="BD59" s="32" t="str">
        <f>'P05'!$E53</f>
        <v>N</v>
      </c>
      <c r="BE59" s="32" t="str">
        <f>'P06'!$E53</f>
        <v>N</v>
      </c>
      <c r="BF59" s="32" t="str">
        <f>'P07'!$E53</f>
        <v>N</v>
      </c>
      <c r="BG59" s="32" t="str">
        <f>'P08'!$E53</f>
        <v>N</v>
      </c>
      <c r="BH59" s="32" t="str">
        <f>'P09'!$E53</f>
        <v>N</v>
      </c>
      <c r="BI59" s="32" t="str">
        <f>'P10'!$E53</f>
        <v>N</v>
      </c>
      <c r="BJ59" s="32" t="str">
        <f>'P11'!$E53</f>
        <v>N</v>
      </c>
      <c r="BK59" s="32" t="str">
        <f>'P12'!$E53</f>
        <v>N</v>
      </c>
      <c r="BL59" s="32" t="str">
        <f>'P13'!$E53</f>
        <v>N</v>
      </c>
      <c r="BM59" s="32" t="str">
        <f>'P14'!$E53</f>
        <v>N</v>
      </c>
      <c r="BN59" s="32" t="str">
        <f>'P15'!$E53</f>
        <v>N</v>
      </c>
      <c r="BO59" s="32" t="str">
        <f>'P16'!$E53</f>
        <v>N</v>
      </c>
      <c r="BP59" s="32" t="str">
        <f>'P17'!$E53</f>
        <v>N</v>
      </c>
      <c r="BQ59" s="32" t="str">
        <f>'P18'!$E53</f>
        <v>N</v>
      </c>
      <c r="BR59" s="32" t="str">
        <f>'P19'!$E53</f>
        <v>N</v>
      </c>
      <c r="BS59" s="32" t="str">
        <f>'P20'!$E53</f>
        <v>N</v>
      </c>
      <c r="BT59" s="32" t="str">
        <f>'P21'!$E53</f>
        <v>N</v>
      </c>
      <c r="BU59" s="53" t="str">
        <f>'P22'!$E53</f>
        <v>N</v>
      </c>
      <c r="BV59" s="53" t="str">
        <f>'P23'!$E53</f>
        <v>N</v>
      </c>
      <c r="BW59" s="53" t="str">
        <f>'P24'!$E53</f>
        <v>N</v>
      </c>
      <c r="BX59" s="53" t="str">
        <f>'P25'!$E53</f>
        <v>N</v>
      </c>
      <c r="BY59" s="53" t="str">
        <f>'P26'!$E53</f>
        <v>N</v>
      </c>
      <c r="BZ59" s="53" t="str">
        <f>'P27'!$E53</f>
        <v>N</v>
      </c>
      <c r="CA59" s="53" t="str">
        <f>'P28'!$E53</f>
        <v>N</v>
      </c>
      <c r="CB59" s="53" t="str">
        <f>'P29'!$E53</f>
        <v>N</v>
      </c>
      <c r="CC59" s="53" t="str">
        <f>'P30'!$E53</f>
        <v>N</v>
      </c>
      <c r="CD59" s="53" t="str">
        <f>'P31'!$E53</f>
        <v>N</v>
      </c>
      <c r="CE59" s="53" t="str">
        <f>'P32'!$E53</f>
        <v>N</v>
      </c>
      <c r="CF59" s="53" t="str">
        <f>'P33'!$E53</f>
        <v>N</v>
      </c>
      <c r="CG59" s="53" t="str">
        <f>'P34'!$E53</f>
        <v>N</v>
      </c>
      <c r="CH59" s="53" t="str">
        <f>'P35'!$E53</f>
        <v>N</v>
      </c>
      <c r="CI59" s="53" t="str">
        <f>'P36'!$E53</f>
        <v>N</v>
      </c>
      <c r="CJ59" s="53" t="str">
        <f>'P37'!$E53</f>
        <v>N</v>
      </c>
      <c r="CK59" s="53" t="str">
        <f>'P38'!$E53</f>
        <v>N</v>
      </c>
      <c r="CL59" s="53" t="str">
        <f>'P39'!$E53</f>
        <v>N</v>
      </c>
      <c r="CM59" s="53" t="str">
        <f>'P40'!$E53</f>
        <v>N</v>
      </c>
      <c r="CN59" s="47">
        <f t="shared" si="5"/>
        <v>0</v>
      </c>
    </row>
    <row r="60" spans="1:92" x14ac:dyDescent="0.3">
      <c r="A60" s="12">
        <v>8</v>
      </c>
      <c r="B60" s="32" t="str">
        <f>Critères!$B53</f>
        <v>8.9</v>
      </c>
      <c r="C60" s="32" t="str">
        <f>Critères!$A45</f>
        <v>ÉLÉMENTS OBLIGATOIRES</v>
      </c>
      <c r="D60" s="32" t="str">
        <f>'P01'!$D54</f>
        <v>NT</v>
      </c>
      <c r="E60" s="32" t="str">
        <f>'P02'!$D54</f>
        <v>NT</v>
      </c>
      <c r="F60" s="32" t="str">
        <f>'P03'!$D54</f>
        <v>NT</v>
      </c>
      <c r="G60" s="32" t="str">
        <f>'P04'!$D54</f>
        <v>NT</v>
      </c>
      <c r="H60" s="32" t="str">
        <f>'P05'!$D54</f>
        <v>NT</v>
      </c>
      <c r="I60" s="32" t="str">
        <f>'P06'!$D54</f>
        <v>NT</v>
      </c>
      <c r="J60" s="32" t="str">
        <f>'P07'!$D54</f>
        <v>NT</v>
      </c>
      <c r="K60" s="32" t="str">
        <f>'P08'!$D54</f>
        <v>NT</v>
      </c>
      <c r="L60" s="32" t="str">
        <f>'P09'!$D54</f>
        <v>NT</v>
      </c>
      <c r="M60" s="32" t="str">
        <f>'P10'!$D54</f>
        <v>NT</v>
      </c>
      <c r="N60" s="32" t="str">
        <f>'P11'!$D54</f>
        <v>NT</v>
      </c>
      <c r="O60" s="32" t="str">
        <f>'P12'!$D54</f>
        <v>NT</v>
      </c>
      <c r="P60" s="32" t="str">
        <f>'P13'!$D54</f>
        <v>NT</v>
      </c>
      <c r="Q60" s="32" t="str">
        <f>'P14'!$D54</f>
        <v>NT</v>
      </c>
      <c r="R60" s="32" t="str">
        <f>'P15'!$D54</f>
        <v>NT</v>
      </c>
      <c r="S60" s="32" t="str">
        <f>'P16'!$D54</f>
        <v>NT</v>
      </c>
      <c r="T60" s="32" t="str">
        <f>'P17'!$D54</f>
        <v>NT</v>
      </c>
      <c r="U60" s="32" t="str">
        <f>'P18'!$D54</f>
        <v>NT</v>
      </c>
      <c r="V60" s="32" t="str">
        <f>'P19'!$D54</f>
        <v>NT</v>
      </c>
      <c r="W60" s="32" t="str">
        <f>'P20'!$D54</f>
        <v>NT</v>
      </c>
      <c r="X60" s="32" t="str">
        <f>'P21'!$D54</f>
        <v>NT</v>
      </c>
      <c r="Y60" s="53" t="str">
        <f>'P22'!$D54</f>
        <v>NT</v>
      </c>
      <c r="Z60" s="53" t="str">
        <f>'P23'!$D54</f>
        <v>NT</v>
      </c>
      <c r="AA60" s="53" t="str">
        <f>'P24'!$D54</f>
        <v>NT</v>
      </c>
      <c r="AB60" s="53" t="str">
        <f>'P25'!$D54</f>
        <v>NT</v>
      </c>
      <c r="AC60" s="53" t="str">
        <f>'P26'!$D54</f>
        <v>NT</v>
      </c>
      <c r="AD60" s="53" t="str">
        <f>'P27'!$D54</f>
        <v>NT</v>
      </c>
      <c r="AE60" s="53" t="str">
        <f>'P28'!$D54</f>
        <v>NT</v>
      </c>
      <c r="AF60" s="53" t="str">
        <f>'P29'!$D54</f>
        <v>NT</v>
      </c>
      <c r="AG60" s="53" t="str">
        <f>'P30'!$D54</f>
        <v>NT</v>
      </c>
      <c r="AH60" s="53" t="str">
        <f>'P31'!$D54</f>
        <v>NT</v>
      </c>
      <c r="AI60" s="53" t="str">
        <f>'P32'!$D54</f>
        <v>NT</v>
      </c>
      <c r="AJ60" s="53" t="str">
        <f>'P33'!$D54</f>
        <v>NT</v>
      </c>
      <c r="AK60" s="53" t="str">
        <f>'P34'!$D54</f>
        <v>NT</v>
      </c>
      <c r="AL60" s="53" t="str">
        <f>'P35'!$D54</f>
        <v>NT</v>
      </c>
      <c r="AM60" s="53" t="str">
        <f>'P36'!$D54</f>
        <v>NT</v>
      </c>
      <c r="AN60" s="53" t="str">
        <f>'P37'!$D54</f>
        <v>NT</v>
      </c>
      <c r="AO60" s="53" t="str">
        <f>'P38'!$D54</f>
        <v>NT</v>
      </c>
      <c r="AP60" s="53" t="str">
        <f>'P39'!$D54</f>
        <v>NT</v>
      </c>
      <c r="AQ60" s="53" t="str">
        <f>'P40'!$D54</f>
        <v>NT</v>
      </c>
      <c r="AR60" s="47">
        <f t="shared" si="16"/>
        <v>0</v>
      </c>
      <c r="AS60" s="47">
        <f t="shared" si="17"/>
        <v>0</v>
      </c>
      <c r="AT60" s="47">
        <f t="shared" si="18"/>
        <v>0</v>
      </c>
      <c r="AU60" s="47">
        <f t="shared" si="19"/>
        <v>40</v>
      </c>
      <c r="AV60" s="12" t="str">
        <f t="shared" si="20"/>
        <v>NT</v>
      </c>
      <c r="AW60" s="12">
        <v>8</v>
      </c>
      <c r="AX60" s="32" t="str">
        <f>Critères!$B53</f>
        <v>8.9</v>
      </c>
      <c r="AY60" s="32" t="str">
        <f>Critères!$A45</f>
        <v>ÉLÉMENTS OBLIGATOIRES</v>
      </c>
      <c r="AZ60" s="32" t="str">
        <f>'P01'!$E54</f>
        <v>N</v>
      </c>
      <c r="BA60" s="32" t="str">
        <f>'P02'!$E54</f>
        <v>N</v>
      </c>
      <c r="BB60" s="32" t="str">
        <f>'P03'!$E54</f>
        <v>N</v>
      </c>
      <c r="BC60" s="32" t="str">
        <f>'P04'!$E54</f>
        <v>N</v>
      </c>
      <c r="BD60" s="32" t="str">
        <f>'P05'!$E54</f>
        <v>N</v>
      </c>
      <c r="BE60" s="32" t="str">
        <f>'P06'!$E54</f>
        <v>N</v>
      </c>
      <c r="BF60" s="32" t="str">
        <f>'P07'!$E54</f>
        <v>N</v>
      </c>
      <c r="BG60" s="32" t="str">
        <f>'P08'!$E54</f>
        <v>N</v>
      </c>
      <c r="BH60" s="32" t="str">
        <f>'P09'!$E54</f>
        <v>N</v>
      </c>
      <c r="BI60" s="32" t="str">
        <f>'P10'!$E54</f>
        <v>N</v>
      </c>
      <c r="BJ60" s="32" t="str">
        <f>'P11'!$E54</f>
        <v>N</v>
      </c>
      <c r="BK60" s="32" t="str">
        <f>'P12'!$E54</f>
        <v>N</v>
      </c>
      <c r="BL60" s="32" t="str">
        <f>'P13'!$E54</f>
        <v>N</v>
      </c>
      <c r="BM60" s="32" t="str">
        <f>'P14'!$E54</f>
        <v>N</v>
      </c>
      <c r="BN60" s="32" t="str">
        <f>'P15'!$E54</f>
        <v>N</v>
      </c>
      <c r="BO60" s="32" t="str">
        <f>'P16'!$E54</f>
        <v>N</v>
      </c>
      <c r="BP60" s="32" t="str">
        <f>'P17'!$E54</f>
        <v>N</v>
      </c>
      <c r="BQ60" s="32" t="str">
        <f>'P18'!$E54</f>
        <v>N</v>
      </c>
      <c r="BR60" s="32" t="str">
        <f>'P19'!$E54</f>
        <v>N</v>
      </c>
      <c r="BS60" s="32" t="str">
        <f>'P20'!$E54</f>
        <v>N</v>
      </c>
      <c r="BT60" s="32" t="str">
        <f>'P21'!$E54</f>
        <v>N</v>
      </c>
      <c r="BU60" s="53" t="str">
        <f>'P22'!$E54</f>
        <v>N</v>
      </c>
      <c r="BV60" s="53" t="str">
        <f>'P23'!$E54</f>
        <v>N</v>
      </c>
      <c r="BW60" s="53" t="str">
        <f>'P24'!$E54</f>
        <v>N</v>
      </c>
      <c r="BX60" s="53" t="str">
        <f>'P25'!$E54</f>
        <v>N</v>
      </c>
      <c r="BY60" s="53" t="str">
        <f>'P26'!$E54</f>
        <v>N</v>
      </c>
      <c r="BZ60" s="53" t="str">
        <f>'P27'!$E54</f>
        <v>N</v>
      </c>
      <c r="CA60" s="53" t="str">
        <f>'P28'!$E54</f>
        <v>N</v>
      </c>
      <c r="CB60" s="53" t="str">
        <f>'P29'!$E54</f>
        <v>N</v>
      </c>
      <c r="CC60" s="53" t="str">
        <f>'P30'!$E54</f>
        <v>N</v>
      </c>
      <c r="CD60" s="53" t="str">
        <f>'P31'!$E54</f>
        <v>N</v>
      </c>
      <c r="CE60" s="53" t="str">
        <f>'P32'!$E54</f>
        <v>N</v>
      </c>
      <c r="CF60" s="53" t="str">
        <f>'P33'!$E54</f>
        <v>N</v>
      </c>
      <c r="CG60" s="53" t="str">
        <f>'P34'!$E54</f>
        <v>N</v>
      </c>
      <c r="CH60" s="53" t="str">
        <f>'P35'!$E54</f>
        <v>N</v>
      </c>
      <c r="CI60" s="53" t="str">
        <f>'P36'!$E54</f>
        <v>N</v>
      </c>
      <c r="CJ60" s="53" t="str">
        <f>'P37'!$E54</f>
        <v>N</v>
      </c>
      <c r="CK60" s="53" t="str">
        <f>'P38'!$E54</f>
        <v>N</v>
      </c>
      <c r="CL60" s="53" t="str">
        <f>'P39'!$E54</f>
        <v>N</v>
      </c>
      <c r="CM60" s="53" t="str">
        <f>'P40'!$E54</f>
        <v>N</v>
      </c>
      <c r="CN60" s="47">
        <f t="shared" si="5"/>
        <v>0</v>
      </c>
    </row>
    <row r="61" spans="1:92" x14ac:dyDescent="0.3">
      <c r="A61" s="12">
        <v>8</v>
      </c>
      <c r="B61" s="32" t="str">
        <f>Critères!$B54</f>
        <v>8.10</v>
      </c>
      <c r="C61" s="32" t="str">
        <f>Critères!$A45</f>
        <v>ÉLÉMENTS OBLIGATOIRES</v>
      </c>
      <c r="D61" s="32" t="str">
        <f>'P01'!$D55</f>
        <v>NT</v>
      </c>
      <c r="E61" s="32" t="str">
        <f>'P02'!$D55</f>
        <v>NT</v>
      </c>
      <c r="F61" s="32" t="str">
        <f>'P03'!$D55</f>
        <v>NT</v>
      </c>
      <c r="G61" s="32" t="str">
        <f>'P04'!$D55</f>
        <v>NT</v>
      </c>
      <c r="H61" s="32" t="str">
        <f>'P05'!$D55</f>
        <v>NT</v>
      </c>
      <c r="I61" s="32" t="str">
        <f>'P06'!$D55</f>
        <v>NT</v>
      </c>
      <c r="J61" s="32" t="str">
        <f>'P07'!$D55</f>
        <v>NT</v>
      </c>
      <c r="K61" s="32" t="str">
        <f>'P08'!$D55</f>
        <v>NT</v>
      </c>
      <c r="L61" s="32" t="str">
        <f>'P09'!$D55</f>
        <v>NT</v>
      </c>
      <c r="M61" s="32" t="str">
        <f>'P10'!$D55</f>
        <v>NT</v>
      </c>
      <c r="N61" s="32" t="str">
        <f>'P11'!$D55</f>
        <v>NT</v>
      </c>
      <c r="O61" s="32" t="str">
        <f>'P12'!$D55</f>
        <v>NT</v>
      </c>
      <c r="P61" s="32" t="str">
        <f>'P13'!$D55</f>
        <v>NT</v>
      </c>
      <c r="Q61" s="32" t="str">
        <f>'P14'!$D55</f>
        <v>NT</v>
      </c>
      <c r="R61" s="32" t="str">
        <f>'P15'!$D55</f>
        <v>NT</v>
      </c>
      <c r="S61" s="32" t="str">
        <f>'P16'!$D55</f>
        <v>NT</v>
      </c>
      <c r="T61" s="32" t="str">
        <f>'P17'!$D55</f>
        <v>NT</v>
      </c>
      <c r="U61" s="32" t="str">
        <f>'P18'!$D55</f>
        <v>NT</v>
      </c>
      <c r="V61" s="32" t="str">
        <f>'P19'!$D55</f>
        <v>NT</v>
      </c>
      <c r="W61" s="32" t="str">
        <f>'P20'!$D55</f>
        <v>NT</v>
      </c>
      <c r="X61" s="32" t="str">
        <f>'P21'!$D55</f>
        <v>NT</v>
      </c>
      <c r="Y61" s="53" t="str">
        <f>'P22'!$D55</f>
        <v>NT</v>
      </c>
      <c r="Z61" s="53" t="str">
        <f>'P23'!$D55</f>
        <v>NT</v>
      </c>
      <c r="AA61" s="53" t="str">
        <f>'P24'!$D55</f>
        <v>NT</v>
      </c>
      <c r="AB61" s="53" t="str">
        <f>'P25'!$D55</f>
        <v>NT</v>
      </c>
      <c r="AC61" s="53" t="str">
        <f>'P26'!$D55</f>
        <v>NT</v>
      </c>
      <c r="AD61" s="53" t="str">
        <f>'P27'!$D55</f>
        <v>NT</v>
      </c>
      <c r="AE61" s="53" t="str">
        <f>'P28'!$D55</f>
        <v>NT</v>
      </c>
      <c r="AF61" s="53" t="str">
        <f>'P29'!$D55</f>
        <v>NT</v>
      </c>
      <c r="AG61" s="53" t="str">
        <f>'P30'!$D55</f>
        <v>NT</v>
      </c>
      <c r="AH61" s="53" t="str">
        <f>'P31'!$D55</f>
        <v>NT</v>
      </c>
      <c r="AI61" s="53" t="str">
        <f>'P32'!$D55</f>
        <v>NT</v>
      </c>
      <c r="AJ61" s="53" t="str">
        <f>'P33'!$D55</f>
        <v>NT</v>
      </c>
      <c r="AK61" s="53" t="str">
        <f>'P34'!$D55</f>
        <v>NT</v>
      </c>
      <c r="AL61" s="53" t="str">
        <f>'P35'!$D55</f>
        <v>NT</v>
      </c>
      <c r="AM61" s="53" t="str">
        <f>'P36'!$D55</f>
        <v>NT</v>
      </c>
      <c r="AN61" s="53" t="str">
        <f>'P37'!$D55</f>
        <v>NT</v>
      </c>
      <c r="AO61" s="53" t="str">
        <f>'P38'!$D55</f>
        <v>NT</v>
      </c>
      <c r="AP61" s="53" t="str">
        <f>'P39'!$D55</f>
        <v>NT</v>
      </c>
      <c r="AQ61" s="53" t="str">
        <f>'P40'!$D55</f>
        <v>NT</v>
      </c>
      <c r="AR61" s="47">
        <f t="shared" si="16"/>
        <v>0</v>
      </c>
      <c r="AS61" s="47">
        <f t="shared" si="17"/>
        <v>0</v>
      </c>
      <c r="AT61" s="47">
        <f t="shared" si="18"/>
        <v>0</v>
      </c>
      <c r="AU61" s="47">
        <f t="shared" si="19"/>
        <v>40</v>
      </c>
      <c r="AV61" s="12" t="str">
        <f t="shared" si="20"/>
        <v>NT</v>
      </c>
      <c r="AW61" s="12">
        <v>8</v>
      </c>
      <c r="AX61" s="32" t="str">
        <f>Critères!$B54</f>
        <v>8.10</v>
      </c>
      <c r="AY61" s="32" t="str">
        <f>Critères!$A45</f>
        <v>ÉLÉMENTS OBLIGATOIRES</v>
      </c>
      <c r="AZ61" s="32" t="str">
        <f>'P01'!$E55</f>
        <v>N</v>
      </c>
      <c r="BA61" s="32" t="str">
        <f>'P02'!$E55</f>
        <v>N</v>
      </c>
      <c r="BB61" s="32" t="str">
        <f>'P03'!$E55</f>
        <v>N</v>
      </c>
      <c r="BC61" s="32" t="str">
        <f>'P04'!$E55</f>
        <v>N</v>
      </c>
      <c r="BD61" s="32" t="str">
        <f>'P05'!$E55</f>
        <v>N</v>
      </c>
      <c r="BE61" s="32" t="str">
        <f>'P06'!$E55</f>
        <v>N</v>
      </c>
      <c r="BF61" s="32" t="str">
        <f>'P07'!$E55</f>
        <v>N</v>
      </c>
      <c r="BG61" s="32" t="str">
        <f>'P08'!$E55</f>
        <v>N</v>
      </c>
      <c r="BH61" s="32" t="str">
        <f>'P09'!$E55</f>
        <v>N</v>
      </c>
      <c r="BI61" s="32" t="str">
        <f>'P10'!$E55</f>
        <v>N</v>
      </c>
      <c r="BJ61" s="32" t="str">
        <f>'P11'!$E55</f>
        <v>N</v>
      </c>
      <c r="BK61" s="32" t="str">
        <f>'P12'!$E55</f>
        <v>N</v>
      </c>
      <c r="BL61" s="32" t="str">
        <f>'P13'!$E55</f>
        <v>N</v>
      </c>
      <c r="BM61" s="32" t="str">
        <f>'P14'!$E55</f>
        <v>N</v>
      </c>
      <c r="BN61" s="32" t="str">
        <f>'P15'!$E55</f>
        <v>N</v>
      </c>
      <c r="BO61" s="32" t="str">
        <f>'P16'!$E55</f>
        <v>N</v>
      </c>
      <c r="BP61" s="32" t="str">
        <f>'P17'!$E55</f>
        <v>N</v>
      </c>
      <c r="BQ61" s="32" t="str">
        <f>'P18'!$E55</f>
        <v>N</v>
      </c>
      <c r="BR61" s="32" t="str">
        <f>'P19'!$E55</f>
        <v>N</v>
      </c>
      <c r="BS61" s="32" t="str">
        <f>'P20'!$E55</f>
        <v>N</v>
      </c>
      <c r="BT61" s="32" t="str">
        <f>'P21'!$E55</f>
        <v>N</v>
      </c>
      <c r="BU61" s="53" t="str">
        <f>'P22'!$E55</f>
        <v>N</v>
      </c>
      <c r="BV61" s="53" t="str">
        <f>'P23'!$E55</f>
        <v>N</v>
      </c>
      <c r="BW61" s="53" t="str">
        <f>'P24'!$E55</f>
        <v>N</v>
      </c>
      <c r="BX61" s="53" t="str">
        <f>'P25'!$E55</f>
        <v>N</v>
      </c>
      <c r="BY61" s="53" t="str">
        <f>'P26'!$E55</f>
        <v>N</v>
      </c>
      <c r="BZ61" s="53" t="str">
        <f>'P27'!$E55</f>
        <v>N</v>
      </c>
      <c r="CA61" s="53" t="str">
        <f>'P28'!$E55</f>
        <v>N</v>
      </c>
      <c r="CB61" s="53" t="str">
        <f>'P29'!$E55</f>
        <v>N</v>
      </c>
      <c r="CC61" s="53" t="str">
        <f>'P30'!$E55</f>
        <v>N</v>
      </c>
      <c r="CD61" s="53" t="str">
        <f>'P31'!$E55</f>
        <v>N</v>
      </c>
      <c r="CE61" s="53" t="str">
        <f>'P32'!$E55</f>
        <v>N</v>
      </c>
      <c r="CF61" s="53" t="str">
        <f>'P33'!$E55</f>
        <v>N</v>
      </c>
      <c r="CG61" s="53" t="str">
        <f>'P34'!$E55</f>
        <v>N</v>
      </c>
      <c r="CH61" s="53" t="str">
        <f>'P35'!$E55</f>
        <v>N</v>
      </c>
      <c r="CI61" s="53" t="str">
        <f>'P36'!$E55</f>
        <v>N</v>
      </c>
      <c r="CJ61" s="53" t="str">
        <f>'P37'!$E55</f>
        <v>N</v>
      </c>
      <c r="CK61" s="53" t="str">
        <f>'P38'!$E55</f>
        <v>N</v>
      </c>
      <c r="CL61" s="53" t="str">
        <f>'P39'!$E55</f>
        <v>N</v>
      </c>
      <c r="CM61" s="53" t="str">
        <f>'P40'!$E55</f>
        <v>N</v>
      </c>
      <c r="CN61" s="47">
        <f t="shared" si="5"/>
        <v>0</v>
      </c>
    </row>
    <row r="62" spans="1:92" x14ac:dyDescent="0.3">
      <c r="A62" s="50"/>
      <c r="B62" s="51"/>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2">
        <f>SUM(AR52:AR61)</f>
        <v>0</v>
      </c>
      <c r="AS62" s="52">
        <f>SUM(AS52:AS61)</f>
        <v>0</v>
      </c>
      <c r="AT62" s="52">
        <f>SUM(AT52:AT61)</f>
        <v>0</v>
      </c>
      <c r="AU62" s="52">
        <f>SUM(AU52:AU61)</f>
        <v>400</v>
      </c>
      <c r="AW62" s="50"/>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51"/>
      <c r="CI62" s="51"/>
      <c r="CJ62" s="51"/>
      <c r="CK62" s="51"/>
      <c r="CL62" s="51"/>
      <c r="CM62" s="51"/>
      <c r="CN62" s="52">
        <f>SUM(CN52:CN61)</f>
        <v>0</v>
      </c>
    </row>
    <row r="63" spans="1:92" x14ac:dyDescent="0.3">
      <c r="A63" s="12">
        <v>9</v>
      </c>
      <c r="B63" s="32" t="str">
        <f>Critères!$B55</f>
        <v>9.1</v>
      </c>
      <c r="C63" s="32" t="str">
        <f>Critères!$A55</f>
        <v>STRUCTURATION</v>
      </c>
      <c r="D63" s="32" t="str">
        <f>'P01'!$D56</f>
        <v>NT</v>
      </c>
      <c r="E63" s="32" t="str">
        <f>'P02'!$D56</f>
        <v>NT</v>
      </c>
      <c r="F63" s="32" t="str">
        <f>'P03'!$D56</f>
        <v>NT</v>
      </c>
      <c r="G63" s="32" t="str">
        <f>'P04'!$D56</f>
        <v>NT</v>
      </c>
      <c r="H63" s="32" t="str">
        <f>'P05'!$D56</f>
        <v>NT</v>
      </c>
      <c r="I63" s="32" t="str">
        <f>'P06'!$D56</f>
        <v>NT</v>
      </c>
      <c r="J63" s="32" t="str">
        <f>'P07'!$D56</f>
        <v>NT</v>
      </c>
      <c r="K63" s="32" t="str">
        <f>'P08'!$D56</f>
        <v>NT</v>
      </c>
      <c r="L63" s="32" t="str">
        <f>'P09'!$D56</f>
        <v>NT</v>
      </c>
      <c r="M63" s="32" t="str">
        <f>'P10'!$D56</f>
        <v>NT</v>
      </c>
      <c r="N63" s="32" t="str">
        <f>'P11'!$D56</f>
        <v>NT</v>
      </c>
      <c r="O63" s="32" t="str">
        <f>'P12'!$D56</f>
        <v>NT</v>
      </c>
      <c r="P63" s="32" t="str">
        <f>'P13'!$D56</f>
        <v>NT</v>
      </c>
      <c r="Q63" s="32" t="str">
        <f>'P14'!$D56</f>
        <v>NT</v>
      </c>
      <c r="R63" s="32" t="str">
        <f>'P15'!$D56</f>
        <v>NT</v>
      </c>
      <c r="S63" s="32" t="str">
        <f>'P16'!$D56</f>
        <v>NT</v>
      </c>
      <c r="T63" s="32" t="str">
        <f>'P17'!$D56</f>
        <v>NT</v>
      </c>
      <c r="U63" s="32" t="str">
        <f>'P18'!$D56</f>
        <v>NT</v>
      </c>
      <c r="V63" s="32" t="str">
        <f>'P19'!$D56</f>
        <v>NT</v>
      </c>
      <c r="W63" s="32" t="str">
        <f>'P20'!$D56</f>
        <v>NT</v>
      </c>
      <c r="X63" s="32" t="str">
        <f>'P21'!$D56</f>
        <v>NT</v>
      </c>
      <c r="Y63" s="53" t="str">
        <f>'P22'!$D56</f>
        <v>NT</v>
      </c>
      <c r="Z63" s="53" t="str">
        <f>'P23'!$D56</f>
        <v>NT</v>
      </c>
      <c r="AA63" s="53" t="str">
        <f>'P24'!$D56</f>
        <v>NT</v>
      </c>
      <c r="AB63" s="53" t="str">
        <f>'P25'!$D56</f>
        <v>NT</v>
      </c>
      <c r="AC63" s="53" t="str">
        <f>'P26'!$D56</f>
        <v>NT</v>
      </c>
      <c r="AD63" s="53" t="str">
        <f>'P27'!$D56</f>
        <v>NT</v>
      </c>
      <c r="AE63" s="53" t="str">
        <f>'P28'!$D56</f>
        <v>NT</v>
      </c>
      <c r="AF63" s="53" t="str">
        <f>'P29'!$D56</f>
        <v>NT</v>
      </c>
      <c r="AG63" s="53" t="str">
        <f>'P30'!$D56</f>
        <v>NT</v>
      </c>
      <c r="AH63" s="53" t="str">
        <f>'P31'!$D56</f>
        <v>NT</v>
      </c>
      <c r="AI63" s="53" t="str">
        <f>'P32'!$D56</f>
        <v>NT</v>
      </c>
      <c r="AJ63" s="53" t="str">
        <f>'P33'!$D56</f>
        <v>NT</v>
      </c>
      <c r="AK63" s="53" t="str">
        <f>'P34'!$D56</f>
        <v>NT</v>
      </c>
      <c r="AL63" s="53" t="str">
        <f>'P35'!$D56</f>
        <v>NT</v>
      </c>
      <c r="AM63" s="53" t="str">
        <f>'P36'!$D56</f>
        <v>NT</v>
      </c>
      <c r="AN63" s="53" t="str">
        <f>'P37'!$D56</f>
        <v>NT</v>
      </c>
      <c r="AO63" s="53" t="str">
        <f>'P38'!$D56</f>
        <v>NT</v>
      </c>
      <c r="AP63" s="53" t="str">
        <f>'P39'!$D56</f>
        <v>NT</v>
      </c>
      <c r="AQ63" s="53" t="str">
        <f>'P40'!$D56</f>
        <v>NT</v>
      </c>
      <c r="AR63" s="47">
        <f>COUNTIF(D63:AQ63,"C")</f>
        <v>0</v>
      </c>
      <c r="AS63" s="47">
        <f>COUNTIF(D63:AQ63,"NC")</f>
        <v>0</v>
      </c>
      <c r="AT63" s="47">
        <f>COUNTIF(D63:AQ63,"NA")</f>
        <v>0</v>
      </c>
      <c r="AU63" s="47">
        <f>COUNTIF(D63:AQ63,"NT")</f>
        <v>40</v>
      </c>
      <c r="AV63" s="12" t="str">
        <f>IF(AS63&gt;0,"NC",IF(AR63&gt;0,"C",IF(AU63&gt;0,"NT","NA")))</f>
        <v>NT</v>
      </c>
      <c r="AW63" s="12">
        <v>9</v>
      </c>
      <c r="AX63" s="32" t="str">
        <f>Critères!$B55</f>
        <v>9.1</v>
      </c>
      <c r="AY63" s="32" t="str">
        <f>Critères!$A55</f>
        <v>STRUCTURATION</v>
      </c>
      <c r="AZ63" s="32" t="str">
        <f>'P01'!$E56</f>
        <v>N</v>
      </c>
      <c r="BA63" s="32" t="str">
        <f>'P02'!$E56</f>
        <v>N</v>
      </c>
      <c r="BB63" s="32" t="str">
        <f>'P03'!$E56</f>
        <v>N</v>
      </c>
      <c r="BC63" s="32" t="str">
        <f>'P04'!$E56</f>
        <v>N</v>
      </c>
      <c r="BD63" s="32" t="str">
        <f>'P05'!$E56</f>
        <v>N</v>
      </c>
      <c r="BE63" s="32" t="str">
        <f>'P06'!$E56</f>
        <v>N</v>
      </c>
      <c r="BF63" s="32" t="str">
        <f>'P07'!$E56</f>
        <v>N</v>
      </c>
      <c r="BG63" s="32" t="str">
        <f>'P08'!$E56</f>
        <v>N</v>
      </c>
      <c r="BH63" s="32" t="str">
        <f>'P09'!$E56</f>
        <v>N</v>
      </c>
      <c r="BI63" s="32" t="str">
        <f>'P10'!$E56</f>
        <v>N</v>
      </c>
      <c r="BJ63" s="32" t="str">
        <f>'P11'!$E56</f>
        <v>N</v>
      </c>
      <c r="BK63" s="32" t="str">
        <f>'P12'!$E56</f>
        <v>N</v>
      </c>
      <c r="BL63" s="32" t="str">
        <f>'P13'!$E56</f>
        <v>N</v>
      </c>
      <c r="BM63" s="32" t="str">
        <f>'P14'!$E56</f>
        <v>N</v>
      </c>
      <c r="BN63" s="32" t="str">
        <f>'P15'!$E56</f>
        <v>N</v>
      </c>
      <c r="BO63" s="32" t="str">
        <f>'P16'!$E56</f>
        <v>N</v>
      </c>
      <c r="BP63" s="32" t="str">
        <f>'P17'!$E56</f>
        <v>N</v>
      </c>
      <c r="BQ63" s="32" t="str">
        <f>'P18'!$E56</f>
        <v>N</v>
      </c>
      <c r="BR63" s="32" t="str">
        <f>'P19'!$E56</f>
        <v>N</v>
      </c>
      <c r="BS63" s="32" t="str">
        <f>'P20'!$E56</f>
        <v>N</v>
      </c>
      <c r="BT63" s="32" t="str">
        <f>'P21'!$E56</f>
        <v>N</v>
      </c>
      <c r="BU63" s="53" t="str">
        <f>'P22'!$E56</f>
        <v>N</v>
      </c>
      <c r="BV63" s="53" t="str">
        <f>'P23'!$E56</f>
        <v>N</v>
      </c>
      <c r="BW63" s="53" t="str">
        <f>'P24'!$E56</f>
        <v>N</v>
      </c>
      <c r="BX63" s="53" t="str">
        <f>'P25'!$E56</f>
        <v>N</v>
      </c>
      <c r="BY63" s="53" t="str">
        <f>'P26'!$E56</f>
        <v>N</v>
      </c>
      <c r="BZ63" s="53" t="str">
        <f>'P27'!$E56</f>
        <v>N</v>
      </c>
      <c r="CA63" s="53" t="str">
        <f>'P28'!$E56</f>
        <v>N</v>
      </c>
      <c r="CB63" s="53" t="str">
        <f>'P29'!$E56</f>
        <v>N</v>
      </c>
      <c r="CC63" s="53" t="str">
        <f>'P30'!$E56</f>
        <v>N</v>
      </c>
      <c r="CD63" s="53" t="str">
        <f>'P31'!$E56</f>
        <v>N</v>
      </c>
      <c r="CE63" s="53" t="str">
        <f>'P32'!$E56</f>
        <v>N</v>
      </c>
      <c r="CF63" s="53" t="str">
        <f>'P33'!$E56</f>
        <v>N</v>
      </c>
      <c r="CG63" s="53" t="str">
        <f>'P34'!$E56</f>
        <v>N</v>
      </c>
      <c r="CH63" s="53" t="str">
        <f>'P35'!$E56</f>
        <v>N</v>
      </c>
      <c r="CI63" s="53" t="str">
        <f>'P36'!$E56</f>
        <v>N</v>
      </c>
      <c r="CJ63" s="53" t="str">
        <f>'P37'!$E56</f>
        <v>N</v>
      </c>
      <c r="CK63" s="53" t="str">
        <f>'P38'!$E56</f>
        <v>N</v>
      </c>
      <c r="CL63" s="53" t="str">
        <f>'P39'!$E56</f>
        <v>N</v>
      </c>
      <c r="CM63" s="53" t="str">
        <f>'P40'!$E56</f>
        <v>N</v>
      </c>
      <c r="CN63" s="47">
        <f t="shared" si="5"/>
        <v>0</v>
      </c>
    </row>
    <row r="64" spans="1:92" x14ac:dyDescent="0.3">
      <c r="A64" s="12">
        <v>9</v>
      </c>
      <c r="B64" s="32" t="str">
        <f>Critères!$B56</f>
        <v>9.2</v>
      </c>
      <c r="C64" s="32" t="str">
        <f>Critères!$A55</f>
        <v>STRUCTURATION</v>
      </c>
      <c r="D64" s="32" t="str">
        <f>'P01'!$D57</f>
        <v>NT</v>
      </c>
      <c r="E64" s="32" t="str">
        <f>'P02'!$D57</f>
        <v>NT</v>
      </c>
      <c r="F64" s="32" t="str">
        <f>'P03'!$D57</f>
        <v>NT</v>
      </c>
      <c r="G64" s="32" t="str">
        <f>'P04'!$D57</f>
        <v>NT</v>
      </c>
      <c r="H64" s="32" t="str">
        <f>'P05'!$D57</f>
        <v>NT</v>
      </c>
      <c r="I64" s="32" t="str">
        <f>'P06'!$D57</f>
        <v>NT</v>
      </c>
      <c r="J64" s="32" t="str">
        <f>'P07'!$D57</f>
        <v>NT</v>
      </c>
      <c r="K64" s="32" t="str">
        <f>'P08'!$D57</f>
        <v>NT</v>
      </c>
      <c r="L64" s="32" t="str">
        <f>'P09'!$D57</f>
        <v>NT</v>
      </c>
      <c r="M64" s="32" t="str">
        <f>'P10'!$D57</f>
        <v>NT</v>
      </c>
      <c r="N64" s="32" t="str">
        <f>'P11'!$D57</f>
        <v>NT</v>
      </c>
      <c r="O64" s="32" t="str">
        <f>'P12'!$D57</f>
        <v>NT</v>
      </c>
      <c r="P64" s="32" t="str">
        <f>'P13'!$D57</f>
        <v>NT</v>
      </c>
      <c r="Q64" s="32" t="str">
        <f>'P14'!$D57</f>
        <v>NT</v>
      </c>
      <c r="R64" s="32" t="str">
        <f>'P15'!$D57</f>
        <v>NT</v>
      </c>
      <c r="S64" s="32" t="str">
        <f>'P16'!$D57</f>
        <v>NT</v>
      </c>
      <c r="T64" s="32" t="str">
        <f>'P17'!$D57</f>
        <v>NT</v>
      </c>
      <c r="U64" s="32" t="str">
        <f>'P18'!$D57</f>
        <v>NT</v>
      </c>
      <c r="V64" s="32" t="str">
        <f>'P19'!$D57</f>
        <v>NT</v>
      </c>
      <c r="W64" s="32" t="str">
        <f>'P20'!$D57</f>
        <v>NT</v>
      </c>
      <c r="X64" s="32" t="str">
        <f>'P21'!$D57</f>
        <v>NT</v>
      </c>
      <c r="Y64" s="53" t="str">
        <f>'P22'!$D57</f>
        <v>NT</v>
      </c>
      <c r="Z64" s="53" t="str">
        <f>'P23'!$D57</f>
        <v>NT</v>
      </c>
      <c r="AA64" s="53" t="str">
        <f>'P24'!$D57</f>
        <v>NT</v>
      </c>
      <c r="AB64" s="53" t="str">
        <f>'P25'!$D57</f>
        <v>NT</v>
      </c>
      <c r="AC64" s="53" t="str">
        <f>'P26'!$D57</f>
        <v>NT</v>
      </c>
      <c r="AD64" s="53" t="str">
        <f>'P27'!$D57</f>
        <v>NT</v>
      </c>
      <c r="AE64" s="53" t="str">
        <f>'P28'!$D57</f>
        <v>NT</v>
      </c>
      <c r="AF64" s="53" t="str">
        <f>'P29'!$D57</f>
        <v>NT</v>
      </c>
      <c r="AG64" s="53" t="str">
        <f>'P30'!$D57</f>
        <v>NT</v>
      </c>
      <c r="AH64" s="53" t="str">
        <f>'P31'!$D57</f>
        <v>NT</v>
      </c>
      <c r="AI64" s="53" t="str">
        <f>'P32'!$D57</f>
        <v>NT</v>
      </c>
      <c r="AJ64" s="53" t="str">
        <f>'P33'!$D57</f>
        <v>NT</v>
      </c>
      <c r="AK64" s="53" t="str">
        <f>'P34'!$D57</f>
        <v>NT</v>
      </c>
      <c r="AL64" s="53" t="str">
        <f>'P35'!$D57</f>
        <v>NT</v>
      </c>
      <c r="AM64" s="53" t="str">
        <f>'P36'!$D57</f>
        <v>NT</v>
      </c>
      <c r="AN64" s="53" t="str">
        <f>'P37'!$D57</f>
        <v>NT</v>
      </c>
      <c r="AO64" s="53" t="str">
        <f>'P38'!$D57</f>
        <v>NT</v>
      </c>
      <c r="AP64" s="53" t="str">
        <f>'P39'!$D57</f>
        <v>NT</v>
      </c>
      <c r="AQ64" s="53" t="str">
        <f>'P40'!$D57</f>
        <v>NT</v>
      </c>
      <c r="AR64" s="47">
        <f>COUNTIF(D64:AQ64,"C")</f>
        <v>0</v>
      </c>
      <c r="AS64" s="47">
        <f>COUNTIF(D64:AQ64,"NC")</f>
        <v>0</v>
      </c>
      <c r="AT64" s="47">
        <f>COUNTIF(D64:AQ64,"NA")</f>
        <v>0</v>
      </c>
      <c r="AU64" s="47">
        <f>COUNTIF(D64:AQ64,"NT")</f>
        <v>40</v>
      </c>
      <c r="AV64" s="12" t="str">
        <f>IF(AS64&gt;0,"NC",IF(AR64&gt;0,"C",IF(AU64&gt;0,"NT","NA")))</f>
        <v>NT</v>
      </c>
      <c r="AW64" s="12">
        <v>9</v>
      </c>
      <c r="AX64" s="32" t="str">
        <f>Critères!$B56</f>
        <v>9.2</v>
      </c>
      <c r="AY64" s="32" t="str">
        <f>Critères!$A55</f>
        <v>STRUCTURATION</v>
      </c>
      <c r="AZ64" s="32" t="str">
        <f>'P01'!$E57</f>
        <v>N</v>
      </c>
      <c r="BA64" s="32" t="str">
        <f>'P02'!$E57</f>
        <v>N</v>
      </c>
      <c r="BB64" s="32" t="str">
        <f>'P03'!$E57</f>
        <v>N</v>
      </c>
      <c r="BC64" s="32" t="str">
        <f>'P04'!$E57</f>
        <v>N</v>
      </c>
      <c r="BD64" s="32" t="str">
        <f>'P05'!$E57</f>
        <v>N</v>
      </c>
      <c r="BE64" s="32" t="str">
        <f>'P06'!$E57</f>
        <v>N</v>
      </c>
      <c r="BF64" s="32" t="str">
        <f>'P07'!$E57</f>
        <v>N</v>
      </c>
      <c r="BG64" s="32" t="str">
        <f>'P08'!$E57</f>
        <v>N</v>
      </c>
      <c r="BH64" s="32" t="str">
        <f>'P09'!$E57</f>
        <v>N</v>
      </c>
      <c r="BI64" s="32" t="str">
        <f>'P10'!$E57</f>
        <v>N</v>
      </c>
      <c r="BJ64" s="32" t="str">
        <f>'P11'!$E57</f>
        <v>N</v>
      </c>
      <c r="BK64" s="32" t="str">
        <f>'P12'!$E57</f>
        <v>N</v>
      </c>
      <c r="BL64" s="32" t="str">
        <f>'P13'!$E57</f>
        <v>N</v>
      </c>
      <c r="BM64" s="32" t="str">
        <f>'P14'!$E57</f>
        <v>N</v>
      </c>
      <c r="BN64" s="32" t="str">
        <f>'P15'!$E57</f>
        <v>N</v>
      </c>
      <c r="BO64" s="32" t="str">
        <f>'P16'!$E57</f>
        <v>N</v>
      </c>
      <c r="BP64" s="32" t="str">
        <f>'P17'!$E57</f>
        <v>N</v>
      </c>
      <c r="BQ64" s="32" t="str">
        <f>'P18'!$E57</f>
        <v>N</v>
      </c>
      <c r="BR64" s="32" t="str">
        <f>'P19'!$E57</f>
        <v>N</v>
      </c>
      <c r="BS64" s="32" t="str">
        <f>'P20'!$E57</f>
        <v>N</v>
      </c>
      <c r="BT64" s="32" t="str">
        <f>'P21'!$E57</f>
        <v>N</v>
      </c>
      <c r="BU64" s="53" t="str">
        <f>'P22'!$E57</f>
        <v>N</v>
      </c>
      <c r="BV64" s="53" t="str">
        <f>'P23'!$E57</f>
        <v>N</v>
      </c>
      <c r="BW64" s="53" t="str">
        <f>'P24'!$E57</f>
        <v>N</v>
      </c>
      <c r="BX64" s="53" t="str">
        <f>'P25'!$E57</f>
        <v>N</v>
      </c>
      <c r="BY64" s="53" t="str">
        <f>'P26'!$E57</f>
        <v>N</v>
      </c>
      <c r="BZ64" s="53" t="str">
        <f>'P27'!$E57</f>
        <v>N</v>
      </c>
      <c r="CA64" s="53" t="str">
        <f>'P28'!$E57</f>
        <v>N</v>
      </c>
      <c r="CB64" s="53" t="str">
        <f>'P29'!$E57</f>
        <v>N</v>
      </c>
      <c r="CC64" s="53" t="str">
        <f>'P30'!$E57</f>
        <v>N</v>
      </c>
      <c r="CD64" s="53" t="str">
        <f>'P31'!$E57</f>
        <v>N</v>
      </c>
      <c r="CE64" s="53" t="str">
        <f>'P32'!$E57</f>
        <v>N</v>
      </c>
      <c r="CF64" s="53" t="str">
        <f>'P33'!$E57</f>
        <v>N</v>
      </c>
      <c r="CG64" s="53" t="str">
        <f>'P34'!$E57</f>
        <v>N</v>
      </c>
      <c r="CH64" s="53" t="str">
        <f>'P35'!$E57</f>
        <v>N</v>
      </c>
      <c r="CI64" s="53" t="str">
        <f>'P36'!$E57</f>
        <v>N</v>
      </c>
      <c r="CJ64" s="53" t="str">
        <f>'P37'!$E57</f>
        <v>N</v>
      </c>
      <c r="CK64" s="53" t="str">
        <f>'P38'!$E57</f>
        <v>N</v>
      </c>
      <c r="CL64" s="53" t="str">
        <f>'P39'!$E57</f>
        <v>N</v>
      </c>
      <c r="CM64" s="53" t="str">
        <f>'P40'!$E57</f>
        <v>N</v>
      </c>
      <c r="CN64" s="47">
        <f t="shared" si="5"/>
        <v>0</v>
      </c>
    </row>
    <row r="65" spans="1:92" x14ac:dyDescent="0.3">
      <c r="A65" s="12">
        <v>9</v>
      </c>
      <c r="B65" s="32" t="str">
        <f>Critères!$B57</f>
        <v>9.3</v>
      </c>
      <c r="C65" s="32" t="str">
        <f>Critères!$A55</f>
        <v>STRUCTURATION</v>
      </c>
      <c r="D65" s="32" t="str">
        <f>'P01'!$D58</f>
        <v>NT</v>
      </c>
      <c r="E65" s="32" t="str">
        <f>'P02'!$D58</f>
        <v>NT</v>
      </c>
      <c r="F65" s="32" t="str">
        <f>'P03'!$D58</f>
        <v>NT</v>
      </c>
      <c r="G65" s="32" t="str">
        <f>'P04'!$D58</f>
        <v>NT</v>
      </c>
      <c r="H65" s="32" t="str">
        <f>'P05'!$D58</f>
        <v>NT</v>
      </c>
      <c r="I65" s="32" t="str">
        <f>'P06'!$D58</f>
        <v>NT</v>
      </c>
      <c r="J65" s="32" t="str">
        <f>'P07'!$D58</f>
        <v>NT</v>
      </c>
      <c r="K65" s="32" t="str">
        <f>'P08'!$D58</f>
        <v>NT</v>
      </c>
      <c r="L65" s="32" t="str">
        <f>'P09'!$D58</f>
        <v>NT</v>
      </c>
      <c r="M65" s="32" t="str">
        <f>'P10'!$D58</f>
        <v>NT</v>
      </c>
      <c r="N65" s="32" t="str">
        <f>'P11'!$D58</f>
        <v>NT</v>
      </c>
      <c r="O65" s="32" t="str">
        <f>'P12'!$D58</f>
        <v>NT</v>
      </c>
      <c r="P65" s="32" t="str">
        <f>'P13'!$D58</f>
        <v>NT</v>
      </c>
      <c r="Q65" s="32" t="str">
        <f>'P14'!$D58</f>
        <v>NT</v>
      </c>
      <c r="R65" s="32" t="str">
        <f>'P15'!$D58</f>
        <v>NT</v>
      </c>
      <c r="S65" s="32" t="str">
        <f>'P16'!$D58</f>
        <v>NT</v>
      </c>
      <c r="T65" s="32" t="str">
        <f>'P17'!$D58</f>
        <v>NT</v>
      </c>
      <c r="U65" s="32" t="str">
        <f>'P18'!$D58</f>
        <v>NT</v>
      </c>
      <c r="V65" s="32" t="str">
        <f>'P19'!$D58</f>
        <v>NT</v>
      </c>
      <c r="W65" s="32" t="str">
        <f>'P20'!$D58</f>
        <v>NT</v>
      </c>
      <c r="X65" s="32" t="str">
        <f>'P21'!$D58</f>
        <v>NT</v>
      </c>
      <c r="Y65" s="53" t="str">
        <f>'P22'!$D58</f>
        <v>NT</v>
      </c>
      <c r="Z65" s="53" t="str">
        <f>'P23'!$D58</f>
        <v>NT</v>
      </c>
      <c r="AA65" s="53" t="str">
        <f>'P24'!$D58</f>
        <v>NT</v>
      </c>
      <c r="AB65" s="53" t="str">
        <f>'P25'!$D58</f>
        <v>NT</v>
      </c>
      <c r="AC65" s="53" t="str">
        <f>'P26'!$D58</f>
        <v>NT</v>
      </c>
      <c r="AD65" s="53" t="str">
        <f>'P27'!$D58</f>
        <v>NT</v>
      </c>
      <c r="AE65" s="53" t="str">
        <f>'P28'!$D58</f>
        <v>NT</v>
      </c>
      <c r="AF65" s="53" t="str">
        <f>'P29'!$D58</f>
        <v>NT</v>
      </c>
      <c r="AG65" s="53" t="str">
        <f>'P30'!$D58</f>
        <v>NT</v>
      </c>
      <c r="AH65" s="53" t="str">
        <f>'P31'!$D58</f>
        <v>NT</v>
      </c>
      <c r="AI65" s="53" t="str">
        <f>'P32'!$D58</f>
        <v>NT</v>
      </c>
      <c r="AJ65" s="53" t="str">
        <f>'P33'!$D58</f>
        <v>NT</v>
      </c>
      <c r="AK65" s="53" t="str">
        <f>'P34'!$D58</f>
        <v>NT</v>
      </c>
      <c r="AL65" s="53" t="str">
        <f>'P35'!$D58</f>
        <v>NT</v>
      </c>
      <c r="AM65" s="53" t="str">
        <f>'P36'!$D58</f>
        <v>NT</v>
      </c>
      <c r="AN65" s="53" t="str">
        <f>'P37'!$D58</f>
        <v>NT</v>
      </c>
      <c r="AO65" s="53" t="str">
        <f>'P38'!$D58</f>
        <v>NT</v>
      </c>
      <c r="AP65" s="53" t="str">
        <f>'P39'!$D58</f>
        <v>NT</v>
      </c>
      <c r="AQ65" s="53" t="str">
        <f>'P40'!$D58</f>
        <v>NT</v>
      </c>
      <c r="AR65" s="47">
        <f>COUNTIF(D65:AQ65,"C")</f>
        <v>0</v>
      </c>
      <c r="AS65" s="47">
        <f>COUNTIF(D65:AQ65,"NC")</f>
        <v>0</v>
      </c>
      <c r="AT65" s="47">
        <f>COUNTIF(D65:AQ65,"NA")</f>
        <v>0</v>
      </c>
      <c r="AU65" s="47">
        <f>COUNTIF(D65:AQ65,"NT")</f>
        <v>40</v>
      </c>
      <c r="AV65" s="12" t="str">
        <f>IF(AS65&gt;0,"NC",IF(AR65&gt;0,"C",IF(AU65&gt;0,"NT","NA")))</f>
        <v>NT</v>
      </c>
      <c r="AW65" s="12">
        <v>9</v>
      </c>
      <c r="AX65" s="32" t="str">
        <f>Critères!$B57</f>
        <v>9.3</v>
      </c>
      <c r="AY65" s="32" t="str">
        <f>Critères!$A55</f>
        <v>STRUCTURATION</v>
      </c>
      <c r="AZ65" s="32" t="str">
        <f>'P01'!$E58</f>
        <v>N</v>
      </c>
      <c r="BA65" s="32" t="str">
        <f>'P02'!$E58</f>
        <v>N</v>
      </c>
      <c r="BB65" s="32" t="str">
        <f>'P03'!$E58</f>
        <v>N</v>
      </c>
      <c r="BC65" s="32" t="str">
        <f>'P04'!$E58</f>
        <v>N</v>
      </c>
      <c r="BD65" s="32" t="str">
        <f>'P05'!$E58</f>
        <v>N</v>
      </c>
      <c r="BE65" s="32" t="str">
        <f>'P06'!$E58</f>
        <v>N</v>
      </c>
      <c r="BF65" s="32" t="str">
        <f>'P07'!$E58</f>
        <v>N</v>
      </c>
      <c r="BG65" s="32" t="str">
        <f>'P08'!$E58</f>
        <v>N</v>
      </c>
      <c r="BH65" s="32" t="str">
        <f>'P09'!$E58</f>
        <v>N</v>
      </c>
      <c r="BI65" s="32" t="str">
        <f>'P10'!$E58</f>
        <v>N</v>
      </c>
      <c r="BJ65" s="32" t="str">
        <f>'P11'!$E58</f>
        <v>N</v>
      </c>
      <c r="BK65" s="32" t="str">
        <f>'P12'!$E58</f>
        <v>N</v>
      </c>
      <c r="BL65" s="32" t="str">
        <f>'P13'!$E58</f>
        <v>N</v>
      </c>
      <c r="BM65" s="32" t="str">
        <f>'P14'!$E58</f>
        <v>N</v>
      </c>
      <c r="BN65" s="32" t="str">
        <f>'P15'!$E58</f>
        <v>N</v>
      </c>
      <c r="BO65" s="32" t="str">
        <f>'P16'!$E58</f>
        <v>N</v>
      </c>
      <c r="BP65" s="32" t="str">
        <f>'P17'!$E58</f>
        <v>N</v>
      </c>
      <c r="BQ65" s="32" t="str">
        <f>'P18'!$E58</f>
        <v>N</v>
      </c>
      <c r="BR65" s="32" t="str">
        <f>'P19'!$E58</f>
        <v>N</v>
      </c>
      <c r="BS65" s="32" t="str">
        <f>'P20'!$E58</f>
        <v>N</v>
      </c>
      <c r="BT65" s="32" t="str">
        <f>'P21'!$E58</f>
        <v>N</v>
      </c>
      <c r="BU65" s="53" t="str">
        <f>'P22'!$E58</f>
        <v>N</v>
      </c>
      <c r="BV65" s="53" t="str">
        <f>'P23'!$E58</f>
        <v>N</v>
      </c>
      <c r="BW65" s="53" t="str">
        <f>'P24'!$E58</f>
        <v>N</v>
      </c>
      <c r="BX65" s="53" t="str">
        <f>'P25'!$E58</f>
        <v>N</v>
      </c>
      <c r="BY65" s="53" t="str">
        <f>'P26'!$E58</f>
        <v>N</v>
      </c>
      <c r="BZ65" s="53" t="str">
        <f>'P27'!$E58</f>
        <v>N</v>
      </c>
      <c r="CA65" s="53" t="str">
        <f>'P28'!$E58</f>
        <v>N</v>
      </c>
      <c r="CB65" s="53" t="str">
        <f>'P29'!$E58</f>
        <v>N</v>
      </c>
      <c r="CC65" s="53" t="str">
        <f>'P30'!$E58</f>
        <v>N</v>
      </c>
      <c r="CD65" s="53" t="str">
        <f>'P31'!$E58</f>
        <v>N</v>
      </c>
      <c r="CE65" s="53" t="str">
        <f>'P32'!$E58</f>
        <v>N</v>
      </c>
      <c r="CF65" s="53" t="str">
        <f>'P33'!$E58</f>
        <v>N</v>
      </c>
      <c r="CG65" s="53" t="str">
        <f>'P34'!$E58</f>
        <v>N</v>
      </c>
      <c r="CH65" s="53" t="str">
        <f>'P35'!$E58</f>
        <v>N</v>
      </c>
      <c r="CI65" s="53" t="str">
        <f>'P36'!$E58</f>
        <v>N</v>
      </c>
      <c r="CJ65" s="53" t="str">
        <f>'P37'!$E58</f>
        <v>N</v>
      </c>
      <c r="CK65" s="53" t="str">
        <f>'P38'!$E58</f>
        <v>N</v>
      </c>
      <c r="CL65" s="53" t="str">
        <f>'P39'!$E58</f>
        <v>N</v>
      </c>
      <c r="CM65" s="53" t="str">
        <f>'P40'!$E58</f>
        <v>N</v>
      </c>
      <c r="CN65" s="47">
        <f t="shared" si="5"/>
        <v>0</v>
      </c>
    </row>
    <row r="66" spans="1:92" x14ac:dyDescent="0.3">
      <c r="A66" s="12">
        <v>9</v>
      </c>
      <c r="B66" s="32" t="str">
        <f>Critères!$B58</f>
        <v>9.4</v>
      </c>
      <c r="C66" s="32" t="str">
        <f>Critères!$A55</f>
        <v>STRUCTURATION</v>
      </c>
      <c r="D66" s="32" t="str">
        <f>'P01'!$D59</f>
        <v>NT</v>
      </c>
      <c r="E66" s="32" t="str">
        <f>'P02'!$D59</f>
        <v>NT</v>
      </c>
      <c r="F66" s="32" t="str">
        <f>'P03'!$D59</f>
        <v>NT</v>
      </c>
      <c r="G66" s="32" t="str">
        <f>'P04'!$D59</f>
        <v>NT</v>
      </c>
      <c r="H66" s="32" t="str">
        <f>'P05'!$D59</f>
        <v>NT</v>
      </c>
      <c r="I66" s="32" t="str">
        <f>'P06'!$D59</f>
        <v>NT</v>
      </c>
      <c r="J66" s="32" t="str">
        <f>'P07'!$D59</f>
        <v>NT</v>
      </c>
      <c r="K66" s="32" t="str">
        <f>'P08'!$D59</f>
        <v>NT</v>
      </c>
      <c r="L66" s="32" t="str">
        <f>'P09'!$D59</f>
        <v>NT</v>
      </c>
      <c r="M66" s="32" t="str">
        <f>'P10'!$D59</f>
        <v>NT</v>
      </c>
      <c r="N66" s="32" t="str">
        <f>'P11'!$D59</f>
        <v>NT</v>
      </c>
      <c r="O66" s="32" t="str">
        <f>'P12'!$D59</f>
        <v>NT</v>
      </c>
      <c r="P66" s="32" t="str">
        <f>'P13'!$D59</f>
        <v>NT</v>
      </c>
      <c r="Q66" s="32" t="str">
        <f>'P14'!$D59</f>
        <v>NT</v>
      </c>
      <c r="R66" s="32" t="str">
        <f>'P15'!$D59</f>
        <v>NT</v>
      </c>
      <c r="S66" s="32" t="str">
        <f>'P16'!$D59</f>
        <v>NT</v>
      </c>
      <c r="T66" s="32" t="str">
        <f>'P17'!$D59</f>
        <v>NT</v>
      </c>
      <c r="U66" s="32" t="str">
        <f>'P18'!$D59</f>
        <v>NT</v>
      </c>
      <c r="V66" s="32" t="str">
        <f>'P19'!$D59</f>
        <v>NT</v>
      </c>
      <c r="W66" s="32" t="str">
        <f>'P20'!$D59</f>
        <v>NT</v>
      </c>
      <c r="X66" s="32" t="str">
        <f>'P21'!$D59</f>
        <v>NT</v>
      </c>
      <c r="Y66" s="53" t="str">
        <f>'P22'!$D59</f>
        <v>NT</v>
      </c>
      <c r="Z66" s="53" t="str">
        <f>'P23'!$D59</f>
        <v>NT</v>
      </c>
      <c r="AA66" s="53" t="str">
        <f>'P24'!$D59</f>
        <v>NT</v>
      </c>
      <c r="AB66" s="53" t="str">
        <f>'P25'!$D59</f>
        <v>NT</v>
      </c>
      <c r="AC66" s="53" t="str">
        <f>'P26'!$D59</f>
        <v>NT</v>
      </c>
      <c r="AD66" s="53" t="str">
        <f>'P27'!$D59</f>
        <v>NT</v>
      </c>
      <c r="AE66" s="53" t="str">
        <f>'P28'!$D59</f>
        <v>NT</v>
      </c>
      <c r="AF66" s="53" t="str">
        <f>'P29'!$D59</f>
        <v>NT</v>
      </c>
      <c r="AG66" s="53" t="str">
        <f>'P30'!$D59</f>
        <v>NT</v>
      </c>
      <c r="AH66" s="53" t="str">
        <f>'P31'!$D59</f>
        <v>NT</v>
      </c>
      <c r="AI66" s="53" t="str">
        <f>'P32'!$D59</f>
        <v>NT</v>
      </c>
      <c r="AJ66" s="53" t="str">
        <f>'P33'!$D59</f>
        <v>NT</v>
      </c>
      <c r="AK66" s="53" t="str">
        <f>'P34'!$D59</f>
        <v>NT</v>
      </c>
      <c r="AL66" s="53" t="str">
        <f>'P35'!$D59</f>
        <v>NT</v>
      </c>
      <c r="AM66" s="53" t="str">
        <f>'P36'!$D59</f>
        <v>NT</v>
      </c>
      <c r="AN66" s="53" t="str">
        <f>'P37'!$D59</f>
        <v>NT</v>
      </c>
      <c r="AO66" s="53" t="str">
        <f>'P38'!$D59</f>
        <v>NT</v>
      </c>
      <c r="AP66" s="53" t="str">
        <f>'P39'!$D59</f>
        <v>NT</v>
      </c>
      <c r="AQ66" s="53" t="str">
        <f>'P40'!$D59</f>
        <v>NT</v>
      </c>
      <c r="AR66" s="47">
        <f>COUNTIF(D66:AQ66,"C")</f>
        <v>0</v>
      </c>
      <c r="AS66" s="47">
        <f>COUNTIF(D66:AQ66,"NC")</f>
        <v>0</v>
      </c>
      <c r="AT66" s="47">
        <f>COUNTIF(D66:AQ66,"NA")</f>
        <v>0</v>
      </c>
      <c r="AU66" s="47">
        <f>COUNTIF(D66:AQ66,"NT")</f>
        <v>40</v>
      </c>
      <c r="AV66" s="12" t="str">
        <f>IF(AS66&gt;0,"NC",IF(AR66&gt;0,"C",IF(AU66&gt;0,"NT","NA")))</f>
        <v>NT</v>
      </c>
      <c r="AW66" s="12">
        <v>9</v>
      </c>
      <c r="AX66" s="32" t="str">
        <f>Critères!$B58</f>
        <v>9.4</v>
      </c>
      <c r="AY66" s="32" t="str">
        <f>Critères!$A55</f>
        <v>STRUCTURATION</v>
      </c>
      <c r="AZ66" s="32" t="str">
        <f>'P01'!$E59</f>
        <v>N</v>
      </c>
      <c r="BA66" s="32" t="str">
        <f>'P02'!$E59</f>
        <v>N</v>
      </c>
      <c r="BB66" s="32" t="str">
        <f>'P03'!$E59</f>
        <v>N</v>
      </c>
      <c r="BC66" s="32" t="str">
        <f>'P04'!$E59</f>
        <v>N</v>
      </c>
      <c r="BD66" s="32" t="str">
        <f>'P05'!$E59</f>
        <v>N</v>
      </c>
      <c r="BE66" s="32" t="str">
        <f>'P06'!$E59</f>
        <v>N</v>
      </c>
      <c r="BF66" s="32" t="str">
        <f>'P07'!$E59</f>
        <v>N</v>
      </c>
      <c r="BG66" s="32" t="str">
        <f>'P08'!$E59</f>
        <v>N</v>
      </c>
      <c r="BH66" s="32" t="str">
        <f>'P09'!$E59</f>
        <v>N</v>
      </c>
      <c r="BI66" s="32" t="str">
        <f>'P10'!$E59</f>
        <v>N</v>
      </c>
      <c r="BJ66" s="32" t="str">
        <f>'P11'!$E59</f>
        <v>N</v>
      </c>
      <c r="BK66" s="32" t="str">
        <f>'P12'!$E59</f>
        <v>N</v>
      </c>
      <c r="BL66" s="32" t="str">
        <f>'P13'!$E59</f>
        <v>N</v>
      </c>
      <c r="BM66" s="32" t="str">
        <f>'P14'!$E59</f>
        <v>N</v>
      </c>
      <c r="BN66" s="32" t="str">
        <f>'P15'!$E59</f>
        <v>N</v>
      </c>
      <c r="BO66" s="32" t="str">
        <f>'P16'!$E59</f>
        <v>N</v>
      </c>
      <c r="BP66" s="32" t="str">
        <f>'P17'!$E59</f>
        <v>N</v>
      </c>
      <c r="BQ66" s="32" t="str">
        <f>'P18'!$E59</f>
        <v>N</v>
      </c>
      <c r="BR66" s="32" t="str">
        <f>'P19'!$E59</f>
        <v>N</v>
      </c>
      <c r="BS66" s="32" t="str">
        <f>'P20'!$E59</f>
        <v>N</v>
      </c>
      <c r="BT66" s="32" t="str">
        <f>'P21'!$E59</f>
        <v>N</v>
      </c>
      <c r="BU66" s="53" t="str">
        <f>'P22'!$E59</f>
        <v>N</v>
      </c>
      <c r="BV66" s="53" t="str">
        <f>'P23'!$E59</f>
        <v>N</v>
      </c>
      <c r="BW66" s="53" t="str">
        <f>'P24'!$E59</f>
        <v>N</v>
      </c>
      <c r="BX66" s="53" t="str">
        <f>'P25'!$E59</f>
        <v>N</v>
      </c>
      <c r="BY66" s="53" t="str">
        <f>'P26'!$E59</f>
        <v>N</v>
      </c>
      <c r="BZ66" s="53" t="str">
        <f>'P27'!$E59</f>
        <v>N</v>
      </c>
      <c r="CA66" s="53" t="str">
        <f>'P28'!$E59</f>
        <v>N</v>
      </c>
      <c r="CB66" s="53" t="str">
        <f>'P29'!$E59</f>
        <v>N</v>
      </c>
      <c r="CC66" s="53" t="str">
        <f>'P30'!$E59</f>
        <v>N</v>
      </c>
      <c r="CD66" s="53" t="str">
        <f>'P31'!$E59</f>
        <v>N</v>
      </c>
      <c r="CE66" s="53" t="str">
        <f>'P32'!$E59</f>
        <v>N</v>
      </c>
      <c r="CF66" s="53" t="str">
        <f>'P33'!$E59</f>
        <v>N</v>
      </c>
      <c r="CG66" s="53" t="str">
        <f>'P34'!$E59</f>
        <v>N</v>
      </c>
      <c r="CH66" s="53" t="str">
        <f>'P35'!$E59</f>
        <v>N</v>
      </c>
      <c r="CI66" s="53" t="str">
        <f>'P36'!$E59</f>
        <v>N</v>
      </c>
      <c r="CJ66" s="53" t="str">
        <f>'P37'!$E59</f>
        <v>N</v>
      </c>
      <c r="CK66" s="53" t="str">
        <f>'P38'!$E59</f>
        <v>N</v>
      </c>
      <c r="CL66" s="53" t="str">
        <f>'P39'!$E59</f>
        <v>N</v>
      </c>
      <c r="CM66" s="53" t="str">
        <f>'P40'!$E59</f>
        <v>N</v>
      </c>
      <c r="CN66" s="47">
        <f t="shared" si="5"/>
        <v>0</v>
      </c>
    </row>
    <row r="67" spans="1:92" x14ac:dyDescent="0.3">
      <c r="A67" s="50"/>
      <c r="B67" s="51"/>
      <c r="C67" s="51"/>
      <c r="D67" s="51"/>
      <c r="E67" s="51"/>
      <c r="F67" s="51"/>
      <c r="G67" s="51"/>
      <c r="H67" s="51"/>
      <c r="I67" s="51"/>
      <c r="J67" s="51"/>
      <c r="K67" s="51"/>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2">
        <f>SUM(AR63:AR66)</f>
        <v>0</v>
      </c>
      <c r="AS67" s="52">
        <f>SUM(AS63:AS66)</f>
        <v>0</v>
      </c>
      <c r="AT67" s="52">
        <f>SUM(AT63:AT66)</f>
        <v>0</v>
      </c>
      <c r="AU67" s="52">
        <f>SUM(AU63:AU66)</f>
        <v>160</v>
      </c>
      <c r="AW67" s="50"/>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c r="CK67" s="51"/>
      <c r="CL67" s="51"/>
      <c r="CM67" s="51"/>
      <c r="CN67" s="52">
        <f>SUM(CN63:CN66)</f>
        <v>0</v>
      </c>
    </row>
    <row r="68" spans="1:92" x14ac:dyDescent="0.3">
      <c r="A68" s="12">
        <v>10</v>
      </c>
      <c r="B68" s="32" t="str">
        <f>Critères!$B59</f>
        <v>10.1</v>
      </c>
      <c r="C68" s="32" t="str">
        <f>Critères!$A59</f>
        <v>PRÉSENTATION</v>
      </c>
      <c r="D68" s="32" t="str">
        <f>'P01'!$D60</f>
        <v>NT</v>
      </c>
      <c r="E68" s="32" t="str">
        <f>'P02'!$D60</f>
        <v>NT</v>
      </c>
      <c r="F68" s="32" t="str">
        <f>'P03'!$D60</f>
        <v>NT</v>
      </c>
      <c r="G68" s="32" t="str">
        <f>'P04'!$D60</f>
        <v>NT</v>
      </c>
      <c r="H68" s="32" t="str">
        <f>'P05'!$D60</f>
        <v>NT</v>
      </c>
      <c r="I68" s="32" t="str">
        <f>'P06'!$D60</f>
        <v>NT</v>
      </c>
      <c r="J68" s="32" t="str">
        <f>'P07'!$D60</f>
        <v>NT</v>
      </c>
      <c r="K68" s="32" t="str">
        <f>'P08'!$D60</f>
        <v>NT</v>
      </c>
      <c r="L68" s="32" t="str">
        <f>'P09'!$D60</f>
        <v>NT</v>
      </c>
      <c r="M68" s="32" t="str">
        <f>'P10'!$D60</f>
        <v>NT</v>
      </c>
      <c r="N68" s="32" t="str">
        <f>'P11'!$D60</f>
        <v>NT</v>
      </c>
      <c r="O68" s="32" t="str">
        <f>'P12'!$D60</f>
        <v>NT</v>
      </c>
      <c r="P68" s="32" t="str">
        <f>'P13'!$D60</f>
        <v>NT</v>
      </c>
      <c r="Q68" s="32" t="str">
        <f>'P14'!$D60</f>
        <v>NT</v>
      </c>
      <c r="R68" s="32" t="str">
        <f>'P15'!$D60</f>
        <v>NT</v>
      </c>
      <c r="S68" s="32" t="str">
        <f>'P16'!$D60</f>
        <v>NT</v>
      </c>
      <c r="T68" s="32" t="str">
        <f>'P17'!$D60</f>
        <v>NT</v>
      </c>
      <c r="U68" s="32" t="str">
        <f>'P18'!$D60</f>
        <v>NT</v>
      </c>
      <c r="V68" s="32" t="str">
        <f>'P19'!$D60</f>
        <v>NT</v>
      </c>
      <c r="W68" s="32" t="str">
        <f>'P20'!$D60</f>
        <v>NT</v>
      </c>
      <c r="X68" s="32" t="str">
        <f>'P21'!$D60</f>
        <v>NT</v>
      </c>
      <c r="Y68" s="53" t="str">
        <f>'P22'!$D60</f>
        <v>NT</v>
      </c>
      <c r="Z68" s="53" t="str">
        <f>'P23'!$D60</f>
        <v>NT</v>
      </c>
      <c r="AA68" s="53" t="str">
        <f>'P24'!$D60</f>
        <v>NT</v>
      </c>
      <c r="AB68" s="53" t="str">
        <f>'P25'!$D60</f>
        <v>NT</v>
      </c>
      <c r="AC68" s="53" t="str">
        <f>'P26'!$D60</f>
        <v>NT</v>
      </c>
      <c r="AD68" s="53" t="str">
        <f>'P27'!$D60</f>
        <v>NT</v>
      </c>
      <c r="AE68" s="53" t="str">
        <f>'P28'!$D60</f>
        <v>NT</v>
      </c>
      <c r="AF68" s="53" t="str">
        <f>'P29'!$D60</f>
        <v>NT</v>
      </c>
      <c r="AG68" s="53" t="str">
        <f>'P30'!$D60</f>
        <v>NT</v>
      </c>
      <c r="AH68" s="53" t="str">
        <f>'P31'!$D60</f>
        <v>NT</v>
      </c>
      <c r="AI68" s="53" t="str">
        <f>'P32'!$D60</f>
        <v>NT</v>
      </c>
      <c r="AJ68" s="53" t="str">
        <f>'P33'!$D60</f>
        <v>NT</v>
      </c>
      <c r="AK68" s="53" t="str">
        <f>'P34'!$D60</f>
        <v>NT</v>
      </c>
      <c r="AL68" s="53" t="str">
        <f>'P35'!$D60</f>
        <v>NT</v>
      </c>
      <c r="AM68" s="53" t="str">
        <f>'P36'!$D60</f>
        <v>NT</v>
      </c>
      <c r="AN68" s="53" t="str">
        <f>'P37'!$D60</f>
        <v>NT</v>
      </c>
      <c r="AO68" s="53" t="str">
        <f>'P38'!$D60</f>
        <v>NT</v>
      </c>
      <c r="AP68" s="53" t="str">
        <f>'P39'!$D60</f>
        <v>NT</v>
      </c>
      <c r="AQ68" s="53" t="str">
        <f>'P40'!$D60</f>
        <v>NT</v>
      </c>
      <c r="AR68" s="47">
        <f t="shared" ref="AR68:AR81" si="21">COUNTIF(D68:AQ68,"C")</f>
        <v>0</v>
      </c>
      <c r="AS68" s="47">
        <f t="shared" ref="AS68:AS81" si="22">COUNTIF(D68:AQ68,"NC")</f>
        <v>0</v>
      </c>
      <c r="AT68" s="47">
        <f t="shared" ref="AT68:AT81" si="23">COUNTIF(D68:AQ68,"NA")</f>
        <v>0</v>
      </c>
      <c r="AU68" s="47">
        <f t="shared" ref="AU68:AU81" si="24">COUNTIF(D68:AQ68,"NT")</f>
        <v>40</v>
      </c>
      <c r="AV68" s="12" t="str">
        <f t="shared" ref="AV68:AV81" si="25">IF(AS68&gt;0,"NC",IF(AR68&gt;0,"C",IF(AU68&gt;0,"NT","NA")))</f>
        <v>NT</v>
      </c>
      <c r="AW68" s="12">
        <v>10</v>
      </c>
      <c r="AX68" s="32" t="str">
        <f>Critères!$B59</f>
        <v>10.1</v>
      </c>
      <c r="AY68" s="32" t="str">
        <f>Critères!$A59</f>
        <v>PRÉSENTATION</v>
      </c>
      <c r="AZ68" s="32" t="str">
        <f>'P01'!$E60</f>
        <v>N</v>
      </c>
      <c r="BA68" s="32" t="str">
        <f>'P02'!$E60</f>
        <v>N</v>
      </c>
      <c r="BB68" s="32" t="str">
        <f>'P03'!$E60</f>
        <v>N</v>
      </c>
      <c r="BC68" s="32" t="str">
        <f>'P04'!$E60</f>
        <v>N</v>
      </c>
      <c r="BD68" s="32" t="str">
        <f>'P05'!$E60</f>
        <v>N</v>
      </c>
      <c r="BE68" s="32" t="str">
        <f>'P06'!$E60</f>
        <v>N</v>
      </c>
      <c r="BF68" s="32" t="str">
        <f>'P07'!$E60</f>
        <v>N</v>
      </c>
      <c r="BG68" s="32" t="str">
        <f>'P08'!$E60</f>
        <v>N</v>
      </c>
      <c r="BH68" s="32" t="str">
        <f>'P09'!$E60</f>
        <v>N</v>
      </c>
      <c r="BI68" s="32" t="str">
        <f>'P10'!$E60</f>
        <v>N</v>
      </c>
      <c r="BJ68" s="32" t="str">
        <f>'P11'!$E60</f>
        <v>N</v>
      </c>
      <c r="BK68" s="32" t="str">
        <f>'P12'!$E60</f>
        <v>N</v>
      </c>
      <c r="BL68" s="32" t="str">
        <f>'P13'!$E60</f>
        <v>N</v>
      </c>
      <c r="BM68" s="32" t="str">
        <f>'P14'!$E60</f>
        <v>N</v>
      </c>
      <c r="BN68" s="32" t="str">
        <f>'P15'!$E60</f>
        <v>N</v>
      </c>
      <c r="BO68" s="32" t="str">
        <f>'P16'!$E60</f>
        <v>N</v>
      </c>
      <c r="BP68" s="32" t="str">
        <f>'P17'!$E60</f>
        <v>N</v>
      </c>
      <c r="BQ68" s="32" t="str">
        <f>'P18'!$E60</f>
        <v>N</v>
      </c>
      <c r="BR68" s="32" t="str">
        <f>'P19'!$E60</f>
        <v>N</v>
      </c>
      <c r="BS68" s="32" t="str">
        <f>'P20'!$E60</f>
        <v>N</v>
      </c>
      <c r="BT68" s="32" t="str">
        <f>'P21'!$E60</f>
        <v>N</v>
      </c>
      <c r="BU68" s="53" t="str">
        <f>'P22'!$E60</f>
        <v>N</v>
      </c>
      <c r="BV68" s="53" t="str">
        <f>'P23'!$E60</f>
        <v>N</v>
      </c>
      <c r="BW68" s="53" t="str">
        <f>'P24'!$E60</f>
        <v>N</v>
      </c>
      <c r="BX68" s="53" t="str">
        <f>'P25'!$E60</f>
        <v>N</v>
      </c>
      <c r="BY68" s="53" t="str">
        <f>'P26'!$E60</f>
        <v>N</v>
      </c>
      <c r="BZ68" s="53" t="str">
        <f>'P27'!$E60</f>
        <v>N</v>
      </c>
      <c r="CA68" s="53" t="str">
        <f>'P28'!$E60</f>
        <v>N</v>
      </c>
      <c r="CB68" s="53" t="str">
        <f>'P29'!$E60</f>
        <v>N</v>
      </c>
      <c r="CC68" s="53" t="str">
        <f>'P30'!$E60</f>
        <v>N</v>
      </c>
      <c r="CD68" s="53" t="str">
        <f>'P31'!$E60</f>
        <v>N</v>
      </c>
      <c r="CE68" s="53" t="str">
        <f>'P32'!$E60</f>
        <v>N</v>
      </c>
      <c r="CF68" s="53" t="str">
        <f>'P33'!$E60</f>
        <v>N</v>
      </c>
      <c r="CG68" s="53" t="str">
        <f>'P34'!$E60</f>
        <v>N</v>
      </c>
      <c r="CH68" s="53" t="str">
        <f>'P35'!$E60</f>
        <v>N</v>
      </c>
      <c r="CI68" s="53" t="str">
        <f>'P36'!$E60</f>
        <v>N</v>
      </c>
      <c r="CJ68" s="53" t="str">
        <f>'P37'!$E60</f>
        <v>N</v>
      </c>
      <c r="CK68" s="53" t="str">
        <f>'P38'!$E60</f>
        <v>N</v>
      </c>
      <c r="CL68" s="53" t="str">
        <f>'P39'!$E60</f>
        <v>N</v>
      </c>
      <c r="CM68" s="53" t="str">
        <f>'P40'!$E60</f>
        <v>N</v>
      </c>
      <c r="CN68" s="47">
        <f t="shared" si="5"/>
        <v>0</v>
      </c>
    </row>
    <row r="69" spans="1:92" x14ac:dyDescent="0.3">
      <c r="A69" s="12">
        <v>10</v>
      </c>
      <c r="B69" s="32" t="str">
        <f>Critères!$B60</f>
        <v>10.2</v>
      </c>
      <c r="C69" s="32" t="str">
        <f>Critères!$A59</f>
        <v>PRÉSENTATION</v>
      </c>
      <c r="D69" s="32" t="str">
        <f>'P01'!$D61</f>
        <v>NT</v>
      </c>
      <c r="E69" s="32" t="str">
        <f>'P02'!$D61</f>
        <v>NT</v>
      </c>
      <c r="F69" s="32" t="str">
        <f>'P03'!$D61</f>
        <v>NT</v>
      </c>
      <c r="G69" s="32" t="str">
        <f>'P04'!$D61</f>
        <v>NT</v>
      </c>
      <c r="H69" s="32" t="str">
        <f>'P05'!$D61</f>
        <v>NT</v>
      </c>
      <c r="I69" s="32" t="str">
        <f>'P06'!$D61</f>
        <v>NT</v>
      </c>
      <c r="J69" s="32" t="str">
        <f>'P07'!$D61</f>
        <v>NT</v>
      </c>
      <c r="K69" s="32" t="str">
        <f>'P08'!$D61</f>
        <v>NT</v>
      </c>
      <c r="L69" s="32" t="str">
        <f>'P09'!$D61</f>
        <v>NT</v>
      </c>
      <c r="M69" s="32" t="str">
        <f>'P10'!$D61</f>
        <v>NT</v>
      </c>
      <c r="N69" s="32" t="str">
        <f>'P11'!$D61</f>
        <v>NT</v>
      </c>
      <c r="O69" s="32" t="str">
        <f>'P12'!$D61</f>
        <v>NT</v>
      </c>
      <c r="P69" s="32" t="str">
        <f>'P13'!$D61</f>
        <v>NT</v>
      </c>
      <c r="Q69" s="32" t="str">
        <f>'P14'!$D61</f>
        <v>NT</v>
      </c>
      <c r="R69" s="32" t="str">
        <f>'P15'!$D61</f>
        <v>NT</v>
      </c>
      <c r="S69" s="32" t="str">
        <f>'P16'!$D61</f>
        <v>NT</v>
      </c>
      <c r="T69" s="32" t="str">
        <f>'P17'!$D61</f>
        <v>NT</v>
      </c>
      <c r="U69" s="32" t="str">
        <f>'P18'!$D61</f>
        <v>NT</v>
      </c>
      <c r="V69" s="32" t="str">
        <f>'P19'!$D61</f>
        <v>NT</v>
      </c>
      <c r="W69" s="32" t="str">
        <f>'P20'!$D61</f>
        <v>NT</v>
      </c>
      <c r="X69" s="32" t="str">
        <f>'P21'!$D61</f>
        <v>NT</v>
      </c>
      <c r="Y69" s="53" t="str">
        <f>'P22'!$D61</f>
        <v>NT</v>
      </c>
      <c r="Z69" s="53" t="str">
        <f>'P23'!$D61</f>
        <v>NT</v>
      </c>
      <c r="AA69" s="53" t="str">
        <f>'P24'!$D61</f>
        <v>NT</v>
      </c>
      <c r="AB69" s="53" t="str">
        <f>'P25'!$D61</f>
        <v>NT</v>
      </c>
      <c r="AC69" s="53" t="str">
        <f>'P26'!$D61</f>
        <v>NT</v>
      </c>
      <c r="AD69" s="53" t="str">
        <f>'P27'!$D61</f>
        <v>NT</v>
      </c>
      <c r="AE69" s="53" t="str">
        <f>'P28'!$D61</f>
        <v>NT</v>
      </c>
      <c r="AF69" s="53" t="str">
        <f>'P29'!$D61</f>
        <v>NT</v>
      </c>
      <c r="AG69" s="53" t="str">
        <f>'P30'!$D61</f>
        <v>NT</v>
      </c>
      <c r="AH69" s="53" t="str">
        <f>'P31'!$D61</f>
        <v>NT</v>
      </c>
      <c r="AI69" s="53" t="str">
        <f>'P32'!$D61</f>
        <v>NT</v>
      </c>
      <c r="AJ69" s="53" t="str">
        <f>'P33'!$D61</f>
        <v>NT</v>
      </c>
      <c r="AK69" s="53" t="str">
        <f>'P34'!$D61</f>
        <v>NT</v>
      </c>
      <c r="AL69" s="53" t="str">
        <f>'P35'!$D61</f>
        <v>NT</v>
      </c>
      <c r="AM69" s="53" t="str">
        <f>'P36'!$D61</f>
        <v>NT</v>
      </c>
      <c r="AN69" s="53" t="str">
        <f>'P37'!$D61</f>
        <v>NT</v>
      </c>
      <c r="AO69" s="53" t="str">
        <f>'P38'!$D61</f>
        <v>NT</v>
      </c>
      <c r="AP69" s="53" t="str">
        <f>'P39'!$D61</f>
        <v>NT</v>
      </c>
      <c r="AQ69" s="53" t="str">
        <f>'P40'!$D61</f>
        <v>NT</v>
      </c>
      <c r="AR69" s="47">
        <f t="shared" si="21"/>
        <v>0</v>
      </c>
      <c r="AS69" s="47">
        <f t="shared" si="22"/>
        <v>0</v>
      </c>
      <c r="AT69" s="47">
        <f t="shared" si="23"/>
        <v>0</v>
      </c>
      <c r="AU69" s="47">
        <f t="shared" si="24"/>
        <v>40</v>
      </c>
      <c r="AV69" s="12" t="str">
        <f t="shared" si="25"/>
        <v>NT</v>
      </c>
      <c r="AW69" s="12">
        <v>10</v>
      </c>
      <c r="AX69" s="32" t="str">
        <f>Critères!$B60</f>
        <v>10.2</v>
      </c>
      <c r="AY69" s="32" t="str">
        <f>Critères!$A59</f>
        <v>PRÉSENTATION</v>
      </c>
      <c r="AZ69" s="32" t="str">
        <f>'P01'!$E61</f>
        <v>N</v>
      </c>
      <c r="BA69" s="32" t="str">
        <f>'P02'!$E61</f>
        <v>N</v>
      </c>
      <c r="BB69" s="32" t="str">
        <f>'P03'!$E61</f>
        <v>N</v>
      </c>
      <c r="BC69" s="32" t="str">
        <f>'P04'!$E61</f>
        <v>N</v>
      </c>
      <c r="BD69" s="32" t="str">
        <f>'P05'!$E61</f>
        <v>N</v>
      </c>
      <c r="BE69" s="32" t="str">
        <f>'P06'!$E61</f>
        <v>N</v>
      </c>
      <c r="BF69" s="32" t="str">
        <f>'P07'!$E61</f>
        <v>N</v>
      </c>
      <c r="BG69" s="32" t="str">
        <f>'P08'!$E61</f>
        <v>N</v>
      </c>
      <c r="BH69" s="32" t="str">
        <f>'P09'!$E61</f>
        <v>N</v>
      </c>
      <c r="BI69" s="32" t="str">
        <f>'P10'!$E61</f>
        <v>N</v>
      </c>
      <c r="BJ69" s="32" t="str">
        <f>'P11'!$E61</f>
        <v>N</v>
      </c>
      <c r="BK69" s="32" t="str">
        <f>'P12'!$E61</f>
        <v>N</v>
      </c>
      <c r="BL69" s="32" t="str">
        <f>'P13'!$E61</f>
        <v>N</v>
      </c>
      <c r="BM69" s="32" t="str">
        <f>'P14'!$E61</f>
        <v>N</v>
      </c>
      <c r="BN69" s="32" t="str">
        <f>'P15'!$E61</f>
        <v>N</v>
      </c>
      <c r="BO69" s="32" t="str">
        <f>'P16'!$E61</f>
        <v>N</v>
      </c>
      <c r="BP69" s="32" t="str">
        <f>'P17'!$E61</f>
        <v>N</v>
      </c>
      <c r="BQ69" s="32" t="str">
        <f>'P18'!$E61</f>
        <v>N</v>
      </c>
      <c r="BR69" s="32" t="str">
        <f>'P19'!$E61</f>
        <v>N</v>
      </c>
      <c r="BS69" s="32" t="str">
        <f>'P20'!$E61</f>
        <v>N</v>
      </c>
      <c r="BT69" s="32" t="str">
        <f>'P21'!$E61</f>
        <v>N</v>
      </c>
      <c r="BU69" s="53" t="str">
        <f>'P22'!$E61</f>
        <v>N</v>
      </c>
      <c r="BV69" s="53" t="str">
        <f>'P23'!$E61</f>
        <v>N</v>
      </c>
      <c r="BW69" s="53" t="str">
        <f>'P24'!$E61</f>
        <v>N</v>
      </c>
      <c r="BX69" s="53" t="str">
        <f>'P25'!$E61</f>
        <v>N</v>
      </c>
      <c r="BY69" s="53" t="str">
        <f>'P26'!$E61</f>
        <v>N</v>
      </c>
      <c r="BZ69" s="53" t="str">
        <f>'P27'!$E61</f>
        <v>N</v>
      </c>
      <c r="CA69" s="53" t="str">
        <f>'P28'!$E61</f>
        <v>N</v>
      </c>
      <c r="CB69" s="53" t="str">
        <f>'P29'!$E61</f>
        <v>N</v>
      </c>
      <c r="CC69" s="53" t="str">
        <f>'P30'!$E61</f>
        <v>N</v>
      </c>
      <c r="CD69" s="53" t="str">
        <f>'P31'!$E61</f>
        <v>N</v>
      </c>
      <c r="CE69" s="53" t="str">
        <f>'P32'!$E61</f>
        <v>N</v>
      </c>
      <c r="CF69" s="53" t="str">
        <f>'P33'!$E61</f>
        <v>N</v>
      </c>
      <c r="CG69" s="53" t="str">
        <f>'P34'!$E61</f>
        <v>N</v>
      </c>
      <c r="CH69" s="53" t="str">
        <f>'P35'!$E61</f>
        <v>N</v>
      </c>
      <c r="CI69" s="53" t="str">
        <f>'P36'!$E61</f>
        <v>N</v>
      </c>
      <c r="CJ69" s="53" t="str">
        <f>'P37'!$E61</f>
        <v>N</v>
      </c>
      <c r="CK69" s="53" t="str">
        <f>'P38'!$E61</f>
        <v>N</v>
      </c>
      <c r="CL69" s="53" t="str">
        <f>'P39'!$E61</f>
        <v>N</v>
      </c>
      <c r="CM69" s="53" t="str">
        <f>'P40'!$E61</f>
        <v>N</v>
      </c>
      <c r="CN69" s="47">
        <f t="shared" ref="CN69:CN81" si="26">COUNTIF(AZ69:CM69,"D")</f>
        <v>0</v>
      </c>
    </row>
    <row r="70" spans="1:92" x14ac:dyDescent="0.3">
      <c r="A70" s="12">
        <v>10</v>
      </c>
      <c r="B70" s="32" t="str">
        <f>Critères!$B61</f>
        <v>10.3</v>
      </c>
      <c r="C70" s="32" t="str">
        <f>Critères!$A59</f>
        <v>PRÉSENTATION</v>
      </c>
      <c r="D70" s="32" t="str">
        <f>'P01'!$D62</f>
        <v>NT</v>
      </c>
      <c r="E70" s="32" t="str">
        <f>'P02'!$D62</f>
        <v>NT</v>
      </c>
      <c r="F70" s="32" t="str">
        <f>'P03'!$D62</f>
        <v>NT</v>
      </c>
      <c r="G70" s="32" t="str">
        <f>'P04'!$D62</f>
        <v>NT</v>
      </c>
      <c r="H70" s="32" t="str">
        <f>'P05'!$D62</f>
        <v>NT</v>
      </c>
      <c r="I70" s="32" t="str">
        <f>'P06'!$D62</f>
        <v>NT</v>
      </c>
      <c r="J70" s="32" t="str">
        <f>'P07'!$D62</f>
        <v>NT</v>
      </c>
      <c r="K70" s="32" t="str">
        <f>'P08'!$D62</f>
        <v>NT</v>
      </c>
      <c r="L70" s="32" t="str">
        <f>'P09'!$D62</f>
        <v>NT</v>
      </c>
      <c r="M70" s="32" t="str">
        <f>'P10'!$D62</f>
        <v>NT</v>
      </c>
      <c r="N70" s="32" t="str">
        <f>'P11'!$D62</f>
        <v>NT</v>
      </c>
      <c r="O70" s="32" t="str">
        <f>'P12'!$D62</f>
        <v>NT</v>
      </c>
      <c r="P70" s="32" t="str">
        <f>'P13'!$D62</f>
        <v>NT</v>
      </c>
      <c r="Q70" s="32" t="str">
        <f>'P14'!$D62</f>
        <v>NT</v>
      </c>
      <c r="R70" s="32" t="str">
        <f>'P15'!$D62</f>
        <v>NT</v>
      </c>
      <c r="S70" s="32" t="str">
        <f>'P16'!$D62</f>
        <v>NT</v>
      </c>
      <c r="T70" s="32" t="str">
        <f>'P17'!$D62</f>
        <v>NT</v>
      </c>
      <c r="U70" s="32" t="str">
        <f>'P18'!$D62</f>
        <v>NT</v>
      </c>
      <c r="V70" s="32" t="str">
        <f>'P19'!$D62</f>
        <v>NT</v>
      </c>
      <c r="W70" s="32" t="str">
        <f>'P20'!$D62</f>
        <v>NT</v>
      </c>
      <c r="X70" s="32" t="str">
        <f>'P21'!$D62</f>
        <v>NT</v>
      </c>
      <c r="Y70" s="53" t="str">
        <f>'P22'!$D62</f>
        <v>NT</v>
      </c>
      <c r="Z70" s="53" t="str">
        <f>'P23'!$D62</f>
        <v>NT</v>
      </c>
      <c r="AA70" s="53" t="str">
        <f>'P24'!$D62</f>
        <v>NT</v>
      </c>
      <c r="AB70" s="53" t="str">
        <f>'P25'!$D62</f>
        <v>NT</v>
      </c>
      <c r="AC70" s="53" t="str">
        <f>'P26'!$D62</f>
        <v>NT</v>
      </c>
      <c r="AD70" s="53" t="str">
        <f>'P27'!$D62</f>
        <v>NT</v>
      </c>
      <c r="AE70" s="53" t="str">
        <f>'P28'!$D62</f>
        <v>NT</v>
      </c>
      <c r="AF70" s="53" t="str">
        <f>'P29'!$D62</f>
        <v>NT</v>
      </c>
      <c r="AG70" s="53" t="str">
        <f>'P30'!$D62</f>
        <v>NT</v>
      </c>
      <c r="AH70" s="53" t="str">
        <f>'P31'!$D62</f>
        <v>NT</v>
      </c>
      <c r="AI70" s="53" t="str">
        <f>'P32'!$D62</f>
        <v>NT</v>
      </c>
      <c r="AJ70" s="53" t="str">
        <f>'P33'!$D62</f>
        <v>NT</v>
      </c>
      <c r="AK70" s="53" t="str">
        <f>'P34'!$D62</f>
        <v>NT</v>
      </c>
      <c r="AL70" s="53" t="str">
        <f>'P35'!$D62</f>
        <v>NT</v>
      </c>
      <c r="AM70" s="53" t="str">
        <f>'P36'!$D62</f>
        <v>NT</v>
      </c>
      <c r="AN70" s="53" t="str">
        <f>'P37'!$D62</f>
        <v>NT</v>
      </c>
      <c r="AO70" s="53" t="str">
        <f>'P38'!$D62</f>
        <v>NT</v>
      </c>
      <c r="AP70" s="53" t="str">
        <f>'P39'!$D62</f>
        <v>NT</v>
      </c>
      <c r="AQ70" s="53" t="str">
        <f>'P40'!$D62</f>
        <v>NT</v>
      </c>
      <c r="AR70" s="47">
        <f t="shared" si="21"/>
        <v>0</v>
      </c>
      <c r="AS70" s="47">
        <f t="shared" si="22"/>
        <v>0</v>
      </c>
      <c r="AT70" s="47">
        <f t="shared" si="23"/>
        <v>0</v>
      </c>
      <c r="AU70" s="47">
        <f t="shared" si="24"/>
        <v>40</v>
      </c>
      <c r="AV70" s="12" t="str">
        <f t="shared" si="25"/>
        <v>NT</v>
      </c>
      <c r="AW70" s="12">
        <v>10</v>
      </c>
      <c r="AX70" s="32" t="str">
        <f>Critères!$B61</f>
        <v>10.3</v>
      </c>
      <c r="AY70" s="32" t="str">
        <f>Critères!$A59</f>
        <v>PRÉSENTATION</v>
      </c>
      <c r="AZ70" s="32" t="str">
        <f>'P01'!$E62</f>
        <v>N</v>
      </c>
      <c r="BA70" s="32" t="str">
        <f>'P02'!$E62</f>
        <v>N</v>
      </c>
      <c r="BB70" s="32" t="str">
        <f>'P03'!$E62</f>
        <v>N</v>
      </c>
      <c r="BC70" s="32" t="str">
        <f>'P04'!$E62</f>
        <v>N</v>
      </c>
      <c r="BD70" s="32" t="str">
        <f>'P05'!$E62</f>
        <v>N</v>
      </c>
      <c r="BE70" s="32" t="str">
        <f>'P06'!$E62</f>
        <v>N</v>
      </c>
      <c r="BF70" s="32" t="str">
        <f>'P07'!$E62</f>
        <v>N</v>
      </c>
      <c r="BG70" s="32" t="str">
        <f>'P08'!$E62</f>
        <v>N</v>
      </c>
      <c r="BH70" s="32" t="str">
        <f>'P09'!$E62</f>
        <v>N</v>
      </c>
      <c r="BI70" s="32" t="str">
        <f>'P10'!$E62</f>
        <v>N</v>
      </c>
      <c r="BJ70" s="32" t="str">
        <f>'P11'!$E62</f>
        <v>N</v>
      </c>
      <c r="BK70" s="32" t="str">
        <f>'P12'!$E62</f>
        <v>N</v>
      </c>
      <c r="BL70" s="32" t="str">
        <f>'P13'!$E62</f>
        <v>N</v>
      </c>
      <c r="BM70" s="32" t="str">
        <f>'P14'!$E62</f>
        <v>N</v>
      </c>
      <c r="BN70" s="32" t="str">
        <f>'P15'!$E62</f>
        <v>N</v>
      </c>
      <c r="BO70" s="32" t="str">
        <f>'P16'!$E62</f>
        <v>N</v>
      </c>
      <c r="BP70" s="32" t="str">
        <f>'P17'!$E62</f>
        <v>N</v>
      </c>
      <c r="BQ70" s="32" t="str">
        <f>'P18'!$E62</f>
        <v>N</v>
      </c>
      <c r="BR70" s="32" t="str">
        <f>'P19'!$E62</f>
        <v>N</v>
      </c>
      <c r="BS70" s="32" t="str">
        <f>'P20'!$E62</f>
        <v>N</v>
      </c>
      <c r="BT70" s="32" t="str">
        <f>'P21'!$E62</f>
        <v>N</v>
      </c>
      <c r="BU70" s="53" t="str">
        <f>'P22'!$E62</f>
        <v>N</v>
      </c>
      <c r="BV70" s="53" t="str">
        <f>'P23'!$E62</f>
        <v>N</v>
      </c>
      <c r="BW70" s="53" t="str">
        <f>'P24'!$E62</f>
        <v>N</v>
      </c>
      <c r="BX70" s="53" t="str">
        <f>'P25'!$E62</f>
        <v>N</v>
      </c>
      <c r="BY70" s="53" t="str">
        <f>'P26'!$E62</f>
        <v>N</v>
      </c>
      <c r="BZ70" s="53" t="str">
        <f>'P27'!$E62</f>
        <v>N</v>
      </c>
      <c r="CA70" s="53" t="str">
        <f>'P28'!$E62</f>
        <v>N</v>
      </c>
      <c r="CB70" s="53" t="str">
        <f>'P29'!$E62</f>
        <v>N</v>
      </c>
      <c r="CC70" s="53" t="str">
        <f>'P30'!$E62</f>
        <v>N</v>
      </c>
      <c r="CD70" s="53" t="str">
        <f>'P31'!$E62</f>
        <v>N</v>
      </c>
      <c r="CE70" s="53" t="str">
        <f>'P32'!$E62</f>
        <v>N</v>
      </c>
      <c r="CF70" s="53" t="str">
        <f>'P33'!$E62</f>
        <v>N</v>
      </c>
      <c r="CG70" s="53" t="str">
        <f>'P34'!$E62</f>
        <v>N</v>
      </c>
      <c r="CH70" s="53" t="str">
        <f>'P35'!$E62</f>
        <v>N</v>
      </c>
      <c r="CI70" s="53" t="str">
        <f>'P36'!$E62</f>
        <v>N</v>
      </c>
      <c r="CJ70" s="53" t="str">
        <f>'P37'!$E62</f>
        <v>N</v>
      </c>
      <c r="CK70" s="53" t="str">
        <f>'P38'!$E62</f>
        <v>N</v>
      </c>
      <c r="CL70" s="53" t="str">
        <f>'P39'!$E62</f>
        <v>N</v>
      </c>
      <c r="CM70" s="53" t="str">
        <f>'P40'!$E62</f>
        <v>N</v>
      </c>
      <c r="CN70" s="47">
        <f t="shared" si="26"/>
        <v>0</v>
      </c>
    </row>
    <row r="71" spans="1:92" x14ac:dyDescent="0.3">
      <c r="A71" s="12">
        <v>10</v>
      </c>
      <c r="B71" s="32" t="str">
        <f>Critères!$B62</f>
        <v>10.4</v>
      </c>
      <c r="C71" s="32" t="str">
        <f>Critères!$A59</f>
        <v>PRÉSENTATION</v>
      </c>
      <c r="D71" s="32" t="str">
        <f>'P01'!$D63</f>
        <v>NT</v>
      </c>
      <c r="E71" s="32" t="str">
        <f>'P02'!$D63</f>
        <v>NT</v>
      </c>
      <c r="F71" s="32" t="str">
        <f>'P03'!$D63</f>
        <v>NT</v>
      </c>
      <c r="G71" s="32" t="str">
        <f>'P04'!$D63</f>
        <v>NT</v>
      </c>
      <c r="H71" s="32" t="str">
        <f>'P05'!$D63</f>
        <v>NT</v>
      </c>
      <c r="I71" s="32" t="str">
        <f>'P06'!$D63</f>
        <v>NT</v>
      </c>
      <c r="J71" s="32" t="str">
        <f>'P07'!$D63</f>
        <v>NT</v>
      </c>
      <c r="K71" s="32" t="str">
        <f>'P08'!$D63</f>
        <v>NT</v>
      </c>
      <c r="L71" s="32" t="str">
        <f>'P09'!$D63</f>
        <v>NT</v>
      </c>
      <c r="M71" s="32" t="str">
        <f>'P10'!$D63</f>
        <v>NT</v>
      </c>
      <c r="N71" s="32" t="str">
        <f>'P11'!$D63</f>
        <v>NT</v>
      </c>
      <c r="O71" s="32" t="str">
        <f>'P12'!$D63</f>
        <v>NT</v>
      </c>
      <c r="P71" s="32" t="str">
        <f>'P13'!$D63</f>
        <v>NT</v>
      </c>
      <c r="Q71" s="32" t="str">
        <f>'P14'!$D63</f>
        <v>NT</v>
      </c>
      <c r="R71" s="32" t="str">
        <f>'P15'!$D63</f>
        <v>NT</v>
      </c>
      <c r="S71" s="32" t="str">
        <f>'P16'!$D63</f>
        <v>NT</v>
      </c>
      <c r="T71" s="32" t="str">
        <f>'P17'!$D63</f>
        <v>NT</v>
      </c>
      <c r="U71" s="32" t="str">
        <f>'P18'!$D63</f>
        <v>NT</v>
      </c>
      <c r="V71" s="32" t="str">
        <f>'P19'!$D63</f>
        <v>NT</v>
      </c>
      <c r="W71" s="32" t="str">
        <f>'P20'!$D63</f>
        <v>NT</v>
      </c>
      <c r="X71" s="32" t="str">
        <f>'P21'!$D63</f>
        <v>NT</v>
      </c>
      <c r="Y71" s="53" t="str">
        <f>'P22'!$D63</f>
        <v>NT</v>
      </c>
      <c r="Z71" s="53" t="str">
        <f>'P23'!$D63</f>
        <v>NT</v>
      </c>
      <c r="AA71" s="53" t="str">
        <f>'P24'!$D63</f>
        <v>NT</v>
      </c>
      <c r="AB71" s="53" t="str">
        <f>'P25'!$D63</f>
        <v>NT</v>
      </c>
      <c r="AC71" s="53" t="str">
        <f>'P26'!$D63</f>
        <v>NT</v>
      </c>
      <c r="AD71" s="53" t="str">
        <f>'P27'!$D63</f>
        <v>NT</v>
      </c>
      <c r="AE71" s="53" t="str">
        <f>'P28'!$D63</f>
        <v>NT</v>
      </c>
      <c r="AF71" s="53" t="str">
        <f>'P29'!$D63</f>
        <v>NT</v>
      </c>
      <c r="AG71" s="53" t="str">
        <f>'P30'!$D63</f>
        <v>NT</v>
      </c>
      <c r="AH71" s="53" t="str">
        <f>'P31'!$D63</f>
        <v>NT</v>
      </c>
      <c r="AI71" s="53" t="str">
        <f>'P32'!$D63</f>
        <v>NT</v>
      </c>
      <c r="AJ71" s="53" t="str">
        <f>'P33'!$D63</f>
        <v>NT</v>
      </c>
      <c r="AK71" s="53" t="str">
        <f>'P34'!$D63</f>
        <v>NT</v>
      </c>
      <c r="AL71" s="53" t="str">
        <f>'P35'!$D63</f>
        <v>NT</v>
      </c>
      <c r="AM71" s="53" t="str">
        <f>'P36'!$D63</f>
        <v>NT</v>
      </c>
      <c r="AN71" s="53" t="str">
        <f>'P37'!$D63</f>
        <v>NT</v>
      </c>
      <c r="AO71" s="53" t="str">
        <f>'P38'!$D63</f>
        <v>NT</v>
      </c>
      <c r="AP71" s="53" t="str">
        <f>'P39'!$D63</f>
        <v>NT</v>
      </c>
      <c r="AQ71" s="53" t="str">
        <f>'P40'!$D63</f>
        <v>NT</v>
      </c>
      <c r="AR71" s="47">
        <f t="shared" si="21"/>
        <v>0</v>
      </c>
      <c r="AS71" s="47">
        <f t="shared" si="22"/>
        <v>0</v>
      </c>
      <c r="AT71" s="47">
        <f t="shared" si="23"/>
        <v>0</v>
      </c>
      <c r="AU71" s="47">
        <f t="shared" si="24"/>
        <v>40</v>
      </c>
      <c r="AV71" s="12" t="str">
        <f t="shared" si="25"/>
        <v>NT</v>
      </c>
      <c r="AW71" s="12">
        <v>10</v>
      </c>
      <c r="AX71" s="32" t="str">
        <f>Critères!$B62</f>
        <v>10.4</v>
      </c>
      <c r="AY71" s="32" t="str">
        <f>Critères!$A59</f>
        <v>PRÉSENTATION</v>
      </c>
      <c r="AZ71" s="32" t="str">
        <f>'P01'!$E63</f>
        <v>N</v>
      </c>
      <c r="BA71" s="32" t="str">
        <f>'P02'!$E63</f>
        <v>N</v>
      </c>
      <c r="BB71" s="32" t="str">
        <f>'P03'!$E63</f>
        <v>N</v>
      </c>
      <c r="BC71" s="32" t="str">
        <f>'P04'!$E63</f>
        <v>N</v>
      </c>
      <c r="BD71" s="32" t="str">
        <f>'P05'!$E63</f>
        <v>N</v>
      </c>
      <c r="BE71" s="32" t="str">
        <f>'P06'!$E63</f>
        <v>N</v>
      </c>
      <c r="BF71" s="32" t="str">
        <f>'P07'!$E63</f>
        <v>N</v>
      </c>
      <c r="BG71" s="32" t="str">
        <f>'P08'!$E63</f>
        <v>N</v>
      </c>
      <c r="BH71" s="32" t="str">
        <f>'P09'!$E63</f>
        <v>N</v>
      </c>
      <c r="BI71" s="32" t="str">
        <f>'P10'!$E63</f>
        <v>N</v>
      </c>
      <c r="BJ71" s="32" t="str">
        <f>'P11'!$E63</f>
        <v>N</v>
      </c>
      <c r="BK71" s="32" t="str">
        <f>'P12'!$E63</f>
        <v>N</v>
      </c>
      <c r="BL71" s="32" t="str">
        <f>'P13'!$E63</f>
        <v>N</v>
      </c>
      <c r="BM71" s="32" t="str">
        <f>'P14'!$E63</f>
        <v>N</v>
      </c>
      <c r="BN71" s="32" t="str">
        <f>'P15'!$E63</f>
        <v>N</v>
      </c>
      <c r="BO71" s="32" t="str">
        <f>'P16'!$E63</f>
        <v>N</v>
      </c>
      <c r="BP71" s="32" t="str">
        <f>'P17'!$E63</f>
        <v>N</v>
      </c>
      <c r="BQ71" s="32" t="str">
        <f>'P18'!$E63</f>
        <v>N</v>
      </c>
      <c r="BR71" s="32" t="str">
        <f>'P19'!$E63</f>
        <v>N</v>
      </c>
      <c r="BS71" s="32" t="str">
        <f>'P20'!$E63</f>
        <v>N</v>
      </c>
      <c r="BT71" s="32" t="str">
        <f>'P21'!$E63</f>
        <v>N</v>
      </c>
      <c r="BU71" s="53" t="str">
        <f>'P22'!$E63</f>
        <v>N</v>
      </c>
      <c r="BV71" s="53" t="str">
        <f>'P23'!$E63</f>
        <v>N</v>
      </c>
      <c r="BW71" s="53" t="str">
        <f>'P24'!$E63</f>
        <v>N</v>
      </c>
      <c r="BX71" s="53" t="str">
        <f>'P25'!$E63</f>
        <v>N</v>
      </c>
      <c r="BY71" s="53" t="str">
        <f>'P26'!$E63</f>
        <v>N</v>
      </c>
      <c r="BZ71" s="53" t="str">
        <f>'P27'!$E63</f>
        <v>N</v>
      </c>
      <c r="CA71" s="53" t="str">
        <f>'P28'!$E63</f>
        <v>N</v>
      </c>
      <c r="CB71" s="53" t="str">
        <f>'P29'!$E63</f>
        <v>N</v>
      </c>
      <c r="CC71" s="53" t="str">
        <f>'P30'!$E63</f>
        <v>N</v>
      </c>
      <c r="CD71" s="53" t="str">
        <f>'P31'!$E63</f>
        <v>N</v>
      </c>
      <c r="CE71" s="53" t="str">
        <f>'P32'!$E63</f>
        <v>N</v>
      </c>
      <c r="CF71" s="53" t="str">
        <f>'P33'!$E63</f>
        <v>N</v>
      </c>
      <c r="CG71" s="53" t="str">
        <f>'P34'!$E63</f>
        <v>N</v>
      </c>
      <c r="CH71" s="53" t="str">
        <f>'P35'!$E63</f>
        <v>N</v>
      </c>
      <c r="CI71" s="53" t="str">
        <f>'P36'!$E63</f>
        <v>N</v>
      </c>
      <c r="CJ71" s="53" t="str">
        <f>'P37'!$E63</f>
        <v>N</v>
      </c>
      <c r="CK71" s="53" t="str">
        <f>'P38'!$E63</f>
        <v>N</v>
      </c>
      <c r="CL71" s="53" t="str">
        <f>'P39'!$E63</f>
        <v>N</v>
      </c>
      <c r="CM71" s="53" t="str">
        <f>'P40'!$E63</f>
        <v>N</v>
      </c>
      <c r="CN71" s="47">
        <f t="shared" si="26"/>
        <v>0</v>
      </c>
    </row>
    <row r="72" spans="1:92" x14ac:dyDescent="0.3">
      <c r="A72" s="12">
        <v>10</v>
      </c>
      <c r="B72" s="32" t="str">
        <f>Critères!$B63</f>
        <v>10.5</v>
      </c>
      <c r="C72" s="32" t="str">
        <f>Critères!$A59</f>
        <v>PRÉSENTATION</v>
      </c>
      <c r="D72" s="32" t="str">
        <f>'P01'!$D64</f>
        <v>NT</v>
      </c>
      <c r="E72" s="32" t="str">
        <f>'P02'!$D64</f>
        <v>NT</v>
      </c>
      <c r="F72" s="32" t="str">
        <f>'P03'!$D64</f>
        <v>NT</v>
      </c>
      <c r="G72" s="32" t="str">
        <f>'P04'!$D64</f>
        <v>NT</v>
      </c>
      <c r="H72" s="32" t="str">
        <f>'P05'!$D64</f>
        <v>NT</v>
      </c>
      <c r="I72" s="32" t="str">
        <f>'P06'!$D64</f>
        <v>NT</v>
      </c>
      <c r="J72" s="32" t="str">
        <f>'P07'!$D64</f>
        <v>NT</v>
      </c>
      <c r="K72" s="32" t="str">
        <f>'P08'!$D64</f>
        <v>NT</v>
      </c>
      <c r="L72" s="32" t="str">
        <f>'P09'!$D64</f>
        <v>NT</v>
      </c>
      <c r="M72" s="32" t="str">
        <f>'P10'!$D64</f>
        <v>NT</v>
      </c>
      <c r="N72" s="32" t="str">
        <f>'P11'!$D64</f>
        <v>NT</v>
      </c>
      <c r="O72" s="32" t="str">
        <f>'P12'!$D64</f>
        <v>NT</v>
      </c>
      <c r="P72" s="32" t="str">
        <f>'P13'!$D64</f>
        <v>NT</v>
      </c>
      <c r="Q72" s="32" t="str">
        <f>'P14'!$D64</f>
        <v>NT</v>
      </c>
      <c r="R72" s="32" t="str">
        <f>'P15'!$D64</f>
        <v>NT</v>
      </c>
      <c r="S72" s="32" t="str">
        <f>'P16'!$D64</f>
        <v>NT</v>
      </c>
      <c r="T72" s="32" t="str">
        <f>'P17'!$D64</f>
        <v>NT</v>
      </c>
      <c r="U72" s="32" t="str">
        <f>'P18'!$D64</f>
        <v>NT</v>
      </c>
      <c r="V72" s="32" t="str">
        <f>'P19'!$D64</f>
        <v>NT</v>
      </c>
      <c r="W72" s="32" t="str">
        <f>'P20'!$D64</f>
        <v>NT</v>
      </c>
      <c r="X72" s="32" t="str">
        <f>'P21'!$D64</f>
        <v>NT</v>
      </c>
      <c r="Y72" s="53" t="str">
        <f>'P22'!$D64</f>
        <v>NT</v>
      </c>
      <c r="Z72" s="53" t="str">
        <f>'P23'!$D64</f>
        <v>NT</v>
      </c>
      <c r="AA72" s="53" t="str">
        <f>'P24'!$D64</f>
        <v>NT</v>
      </c>
      <c r="AB72" s="53" t="str">
        <f>'P25'!$D64</f>
        <v>NT</v>
      </c>
      <c r="AC72" s="53" t="str">
        <f>'P26'!$D64</f>
        <v>NT</v>
      </c>
      <c r="AD72" s="53" t="str">
        <f>'P27'!$D64</f>
        <v>NT</v>
      </c>
      <c r="AE72" s="53" t="str">
        <f>'P28'!$D64</f>
        <v>NT</v>
      </c>
      <c r="AF72" s="53" t="str">
        <f>'P29'!$D64</f>
        <v>NT</v>
      </c>
      <c r="AG72" s="53" t="str">
        <f>'P30'!$D64</f>
        <v>NT</v>
      </c>
      <c r="AH72" s="53" t="str">
        <f>'P31'!$D64</f>
        <v>NT</v>
      </c>
      <c r="AI72" s="53" t="str">
        <f>'P32'!$D64</f>
        <v>NT</v>
      </c>
      <c r="AJ72" s="53" t="str">
        <f>'P33'!$D64</f>
        <v>NT</v>
      </c>
      <c r="AK72" s="53" t="str">
        <f>'P34'!$D64</f>
        <v>NT</v>
      </c>
      <c r="AL72" s="53" t="str">
        <f>'P35'!$D64</f>
        <v>NT</v>
      </c>
      <c r="AM72" s="53" t="str">
        <f>'P36'!$D64</f>
        <v>NT</v>
      </c>
      <c r="AN72" s="53" t="str">
        <f>'P37'!$D64</f>
        <v>NT</v>
      </c>
      <c r="AO72" s="53" t="str">
        <f>'P38'!$D64</f>
        <v>NT</v>
      </c>
      <c r="AP72" s="53" t="str">
        <f>'P39'!$D64</f>
        <v>NT</v>
      </c>
      <c r="AQ72" s="53" t="str">
        <f>'P40'!$D64</f>
        <v>NT</v>
      </c>
      <c r="AR72" s="47">
        <f t="shared" si="21"/>
        <v>0</v>
      </c>
      <c r="AS72" s="47">
        <f t="shared" si="22"/>
        <v>0</v>
      </c>
      <c r="AT72" s="47">
        <f t="shared" si="23"/>
        <v>0</v>
      </c>
      <c r="AU72" s="47">
        <f t="shared" si="24"/>
        <v>40</v>
      </c>
      <c r="AV72" s="12" t="str">
        <f t="shared" si="25"/>
        <v>NT</v>
      </c>
      <c r="AW72" s="12">
        <v>10</v>
      </c>
      <c r="AX72" s="32" t="str">
        <f>Critères!$B63</f>
        <v>10.5</v>
      </c>
      <c r="AY72" s="32" t="str">
        <f>Critères!$A59</f>
        <v>PRÉSENTATION</v>
      </c>
      <c r="AZ72" s="32" t="str">
        <f>'P01'!$E64</f>
        <v>N</v>
      </c>
      <c r="BA72" s="32" t="str">
        <f>'P02'!$E64</f>
        <v>N</v>
      </c>
      <c r="BB72" s="32" t="str">
        <f>'P03'!$E64</f>
        <v>N</v>
      </c>
      <c r="BC72" s="32" t="str">
        <f>'P04'!$E64</f>
        <v>N</v>
      </c>
      <c r="BD72" s="32" t="str">
        <f>'P05'!$E64</f>
        <v>N</v>
      </c>
      <c r="BE72" s="32" t="str">
        <f>'P06'!$E64</f>
        <v>N</v>
      </c>
      <c r="BF72" s="32" t="str">
        <f>'P07'!$E64</f>
        <v>N</v>
      </c>
      <c r="BG72" s="32" t="str">
        <f>'P08'!$E64</f>
        <v>N</v>
      </c>
      <c r="BH72" s="32" t="str">
        <f>'P09'!$E64</f>
        <v>N</v>
      </c>
      <c r="BI72" s="32" t="str">
        <f>'P10'!$E64</f>
        <v>N</v>
      </c>
      <c r="BJ72" s="32" t="str">
        <f>'P11'!$E64</f>
        <v>N</v>
      </c>
      <c r="BK72" s="32" t="str">
        <f>'P12'!$E64</f>
        <v>N</v>
      </c>
      <c r="BL72" s="32" t="str">
        <f>'P13'!$E64</f>
        <v>N</v>
      </c>
      <c r="BM72" s="32" t="str">
        <f>'P14'!$E64</f>
        <v>N</v>
      </c>
      <c r="BN72" s="32" t="str">
        <f>'P15'!$E64</f>
        <v>N</v>
      </c>
      <c r="BO72" s="32" t="str">
        <f>'P16'!$E64</f>
        <v>N</v>
      </c>
      <c r="BP72" s="32" t="str">
        <f>'P17'!$E64</f>
        <v>N</v>
      </c>
      <c r="BQ72" s="32" t="str">
        <f>'P18'!$E64</f>
        <v>N</v>
      </c>
      <c r="BR72" s="32" t="str">
        <f>'P19'!$E64</f>
        <v>N</v>
      </c>
      <c r="BS72" s="32" t="str">
        <f>'P20'!$E64</f>
        <v>N</v>
      </c>
      <c r="BT72" s="32" t="str">
        <f>'P21'!$E64</f>
        <v>N</v>
      </c>
      <c r="BU72" s="53" t="str">
        <f>'P22'!$E64</f>
        <v>N</v>
      </c>
      <c r="BV72" s="53" t="str">
        <f>'P23'!$E64</f>
        <v>N</v>
      </c>
      <c r="BW72" s="53" t="str">
        <f>'P24'!$E64</f>
        <v>N</v>
      </c>
      <c r="BX72" s="53" t="str">
        <f>'P25'!$E64</f>
        <v>N</v>
      </c>
      <c r="BY72" s="53" t="str">
        <f>'P26'!$E64</f>
        <v>N</v>
      </c>
      <c r="BZ72" s="53" t="str">
        <f>'P27'!$E64</f>
        <v>N</v>
      </c>
      <c r="CA72" s="53" t="str">
        <f>'P28'!$E64</f>
        <v>N</v>
      </c>
      <c r="CB72" s="53" t="str">
        <f>'P29'!$E64</f>
        <v>N</v>
      </c>
      <c r="CC72" s="53" t="str">
        <f>'P30'!$E64</f>
        <v>N</v>
      </c>
      <c r="CD72" s="53" t="str">
        <f>'P31'!$E64</f>
        <v>N</v>
      </c>
      <c r="CE72" s="53" t="str">
        <f>'P32'!$E64</f>
        <v>N</v>
      </c>
      <c r="CF72" s="53" t="str">
        <f>'P33'!$E64</f>
        <v>N</v>
      </c>
      <c r="CG72" s="53" t="str">
        <f>'P34'!$E64</f>
        <v>N</v>
      </c>
      <c r="CH72" s="53" t="str">
        <f>'P35'!$E64</f>
        <v>N</v>
      </c>
      <c r="CI72" s="53" t="str">
        <f>'P36'!$E64</f>
        <v>N</v>
      </c>
      <c r="CJ72" s="53" t="str">
        <f>'P37'!$E64</f>
        <v>N</v>
      </c>
      <c r="CK72" s="53" t="str">
        <f>'P38'!$E64</f>
        <v>N</v>
      </c>
      <c r="CL72" s="53" t="str">
        <f>'P39'!$E64</f>
        <v>N</v>
      </c>
      <c r="CM72" s="53" t="str">
        <f>'P40'!$E64</f>
        <v>N</v>
      </c>
      <c r="CN72" s="47">
        <f t="shared" si="26"/>
        <v>0</v>
      </c>
    </row>
    <row r="73" spans="1:92" x14ac:dyDescent="0.3">
      <c r="A73" s="12">
        <v>10</v>
      </c>
      <c r="B73" s="32" t="str">
        <f>Critères!$B64</f>
        <v>10.6</v>
      </c>
      <c r="C73" s="32" t="str">
        <f>Critères!$A59</f>
        <v>PRÉSENTATION</v>
      </c>
      <c r="D73" s="32" t="str">
        <f>'P01'!$D65</f>
        <v>NT</v>
      </c>
      <c r="E73" s="32" t="str">
        <f>'P02'!$D65</f>
        <v>NT</v>
      </c>
      <c r="F73" s="32" t="str">
        <f>'P03'!$D65</f>
        <v>NT</v>
      </c>
      <c r="G73" s="32" t="str">
        <f>'P04'!$D65</f>
        <v>NT</v>
      </c>
      <c r="H73" s="32" t="str">
        <f>'P05'!$D65</f>
        <v>NT</v>
      </c>
      <c r="I73" s="32" t="str">
        <f>'P06'!$D65</f>
        <v>NT</v>
      </c>
      <c r="J73" s="32" t="str">
        <f>'P07'!$D65</f>
        <v>NT</v>
      </c>
      <c r="K73" s="32" t="str">
        <f>'P08'!$D65</f>
        <v>NT</v>
      </c>
      <c r="L73" s="32" t="str">
        <f>'P09'!$D65</f>
        <v>NT</v>
      </c>
      <c r="M73" s="32" t="str">
        <f>'P10'!$D65</f>
        <v>NT</v>
      </c>
      <c r="N73" s="32" t="str">
        <f>'P11'!$D65</f>
        <v>NT</v>
      </c>
      <c r="O73" s="32" t="str">
        <f>'P12'!$D65</f>
        <v>NT</v>
      </c>
      <c r="P73" s="32" t="str">
        <f>'P13'!$D65</f>
        <v>NT</v>
      </c>
      <c r="Q73" s="32" t="str">
        <f>'P14'!$D65</f>
        <v>NT</v>
      </c>
      <c r="R73" s="32" t="str">
        <f>'P15'!$D65</f>
        <v>NT</v>
      </c>
      <c r="S73" s="32" t="str">
        <f>'P16'!$D65</f>
        <v>NT</v>
      </c>
      <c r="T73" s="32" t="str">
        <f>'P17'!$D65</f>
        <v>NT</v>
      </c>
      <c r="U73" s="32" t="str">
        <f>'P18'!$D65</f>
        <v>NT</v>
      </c>
      <c r="V73" s="32" t="str">
        <f>'P19'!$D65</f>
        <v>NT</v>
      </c>
      <c r="W73" s="32" t="str">
        <f>'P20'!$D65</f>
        <v>NT</v>
      </c>
      <c r="X73" s="32" t="str">
        <f>'P21'!$D65</f>
        <v>NT</v>
      </c>
      <c r="Y73" s="53" t="str">
        <f>'P22'!$D65</f>
        <v>NT</v>
      </c>
      <c r="Z73" s="53" t="str">
        <f>'P23'!$D65</f>
        <v>NT</v>
      </c>
      <c r="AA73" s="53" t="str">
        <f>'P24'!$D65</f>
        <v>NT</v>
      </c>
      <c r="AB73" s="53" t="str">
        <f>'P25'!$D65</f>
        <v>NT</v>
      </c>
      <c r="AC73" s="53" t="str">
        <f>'P26'!$D65</f>
        <v>NT</v>
      </c>
      <c r="AD73" s="53" t="str">
        <f>'P27'!$D65</f>
        <v>NT</v>
      </c>
      <c r="AE73" s="53" t="str">
        <f>'P28'!$D65</f>
        <v>NT</v>
      </c>
      <c r="AF73" s="53" t="str">
        <f>'P29'!$D65</f>
        <v>NT</v>
      </c>
      <c r="AG73" s="53" t="str">
        <f>'P30'!$D65</f>
        <v>NT</v>
      </c>
      <c r="AH73" s="53" t="str">
        <f>'P31'!$D65</f>
        <v>NT</v>
      </c>
      <c r="AI73" s="53" t="str">
        <f>'P32'!$D65</f>
        <v>NT</v>
      </c>
      <c r="AJ73" s="53" t="str">
        <f>'P33'!$D65</f>
        <v>NT</v>
      </c>
      <c r="AK73" s="53" t="str">
        <f>'P34'!$D65</f>
        <v>NT</v>
      </c>
      <c r="AL73" s="53" t="str">
        <f>'P35'!$D65</f>
        <v>NT</v>
      </c>
      <c r="AM73" s="53" t="str">
        <f>'P36'!$D65</f>
        <v>NT</v>
      </c>
      <c r="AN73" s="53" t="str">
        <f>'P37'!$D65</f>
        <v>NT</v>
      </c>
      <c r="AO73" s="53" t="str">
        <f>'P38'!$D65</f>
        <v>NT</v>
      </c>
      <c r="AP73" s="53" t="str">
        <f>'P39'!$D65</f>
        <v>NT</v>
      </c>
      <c r="AQ73" s="53" t="str">
        <f>'P40'!$D65</f>
        <v>NT</v>
      </c>
      <c r="AR73" s="47">
        <f t="shared" si="21"/>
        <v>0</v>
      </c>
      <c r="AS73" s="47">
        <f t="shared" si="22"/>
        <v>0</v>
      </c>
      <c r="AT73" s="47">
        <f t="shared" si="23"/>
        <v>0</v>
      </c>
      <c r="AU73" s="47">
        <f t="shared" si="24"/>
        <v>40</v>
      </c>
      <c r="AV73" s="12" t="str">
        <f t="shared" si="25"/>
        <v>NT</v>
      </c>
      <c r="AW73" s="12">
        <v>10</v>
      </c>
      <c r="AX73" s="32" t="str">
        <f>Critères!$B64</f>
        <v>10.6</v>
      </c>
      <c r="AY73" s="32" t="str">
        <f>Critères!$A59</f>
        <v>PRÉSENTATION</v>
      </c>
      <c r="AZ73" s="32" t="str">
        <f>'P01'!$E65</f>
        <v>N</v>
      </c>
      <c r="BA73" s="32" t="str">
        <f>'P02'!$E65</f>
        <v>N</v>
      </c>
      <c r="BB73" s="32" t="str">
        <f>'P03'!$E65</f>
        <v>N</v>
      </c>
      <c r="BC73" s="32" t="str">
        <f>'P04'!$E65</f>
        <v>N</v>
      </c>
      <c r="BD73" s="32" t="str">
        <f>'P05'!$E65</f>
        <v>N</v>
      </c>
      <c r="BE73" s="32" t="str">
        <f>'P06'!$E65</f>
        <v>N</v>
      </c>
      <c r="BF73" s="32" t="str">
        <f>'P07'!$E65</f>
        <v>N</v>
      </c>
      <c r="BG73" s="32" t="str">
        <f>'P08'!$E65</f>
        <v>N</v>
      </c>
      <c r="BH73" s="32" t="str">
        <f>'P09'!$E65</f>
        <v>N</v>
      </c>
      <c r="BI73" s="32" t="str">
        <f>'P10'!$E65</f>
        <v>N</v>
      </c>
      <c r="BJ73" s="32" t="str">
        <f>'P11'!$E65</f>
        <v>N</v>
      </c>
      <c r="BK73" s="32" t="str">
        <f>'P12'!$E65</f>
        <v>N</v>
      </c>
      <c r="BL73" s="32" t="str">
        <f>'P13'!$E65</f>
        <v>N</v>
      </c>
      <c r="BM73" s="32" t="str">
        <f>'P14'!$E65</f>
        <v>N</v>
      </c>
      <c r="BN73" s="32" t="str">
        <f>'P15'!$E65</f>
        <v>N</v>
      </c>
      <c r="BO73" s="32" t="str">
        <f>'P16'!$E65</f>
        <v>N</v>
      </c>
      <c r="BP73" s="32" t="str">
        <f>'P17'!$E65</f>
        <v>N</v>
      </c>
      <c r="BQ73" s="32" t="str">
        <f>'P18'!$E65</f>
        <v>N</v>
      </c>
      <c r="BR73" s="32" t="str">
        <f>'P19'!$E65</f>
        <v>N</v>
      </c>
      <c r="BS73" s="32" t="str">
        <f>'P20'!$E65</f>
        <v>N</v>
      </c>
      <c r="BT73" s="32" t="str">
        <f>'P21'!$E65</f>
        <v>N</v>
      </c>
      <c r="BU73" s="53" t="str">
        <f>'P22'!$E65</f>
        <v>N</v>
      </c>
      <c r="BV73" s="53" t="str">
        <f>'P23'!$E65</f>
        <v>N</v>
      </c>
      <c r="BW73" s="53" t="str">
        <f>'P24'!$E65</f>
        <v>N</v>
      </c>
      <c r="BX73" s="53" t="str">
        <f>'P25'!$E65</f>
        <v>N</v>
      </c>
      <c r="BY73" s="53" t="str">
        <f>'P26'!$E65</f>
        <v>N</v>
      </c>
      <c r="BZ73" s="53" t="str">
        <f>'P27'!$E65</f>
        <v>N</v>
      </c>
      <c r="CA73" s="53" t="str">
        <f>'P28'!$E65</f>
        <v>N</v>
      </c>
      <c r="CB73" s="53" t="str">
        <f>'P29'!$E65</f>
        <v>N</v>
      </c>
      <c r="CC73" s="53" t="str">
        <f>'P30'!$E65</f>
        <v>N</v>
      </c>
      <c r="CD73" s="53" t="str">
        <f>'P31'!$E65</f>
        <v>N</v>
      </c>
      <c r="CE73" s="53" t="str">
        <f>'P32'!$E65</f>
        <v>N</v>
      </c>
      <c r="CF73" s="53" t="str">
        <f>'P33'!$E65</f>
        <v>N</v>
      </c>
      <c r="CG73" s="53" t="str">
        <f>'P34'!$E65</f>
        <v>N</v>
      </c>
      <c r="CH73" s="53" t="str">
        <f>'P35'!$E65</f>
        <v>N</v>
      </c>
      <c r="CI73" s="53" t="str">
        <f>'P36'!$E65</f>
        <v>N</v>
      </c>
      <c r="CJ73" s="53" t="str">
        <f>'P37'!$E65</f>
        <v>N</v>
      </c>
      <c r="CK73" s="53" t="str">
        <f>'P38'!$E65</f>
        <v>N</v>
      </c>
      <c r="CL73" s="53" t="str">
        <f>'P39'!$E65</f>
        <v>N</v>
      </c>
      <c r="CM73" s="53" t="str">
        <f>'P40'!$E65</f>
        <v>N</v>
      </c>
      <c r="CN73" s="47">
        <f t="shared" si="26"/>
        <v>0</v>
      </c>
    </row>
    <row r="74" spans="1:92" x14ac:dyDescent="0.3">
      <c r="A74" s="12">
        <v>10</v>
      </c>
      <c r="B74" s="32" t="str">
        <f>Critères!$B65</f>
        <v>10.7</v>
      </c>
      <c r="C74" s="32" t="str">
        <f>Critères!$A59</f>
        <v>PRÉSENTATION</v>
      </c>
      <c r="D74" s="32" t="str">
        <f>'P01'!$D66</f>
        <v>NT</v>
      </c>
      <c r="E74" s="32" t="str">
        <f>'P02'!$D66</f>
        <v>NT</v>
      </c>
      <c r="F74" s="32" t="str">
        <f>'P03'!$D66</f>
        <v>NT</v>
      </c>
      <c r="G74" s="32" t="str">
        <f>'P04'!$D66</f>
        <v>NT</v>
      </c>
      <c r="H74" s="32" t="str">
        <f>'P05'!$D66</f>
        <v>NT</v>
      </c>
      <c r="I74" s="32" t="str">
        <f>'P06'!$D66</f>
        <v>NT</v>
      </c>
      <c r="J74" s="32" t="str">
        <f>'P07'!$D66</f>
        <v>NT</v>
      </c>
      <c r="K74" s="32" t="str">
        <f>'P08'!$D66</f>
        <v>NT</v>
      </c>
      <c r="L74" s="32" t="str">
        <f>'P09'!$D66</f>
        <v>NT</v>
      </c>
      <c r="M74" s="32" t="str">
        <f>'P10'!$D66</f>
        <v>NT</v>
      </c>
      <c r="N74" s="32" t="str">
        <f>'P11'!$D66</f>
        <v>NT</v>
      </c>
      <c r="O74" s="32" t="str">
        <f>'P12'!$D66</f>
        <v>NT</v>
      </c>
      <c r="P74" s="32" t="str">
        <f>'P13'!$D66</f>
        <v>NT</v>
      </c>
      <c r="Q74" s="32" t="str">
        <f>'P14'!$D66</f>
        <v>NT</v>
      </c>
      <c r="R74" s="32" t="str">
        <f>'P15'!$D66</f>
        <v>NT</v>
      </c>
      <c r="S74" s="32" t="str">
        <f>'P16'!$D66</f>
        <v>NT</v>
      </c>
      <c r="T74" s="32" t="str">
        <f>'P17'!$D66</f>
        <v>NT</v>
      </c>
      <c r="U74" s="32" t="str">
        <f>'P18'!$D66</f>
        <v>NT</v>
      </c>
      <c r="V74" s="32" t="str">
        <f>'P19'!$D66</f>
        <v>NT</v>
      </c>
      <c r="W74" s="32" t="str">
        <f>'P20'!$D66</f>
        <v>NT</v>
      </c>
      <c r="X74" s="32" t="str">
        <f>'P21'!$D66</f>
        <v>NT</v>
      </c>
      <c r="Y74" s="53" t="str">
        <f>'P22'!$D66</f>
        <v>NT</v>
      </c>
      <c r="Z74" s="53" t="str">
        <f>'P23'!$D66</f>
        <v>NT</v>
      </c>
      <c r="AA74" s="53" t="str">
        <f>'P24'!$D66</f>
        <v>NT</v>
      </c>
      <c r="AB74" s="53" t="str">
        <f>'P25'!$D66</f>
        <v>NT</v>
      </c>
      <c r="AC74" s="53" t="str">
        <f>'P26'!$D66</f>
        <v>NT</v>
      </c>
      <c r="AD74" s="53" t="str">
        <f>'P27'!$D66</f>
        <v>NT</v>
      </c>
      <c r="AE74" s="53" t="str">
        <f>'P28'!$D66</f>
        <v>NT</v>
      </c>
      <c r="AF74" s="53" t="str">
        <f>'P29'!$D66</f>
        <v>NT</v>
      </c>
      <c r="AG74" s="53" t="str">
        <f>'P30'!$D66</f>
        <v>NT</v>
      </c>
      <c r="AH74" s="53" t="str">
        <f>'P31'!$D66</f>
        <v>NT</v>
      </c>
      <c r="AI74" s="53" t="str">
        <f>'P32'!$D66</f>
        <v>NT</v>
      </c>
      <c r="AJ74" s="53" t="str">
        <f>'P33'!$D66</f>
        <v>NT</v>
      </c>
      <c r="AK74" s="53" t="str">
        <f>'P34'!$D66</f>
        <v>NT</v>
      </c>
      <c r="AL74" s="53" t="str">
        <f>'P35'!$D66</f>
        <v>NT</v>
      </c>
      <c r="AM74" s="53" t="str">
        <f>'P36'!$D66</f>
        <v>NT</v>
      </c>
      <c r="AN74" s="53" t="str">
        <f>'P37'!$D66</f>
        <v>NT</v>
      </c>
      <c r="AO74" s="53" t="str">
        <f>'P38'!$D66</f>
        <v>NT</v>
      </c>
      <c r="AP74" s="53" t="str">
        <f>'P39'!$D66</f>
        <v>NT</v>
      </c>
      <c r="AQ74" s="53" t="str">
        <f>'P40'!$D66</f>
        <v>NT</v>
      </c>
      <c r="AR74" s="47">
        <f t="shared" si="21"/>
        <v>0</v>
      </c>
      <c r="AS74" s="47">
        <f t="shared" si="22"/>
        <v>0</v>
      </c>
      <c r="AT74" s="47">
        <f t="shared" si="23"/>
        <v>0</v>
      </c>
      <c r="AU74" s="47">
        <f t="shared" si="24"/>
        <v>40</v>
      </c>
      <c r="AV74" s="12" t="str">
        <f t="shared" si="25"/>
        <v>NT</v>
      </c>
      <c r="AW74" s="12">
        <v>10</v>
      </c>
      <c r="AX74" s="32" t="str">
        <f>Critères!$B65</f>
        <v>10.7</v>
      </c>
      <c r="AY74" s="32" t="str">
        <f>Critères!$A59</f>
        <v>PRÉSENTATION</v>
      </c>
      <c r="AZ74" s="32" t="str">
        <f>'P01'!$E66</f>
        <v>N</v>
      </c>
      <c r="BA74" s="32" t="str">
        <f>'P02'!$E66</f>
        <v>N</v>
      </c>
      <c r="BB74" s="32" t="str">
        <f>'P03'!$E66</f>
        <v>N</v>
      </c>
      <c r="BC74" s="32" t="str">
        <f>'P04'!$E66</f>
        <v>N</v>
      </c>
      <c r="BD74" s="32" t="str">
        <f>'P05'!$E66</f>
        <v>N</v>
      </c>
      <c r="BE74" s="32" t="str">
        <f>'P06'!$E66</f>
        <v>N</v>
      </c>
      <c r="BF74" s="32" t="str">
        <f>'P07'!$E66</f>
        <v>N</v>
      </c>
      <c r="BG74" s="32" t="str">
        <f>'P08'!$E66</f>
        <v>N</v>
      </c>
      <c r="BH74" s="32" t="str">
        <f>'P09'!$E66</f>
        <v>N</v>
      </c>
      <c r="BI74" s="32" t="str">
        <f>'P10'!$E66</f>
        <v>N</v>
      </c>
      <c r="BJ74" s="32" t="str">
        <f>'P11'!$E66</f>
        <v>N</v>
      </c>
      <c r="BK74" s="32" t="str">
        <f>'P12'!$E66</f>
        <v>N</v>
      </c>
      <c r="BL74" s="32" t="str">
        <f>'P13'!$E66</f>
        <v>N</v>
      </c>
      <c r="BM74" s="32" t="str">
        <f>'P14'!$E66</f>
        <v>N</v>
      </c>
      <c r="BN74" s="32" t="str">
        <f>'P15'!$E66</f>
        <v>N</v>
      </c>
      <c r="BO74" s="32" t="str">
        <f>'P16'!$E66</f>
        <v>N</v>
      </c>
      <c r="BP74" s="32" t="str">
        <f>'P17'!$E66</f>
        <v>N</v>
      </c>
      <c r="BQ74" s="32" t="str">
        <f>'P18'!$E66</f>
        <v>N</v>
      </c>
      <c r="BR74" s="32" t="str">
        <f>'P19'!$E66</f>
        <v>N</v>
      </c>
      <c r="BS74" s="32" t="str">
        <f>'P20'!$E66</f>
        <v>N</v>
      </c>
      <c r="BT74" s="32" t="str">
        <f>'P21'!$E66</f>
        <v>N</v>
      </c>
      <c r="BU74" s="53" t="str">
        <f>'P22'!$E66</f>
        <v>N</v>
      </c>
      <c r="BV74" s="53" t="str">
        <f>'P23'!$E66</f>
        <v>N</v>
      </c>
      <c r="BW74" s="53" t="str">
        <f>'P24'!$E66</f>
        <v>N</v>
      </c>
      <c r="BX74" s="53" t="str">
        <f>'P25'!$E66</f>
        <v>N</v>
      </c>
      <c r="BY74" s="53" t="str">
        <f>'P26'!$E66</f>
        <v>N</v>
      </c>
      <c r="BZ74" s="53" t="str">
        <f>'P27'!$E66</f>
        <v>N</v>
      </c>
      <c r="CA74" s="53" t="str">
        <f>'P28'!$E66</f>
        <v>N</v>
      </c>
      <c r="CB74" s="53" t="str">
        <f>'P29'!$E66</f>
        <v>N</v>
      </c>
      <c r="CC74" s="53" t="str">
        <f>'P30'!$E66</f>
        <v>N</v>
      </c>
      <c r="CD74" s="53" t="str">
        <f>'P31'!$E66</f>
        <v>N</v>
      </c>
      <c r="CE74" s="53" t="str">
        <f>'P32'!$E66</f>
        <v>N</v>
      </c>
      <c r="CF74" s="53" t="str">
        <f>'P33'!$E66</f>
        <v>N</v>
      </c>
      <c r="CG74" s="53" t="str">
        <f>'P34'!$E66</f>
        <v>N</v>
      </c>
      <c r="CH74" s="53" t="str">
        <f>'P35'!$E66</f>
        <v>N</v>
      </c>
      <c r="CI74" s="53" t="str">
        <f>'P36'!$E66</f>
        <v>N</v>
      </c>
      <c r="CJ74" s="53" t="str">
        <f>'P37'!$E66</f>
        <v>N</v>
      </c>
      <c r="CK74" s="53" t="str">
        <f>'P38'!$E66</f>
        <v>N</v>
      </c>
      <c r="CL74" s="53" t="str">
        <f>'P39'!$E66</f>
        <v>N</v>
      </c>
      <c r="CM74" s="53" t="str">
        <f>'P40'!$E66</f>
        <v>N</v>
      </c>
      <c r="CN74" s="47">
        <f t="shared" si="26"/>
        <v>0</v>
      </c>
    </row>
    <row r="75" spans="1:92" x14ac:dyDescent="0.3">
      <c r="A75" s="12">
        <v>10</v>
      </c>
      <c r="B75" s="32" t="str">
        <f>Critères!$B66</f>
        <v>10.8</v>
      </c>
      <c r="C75" s="32" t="str">
        <f>Critères!$A59</f>
        <v>PRÉSENTATION</v>
      </c>
      <c r="D75" s="32" t="str">
        <f>'P01'!$D67</f>
        <v>NT</v>
      </c>
      <c r="E75" s="32" t="str">
        <f>'P02'!$D67</f>
        <v>NT</v>
      </c>
      <c r="F75" s="32" t="str">
        <f>'P03'!$D67</f>
        <v>NT</v>
      </c>
      <c r="G75" s="32" t="str">
        <f>'P04'!$D67</f>
        <v>NT</v>
      </c>
      <c r="H75" s="32" t="str">
        <f>'P05'!$D67</f>
        <v>NT</v>
      </c>
      <c r="I75" s="32" t="str">
        <f>'P06'!$D67</f>
        <v>NT</v>
      </c>
      <c r="J75" s="32" t="str">
        <f>'P07'!$D67</f>
        <v>NT</v>
      </c>
      <c r="K75" s="32" t="str">
        <f>'P08'!$D67</f>
        <v>NT</v>
      </c>
      <c r="L75" s="32" t="str">
        <f>'P09'!$D67</f>
        <v>NT</v>
      </c>
      <c r="M75" s="32" t="str">
        <f>'P10'!$D67</f>
        <v>NT</v>
      </c>
      <c r="N75" s="32" t="str">
        <f>'P11'!$D67</f>
        <v>NT</v>
      </c>
      <c r="O75" s="32" t="str">
        <f>'P12'!$D67</f>
        <v>NT</v>
      </c>
      <c r="P75" s="32" t="str">
        <f>'P13'!$D67</f>
        <v>NT</v>
      </c>
      <c r="Q75" s="32" t="str">
        <f>'P14'!$D67</f>
        <v>NT</v>
      </c>
      <c r="R75" s="32" t="str">
        <f>'P15'!$D67</f>
        <v>NT</v>
      </c>
      <c r="S75" s="32" t="str">
        <f>'P16'!$D67</f>
        <v>NT</v>
      </c>
      <c r="T75" s="32" t="str">
        <f>'P17'!$D67</f>
        <v>NT</v>
      </c>
      <c r="U75" s="32" t="str">
        <f>'P18'!$D67</f>
        <v>NT</v>
      </c>
      <c r="V75" s="32" t="str">
        <f>'P19'!$D67</f>
        <v>NT</v>
      </c>
      <c r="W75" s="32" t="str">
        <f>'P20'!$D67</f>
        <v>NT</v>
      </c>
      <c r="X75" s="32" t="str">
        <f>'P21'!$D67</f>
        <v>NT</v>
      </c>
      <c r="Y75" s="53" t="str">
        <f>'P22'!$D67</f>
        <v>NT</v>
      </c>
      <c r="Z75" s="53" t="str">
        <f>'P23'!$D67</f>
        <v>NT</v>
      </c>
      <c r="AA75" s="53" t="str">
        <f>'P24'!$D67</f>
        <v>NT</v>
      </c>
      <c r="AB75" s="53" t="str">
        <f>'P25'!$D67</f>
        <v>NT</v>
      </c>
      <c r="AC75" s="53" t="str">
        <f>'P26'!$D67</f>
        <v>NT</v>
      </c>
      <c r="AD75" s="53" t="str">
        <f>'P27'!$D67</f>
        <v>NT</v>
      </c>
      <c r="AE75" s="53" t="str">
        <f>'P28'!$D67</f>
        <v>NT</v>
      </c>
      <c r="AF75" s="53" t="str">
        <f>'P29'!$D67</f>
        <v>NT</v>
      </c>
      <c r="AG75" s="53" t="str">
        <f>'P30'!$D67</f>
        <v>NT</v>
      </c>
      <c r="AH75" s="53" t="str">
        <f>'P31'!$D67</f>
        <v>NT</v>
      </c>
      <c r="AI75" s="53" t="str">
        <f>'P32'!$D67</f>
        <v>NT</v>
      </c>
      <c r="AJ75" s="53" t="str">
        <f>'P33'!$D67</f>
        <v>NT</v>
      </c>
      <c r="AK75" s="53" t="str">
        <f>'P34'!$D67</f>
        <v>NT</v>
      </c>
      <c r="AL75" s="53" t="str">
        <f>'P35'!$D67</f>
        <v>NT</v>
      </c>
      <c r="AM75" s="53" t="str">
        <f>'P36'!$D67</f>
        <v>NT</v>
      </c>
      <c r="AN75" s="53" t="str">
        <f>'P37'!$D67</f>
        <v>NT</v>
      </c>
      <c r="AO75" s="53" t="str">
        <f>'P38'!$D67</f>
        <v>NT</v>
      </c>
      <c r="AP75" s="53" t="str">
        <f>'P39'!$D67</f>
        <v>NT</v>
      </c>
      <c r="AQ75" s="53" t="str">
        <f>'P40'!$D67</f>
        <v>NT</v>
      </c>
      <c r="AR75" s="47">
        <f t="shared" si="21"/>
        <v>0</v>
      </c>
      <c r="AS75" s="47">
        <f t="shared" si="22"/>
        <v>0</v>
      </c>
      <c r="AT75" s="47">
        <f t="shared" si="23"/>
        <v>0</v>
      </c>
      <c r="AU75" s="47">
        <f t="shared" si="24"/>
        <v>40</v>
      </c>
      <c r="AV75" s="12" t="str">
        <f t="shared" si="25"/>
        <v>NT</v>
      </c>
      <c r="AW75" s="12">
        <v>10</v>
      </c>
      <c r="AX75" s="32" t="str">
        <f>Critères!$B66</f>
        <v>10.8</v>
      </c>
      <c r="AY75" s="32" t="str">
        <f>Critères!$A59</f>
        <v>PRÉSENTATION</v>
      </c>
      <c r="AZ75" s="32" t="str">
        <f>'P01'!$E67</f>
        <v>N</v>
      </c>
      <c r="BA75" s="32" t="str">
        <f>'P02'!$E67</f>
        <v>N</v>
      </c>
      <c r="BB75" s="32" t="str">
        <f>'P03'!$E67</f>
        <v>N</v>
      </c>
      <c r="BC75" s="32" t="str">
        <f>'P04'!$E67</f>
        <v>N</v>
      </c>
      <c r="BD75" s="32" t="str">
        <f>'P05'!$E67</f>
        <v>N</v>
      </c>
      <c r="BE75" s="32" t="str">
        <f>'P06'!$E67</f>
        <v>N</v>
      </c>
      <c r="BF75" s="32" t="str">
        <f>'P07'!$E67</f>
        <v>N</v>
      </c>
      <c r="BG75" s="32" t="str">
        <f>'P08'!$E67</f>
        <v>N</v>
      </c>
      <c r="BH75" s="32" t="str">
        <f>'P09'!$E67</f>
        <v>N</v>
      </c>
      <c r="BI75" s="32" t="str">
        <f>'P10'!$E67</f>
        <v>N</v>
      </c>
      <c r="BJ75" s="32" t="str">
        <f>'P11'!$E67</f>
        <v>N</v>
      </c>
      <c r="BK75" s="32" t="str">
        <f>'P12'!$E67</f>
        <v>N</v>
      </c>
      <c r="BL75" s="32" t="str">
        <f>'P13'!$E67</f>
        <v>N</v>
      </c>
      <c r="BM75" s="32" t="str">
        <f>'P14'!$E67</f>
        <v>N</v>
      </c>
      <c r="BN75" s="32" t="str">
        <f>'P15'!$E67</f>
        <v>N</v>
      </c>
      <c r="BO75" s="32" t="str">
        <f>'P16'!$E67</f>
        <v>N</v>
      </c>
      <c r="BP75" s="32" t="str">
        <f>'P17'!$E67</f>
        <v>N</v>
      </c>
      <c r="BQ75" s="32" t="str">
        <f>'P18'!$E67</f>
        <v>N</v>
      </c>
      <c r="BR75" s="32" t="str">
        <f>'P19'!$E67</f>
        <v>N</v>
      </c>
      <c r="BS75" s="32" t="str">
        <f>'P20'!$E67</f>
        <v>N</v>
      </c>
      <c r="BT75" s="32" t="str">
        <f>'P21'!$E67</f>
        <v>N</v>
      </c>
      <c r="BU75" s="53" t="str">
        <f>'P22'!$E67</f>
        <v>N</v>
      </c>
      <c r="BV75" s="53" t="str">
        <f>'P23'!$E67</f>
        <v>N</v>
      </c>
      <c r="BW75" s="53" t="str">
        <f>'P24'!$E67</f>
        <v>N</v>
      </c>
      <c r="BX75" s="53" t="str">
        <f>'P25'!$E67</f>
        <v>N</v>
      </c>
      <c r="BY75" s="53" t="str">
        <f>'P26'!$E67</f>
        <v>N</v>
      </c>
      <c r="BZ75" s="53" t="str">
        <f>'P27'!$E67</f>
        <v>N</v>
      </c>
      <c r="CA75" s="53" t="str">
        <f>'P28'!$E67</f>
        <v>N</v>
      </c>
      <c r="CB75" s="53" t="str">
        <f>'P29'!$E67</f>
        <v>N</v>
      </c>
      <c r="CC75" s="53" t="str">
        <f>'P30'!$E67</f>
        <v>N</v>
      </c>
      <c r="CD75" s="53" t="str">
        <f>'P31'!$E67</f>
        <v>N</v>
      </c>
      <c r="CE75" s="53" t="str">
        <f>'P32'!$E67</f>
        <v>N</v>
      </c>
      <c r="CF75" s="53" t="str">
        <f>'P33'!$E67</f>
        <v>N</v>
      </c>
      <c r="CG75" s="53" t="str">
        <f>'P34'!$E67</f>
        <v>N</v>
      </c>
      <c r="CH75" s="53" t="str">
        <f>'P35'!$E67</f>
        <v>N</v>
      </c>
      <c r="CI75" s="53" t="str">
        <f>'P36'!$E67</f>
        <v>N</v>
      </c>
      <c r="CJ75" s="53" t="str">
        <f>'P37'!$E67</f>
        <v>N</v>
      </c>
      <c r="CK75" s="53" t="str">
        <f>'P38'!$E67</f>
        <v>N</v>
      </c>
      <c r="CL75" s="53" t="str">
        <f>'P39'!$E67</f>
        <v>N</v>
      </c>
      <c r="CM75" s="53" t="str">
        <f>'P40'!$E67</f>
        <v>N</v>
      </c>
      <c r="CN75" s="47">
        <f t="shared" si="26"/>
        <v>0</v>
      </c>
    </row>
    <row r="76" spans="1:92" x14ac:dyDescent="0.3">
      <c r="A76" s="12">
        <v>10</v>
      </c>
      <c r="B76" s="32" t="str">
        <f>Critères!$B67</f>
        <v>10.9</v>
      </c>
      <c r="C76" s="32" t="str">
        <f>Critères!$A59</f>
        <v>PRÉSENTATION</v>
      </c>
      <c r="D76" s="32" t="str">
        <f>'P01'!$D68</f>
        <v>NT</v>
      </c>
      <c r="E76" s="32" t="str">
        <f>'P02'!$D68</f>
        <v>NT</v>
      </c>
      <c r="F76" s="32" t="str">
        <f>'P03'!$D68</f>
        <v>NT</v>
      </c>
      <c r="G76" s="32" t="str">
        <f>'P04'!$D68</f>
        <v>NT</v>
      </c>
      <c r="H76" s="32" t="str">
        <f>'P05'!$D68</f>
        <v>NT</v>
      </c>
      <c r="I76" s="32" t="str">
        <f>'P06'!$D68</f>
        <v>NT</v>
      </c>
      <c r="J76" s="32" t="str">
        <f>'P07'!$D68</f>
        <v>NT</v>
      </c>
      <c r="K76" s="32" t="str">
        <f>'P08'!$D68</f>
        <v>NT</v>
      </c>
      <c r="L76" s="32" t="str">
        <f>'P09'!$D68</f>
        <v>NT</v>
      </c>
      <c r="M76" s="32" t="str">
        <f>'P10'!$D68</f>
        <v>NT</v>
      </c>
      <c r="N76" s="32" t="str">
        <f>'P11'!$D68</f>
        <v>NT</v>
      </c>
      <c r="O76" s="32" t="str">
        <f>'P12'!$D68</f>
        <v>NT</v>
      </c>
      <c r="P76" s="32" t="str">
        <f>'P13'!$D68</f>
        <v>NT</v>
      </c>
      <c r="Q76" s="32" t="str">
        <f>'P14'!$D68</f>
        <v>NT</v>
      </c>
      <c r="R76" s="32" t="str">
        <f>'P15'!$D68</f>
        <v>NT</v>
      </c>
      <c r="S76" s="32" t="str">
        <f>'P16'!$D68</f>
        <v>NT</v>
      </c>
      <c r="T76" s="32" t="str">
        <f>'P17'!$D68</f>
        <v>NT</v>
      </c>
      <c r="U76" s="32" t="str">
        <f>'P18'!$D68</f>
        <v>NT</v>
      </c>
      <c r="V76" s="32" t="str">
        <f>'P19'!$D68</f>
        <v>NT</v>
      </c>
      <c r="W76" s="32" t="str">
        <f>'P20'!$D68</f>
        <v>NT</v>
      </c>
      <c r="X76" s="32" t="str">
        <f>'P21'!$D68</f>
        <v>NT</v>
      </c>
      <c r="Y76" s="53" t="str">
        <f>'P22'!$D68</f>
        <v>NT</v>
      </c>
      <c r="Z76" s="53" t="str">
        <f>'P23'!$D68</f>
        <v>NT</v>
      </c>
      <c r="AA76" s="53" t="str">
        <f>'P24'!$D68</f>
        <v>NT</v>
      </c>
      <c r="AB76" s="53" t="str">
        <f>'P25'!$D68</f>
        <v>NT</v>
      </c>
      <c r="AC76" s="53" t="str">
        <f>'P26'!$D68</f>
        <v>NT</v>
      </c>
      <c r="AD76" s="53" t="str">
        <f>'P27'!$D68</f>
        <v>NT</v>
      </c>
      <c r="AE76" s="53" t="str">
        <f>'P28'!$D68</f>
        <v>NT</v>
      </c>
      <c r="AF76" s="53" t="str">
        <f>'P29'!$D68</f>
        <v>NT</v>
      </c>
      <c r="AG76" s="53" t="str">
        <f>'P30'!$D68</f>
        <v>NT</v>
      </c>
      <c r="AH76" s="53" t="str">
        <f>'P31'!$D68</f>
        <v>NT</v>
      </c>
      <c r="AI76" s="53" t="str">
        <f>'P32'!$D68</f>
        <v>NT</v>
      </c>
      <c r="AJ76" s="53" t="str">
        <f>'P33'!$D68</f>
        <v>NT</v>
      </c>
      <c r="AK76" s="53" t="str">
        <f>'P34'!$D68</f>
        <v>NT</v>
      </c>
      <c r="AL76" s="53" t="str">
        <f>'P35'!$D68</f>
        <v>NT</v>
      </c>
      <c r="AM76" s="53" t="str">
        <f>'P36'!$D68</f>
        <v>NT</v>
      </c>
      <c r="AN76" s="53" t="str">
        <f>'P37'!$D68</f>
        <v>NT</v>
      </c>
      <c r="AO76" s="53" t="str">
        <f>'P38'!$D68</f>
        <v>NT</v>
      </c>
      <c r="AP76" s="53" t="str">
        <f>'P39'!$D68</f>
        <v>NT</v>
      </c>
      <c r="AQ76" s="53" t="str">
        <f>'P40'!$D68</f>
        <v>NT</v>
      </c>
      <c r="AR76" s="47">
        <f t="shared" si="21"/>
        <v>0</v>
      </c>
      <c r="AS76" s="47">
        <f t="shared" si="22"/>
        <v>0</v>
      </c>
      <c r="AT76" s="47">
        <f t="shared" si="23"/>
        <v>0</v>
      </c>
      <c r="AU76" s="47">
        <f t="shared" si="24"/>
        <v>40</v>
      </c>
      <c r="AV76" s="12" t="str">
        <f t="shared" si="25"/>
        <v>NT</v>
      </c>
      <c r="AW76" s="12">
        <v>10</v>
      </c>
      <c r="AX76" s="32" t="str">
        <f>Critères!$B67</f>
        <v>10.9</v>
      </c>
      <c r="AY76" s="32" t="str">
        <f>Critères!$A59</f>
        <v>PRÉSENTATION</v>
      </c>
      <c r="AZ76" s="32" t="str">
        <f>'P01'!$E68</f>
        <v>N</v>
      </c>
      <c r="BA76" s="32" t="str">
        <f>'P02'!$E68</f>
        <v>N</v>
      </c>
      <c r="BB76" s="32" t="str">
        <f>'P03'!$E68</f>
        <v>N</v>
      </c>
      <c r="BC76" s="32" t="str">
        <f>'P04'!$E68</f>
        <v>N</v>
      </c>
      <c r="BD76" s="32" t="str">
        <f>'P05'!$E68</f>
        <v>N</v>
      </c>
      <c r="BE76" s="32" t="str">
        <f>'P06'!$E68</f>
        <v>N</v>
      </c>
      <c r="BF76" s="32" t="str">
        <f>'P07'!$E68</f>
        <v>N</v>
      </c>
      <c r="BG76" s="32" t="str">
        <f>'P08'!$E68</f>
        <v>N</v>
      </c>
      <c r="BH76" s="32" t="str">
        <f>'P09'!$E68</f>
        <v>N</v>
      </c>
      <c r="BI76" s="32" t="str">
        <f>'P10'!$E68</f>
        <v>N</v>
      </c>
      <c r="BJ76" s="32" t="str">
        <f>'P11'!$E68</f>
        <v>N</v>
      </c>
      <c r="BK76" s="32" t="str">
        <f>'P12'!$E68</f>
        <v>N</v>
      </c>
      <c r="BL76" s="32" t="str">
        <f>'P13'!$E68</f>
        <v>N</v>
      </c>
      <c r="BM76" s="32" t="str">
        <f>'P14'!$E68</f>
        <v>N</v>
      </c>
      <c r="BN76" s="32" t="str">
        <f>'P15'!$E68</f>
        <v>N</v>
      </c>
      <c r="BO76" s="32" t="str">
        <f>'P16'!$E68</f>
        <v>N</v>
      </c>
      <c r="BP76" s="32" t="str">
        <f>'P17'!$E68</f>
        <v>N</v>
      </c>
      <c r="BQ76" s="32" t="str">
        <f>'P18'!$E68</f>
        <v>N</v>
      </c>
      <c r="BR76" s="32" t="str">
        <f>'P19'!$E68</f>
        <v>N</v>
      </c>
      <c r="BS76" s="32" t="str">
        <f>'P20'!$E68</f>
        <v>N</v>
      </c>
      <c r="BT76" s="32" t="str">
        <f>'P21'!$E68</f>
        <v>N</v>
      </c>
      <c r="BU76" s="53" t="str">
        <f>'P22'!$E68</f>
        <v>N</v>
      </c>
      <c r="BV76" s="53" t="str">
        <f>'P23'!$E68</f>
        <v>N</v>
      </c>
      <c r="BW76" s="53" t="str">
        <f>'P24'!$E68</f>
        <v>N</v>
      </c>
      <c r="BX76" s="53" t="str">
        <f>'P25'!$E68</f>
        <v>N</v>
      </c>
      <c r="BY76" s="53" t="str">
        <f>'P26'!$E68</f>
        <v>N</v>
      </c>
      <c r="BZ76" s="53" t="str">
        <f>'P27'!$E68</f>
        <v>N</v>
      </c>
      <c r="CA76" s="53" t="str">
        <f>'P28'!$E68</f>
        <v>N</v>
      </c>
      <c r="CB76" s="53" t="str">
        <f>'P29'!$E68</f>
        <v>N</v>
      </c>
      <c r="CC76" s="53" t="str">
        <f>'P30'!$E68</f>
        <v>N</v>
      </c>
      <c r="CD76" s="53" t="str">
        <f>'P31'!$E68</f>
        <v>N</v>
      </c>
      <c r="CE76" s="53" t="str">
        <f>'P32'!$E68</f>
        <v>N</v>
      </c>
      <c r="CF76" s="53" t="str">
        <f>'P33'!$E68</f>
        <v>N</v>
      </c>
      <c r="CG76" s="53" t="str">
        <f>'P34'!$E68</f>
        <v>N</v>
      </c>
      <c r="CH76" s="53" t="str">
        <f>'P35'!$E68</f>
        <v>N</v>
      </c>
      <c r="CI76" s="53" t="str">
        <f>'P36'!$E68</f>
        <v>N</v>
      </c>
      <c r="CJ76" s="53" t="str">
        <f>'P37'!$E68</f>
        <v>N</v>
      </c>
      <c r="CK76" s="53" t="str">
        <f>'P38'!$E68</f>
        <v>N</v>
      </c>
      <c r="CL76" s="53" t="str">
        <f>'P39'!$E68</f>
        <v>N</v>
      </c>
      <c r="CM76" s="53" t="str">
        <f>'P40'!$E68</f>
        <v>N</v>
      </c>
      <c r="CN76" s="47">
        <f t="shared" si="26"/>
        <v>0</v>
      </c>
    </row>
    <row r="77" spans="1:92" x14ac:dyDescent="0.3">
      <c r="A77" s="12">
        <v>10</v>
      </c>
      <c r="B77" s="32" t="str">
        <f>Critères!$B68</f>
        <v>10.10</v>
      </c>
      <c r="C77" s="32" t="str">
        <f>Critères!$A59</f>
        <v>PRÉSENTATION</v>
      </c>
      <c r="D77" s="32" t="str">
        <f>'P01'!$D69</f>
        <v>NT</v>
      </c>
      <c r="E77" s="32" t="str">
        <f>'P02'!$D69</f>
        <v>NT</v>
      </c>
      <c r="F77" s="32" t="str">
        <f>'P03'!$D69</f>
        <v>NT</v>
      </c>
      <c r="G77" s="32" t="str">
        <f>'P04'!$D69</f>
        <v>NT</v>
      </c>
      <c r="H77" s="32" t="str">
        <f>'P05'!$D69</f>
        <v>NT</v>
      </c>
      <c r="I77" s="32" t="str">
        <f>'P06'!$D69</f>
        <v>NT</v>
      </c>
      <c r="J77" s="32" t="str">
        <f>'P07'!$D69</f>
        <v>NT</v>
      </c>
      <c r="K77" s="32" t="str">
        <f>'P08'!$D69</f>
        <v>NT</v>
      </c>
      <c r="L77" s="32" t="str">
        <f>'P09'!$D69</f>
        <v>NT</v>
      </c>
      <c r="M77" s="32" t="str">
        <f>'P10'!$D69</f>
        <v>NT</v>
      </c>
      <c r="N77" s="32" t="str">
        <f>'P11'!$D69</f>
        <v>NT</v>
      </c>
      <c r="O77" s="32" t="str">
        <f>'P12'!$D69</f>
        <v>NT</v>
      </c>
      <c r="P77" s="32" t="str">
        <f>'P13'!$D69</f>
        <v>NT</v>
      </c>
      <c r="Q77" s="32" t="str">
        <f>'P14'!$D69</f>
        <v>NT</v>
      </c>
      <c r="R77" s="32" t="str">
        <f>'P15'!$D69</f>
        <v>NT</v>
      </c>
      <c r="S77" s="32" t="str">
        <f>'P16'!$D69</f>
        <v>NT</v>
      </c>
      <c r="T77" s="32" t="str">
        <f>'P17'!$D69</f>
        <v>NT</v>
      </c>
      <c r="U77" s="32" t="str">
        <f>'P18'!$D69</f>
        <v>NT</v>
      </c>
      <c r="V77" s="32" t="str">
        <f>'P19'!$D69</f>
        <v>NT</v>
      </c>
      <c r="W77" s="32" t="str">
        <f>'P20'!$D69</f>
        <v>NT</v>
      </c>
      <c r="X77" s="32" t="str">
        <f>'P21'!$D69</f>
        <v>NT</v>
      </c>
      <c r="Y77" s="53" t="str">
        <f>'P22'!$D69</f>
        <v>NT</v>
      </c>
      <c r="Z77" s="53" t="str">
        <f>'P23'!$D69</f>
        <v>NT</v>
      </c>
      <c r="AA77" s="53" t="str">
        <f>'P24'!$D69</f>
        <v>NT</v>
      </c>
      <c r="AB77" s="53" t="str">
        <f>'P25'!$D69</f>
        <v>NT</v>
      </c>
      <c r="AC77" s="53" t="str">
        <f>'P26'!$D69</f>
        <v>NT</v>
      </c>
      <c r="AD77" s="53" t="str">
        <f>'P27'!$D69</f>
        <v>NT</v>
      </c>
      <c r="AE77" s="53" t="str">
        <f>'P28'!$D69</f>
        <v>NT</v>
      </c>
      <c r="AF77" s="53" t="str">
        <f>'P29'!$D69</f>
        <v>NT</v>
      </c>
      <c r="AG77" s="53" t="str">
        <f>'P30'!$D69</f>
        <v>NT</v>
      </c>
      <c r="AH77" s="53" t="str">
        <f>'P31'!$D69</f>
        <v>NT</v>
      </c>
      <c r="AI77" s="53" t="str">
        <f>'P32'!$D69</f>
        <v>NT</v>
      </c>
      <c r="AJ77" s="53" t="str">
        <f>'P33'!$D69</f>
        <v>NT</v>
      </c>
      <c r="AK77" s="53" t="str">
        <f>'P34'!$D69</f>
        <v>NT</v>
      </c>
      <c r="AL77" s="53" t="str">
        <f>'P35'!$D69</f>
        <v>NT</v>
      </c>
      <c r="AM77" s="53" t="str">
        <f>'P36'!$D69</f>
        <v>NT</v>
      </c>
      <c r="AN77" s="53" t="str">
        <f>'P37'!$D69</f>
        <v>NT</v>
      </c>
      <c r="AO77" s="53" t="str">
        <f>'P38'!$D69</f>
        <v>NT</v>
      </c>
      <c r="AP77" s="53" t="str">
        <f>'P39'!$D69</f>
        <v>NT</v>
      </c>
      <c r="AQ77" s="53" t="str">
        <f>'P40'!$D69</f>
        <v>NT</v>
      </c>
      <c r="AR77" s="47">
        <f t="shared" si="21"/>
        <v>0</v>
      </c>
      <c r="AS77" s="47">
        <f t="shared" si="22"/>
        <v>0</v>
      </c>
      <c r="AT77" s="47">
        <f t="shared" si="23"/>
        <v>0</v>
      </c>
      <c r="AU77" s="47">
        <f t="shared" si="24"/>
        <v>40</v>
      </c>
      <c r="AV77" s="12" t="str">
        <f t="shared" si="25"/>
        <v>NT</v>
      </c>
      <c r="AW77" s="12">
        <v>10</v>
      </c>
      <c r="AX77" s="32" t="str">
        <f>Critères!$B68</f>
        <v>10.10</v>
      </c>
      <c r="AY77" s="32" t="str">
        <f>Critères!$A59</f>
        <v>PRÉSENTATION</v>
      </c>
      <c r="AZ77" s="32" t="str">
        <f>'P01'!$E69</f>
        <v>N</v>
      </c>
      <c r="BA77" s="32" t="str">
        <f>'P02'!$E69</f>
        <v>N</v>
      </c>
      <c r="BB77" s="32" t="str">
        <f>'P03'!$E69</f>
        <v>N</v>
      </c>
      <c r="BC77" s="32" t="str">
        <f>'P04'!$E69</f>
        <v>N</v>
      </c>
      <c r="BD77" s="32" t="str">
        <f>'P05'!$E69</f>
        <v>N</v>
      </c>
      <c r="BE77" s="32" t="str">
        <f>'P06'!$E69</f>
        <v>N</v>
      </c>
      <c r="BF77" s="32" t="str">
        <f>'P07'!$E69</f>
        <v>N</v>
      </c>
      <c r="BG77" s="32" t="str">
        <f>'P08'!$E69</f>
        <v>N</v>
      </c>
      <c r="BH77" s="32" t="str">
        <f>'P09'!$E69</f>
        <v>N</v>
      </c>
      <c r="BI77" s="32" t="str">
        <f>'P10'!$E69</f>
        <v>N</v>
      </c>
      <c r="BJ77" s="32" t="str">
        <f>'P11'!$E69</f>
        <v>N</v>
      </c>
      <c r="BK77" s="32" t="str">
        <f>'P12'!$E69</f>
        <v>N</v>
      </c>
      <c r="BL77" s="32" t="str">
        <f>'P13'!$E69</f>
        <v>N</v>
      </c>
      <c r="BM77" s="32" t="str">
        <f>'P14'!$E69</f>
        <v>N</v>
      </c>
      <c r="BN77" s="32" t="str">
        <f>'P15'!$E69</f>
        <v>N</v>
      </c>
      <c r="BO77" s="32" t="str">
        <f>'P16'!$E69</f>
        <v>N</v>
      </c>
      <c r="BP77" s="32" t="str">
        <f>'P17'!$E69</f>
        <v>N</v>
      </c>
      <c r="BQ77" s="32" t="str">
        <f>'P18'!$E69</f>
        <v>N</v>
      </c>
      <c r="BR77" s="32" t="str">
        <f>'P19'!$E69</f>
        <v>N</v>
      </c>
      <c r="BS77" s="32" t="str">
        <f>'P20'!$E69</f>
        <v>N</v>
      </c>
      <c r="BT77" s="32" t="str">
        <f>'P21'!$E69</f>
        <v>N</v>
      </c>
      <c r="BU77" s="53" t="str">
        <f>'P22'!$E69</f>
        <v>N</v>
      </c>
      <c r="BV77" s="53" t="str">
        <f>'P23'!$E69</f>
        <v>N</v>
      </c>
      <c r="BW77" s="53" t="str">
        <f>'P24'!$E69</f>
        <v>N</v>
      </c>
      <c r="BX77" s="53" t="str">
        <f>'P25'!$E69</f>
        <v>N</v>
      </c>
      <c r="BY77" s="53" t="str">
        <f>'P26'!$E69</f>
        <v>N</v>
      </c>
      <c r="BZ77" s="53" t="str">
        <f>'P27'!$E69</f>
        <v>N</v>
      </c>
      <c r="CA77" s="53" t="str">
        <f>'P28'!$E69</f>
        <v>N</v>
      </c>
      <c r="CB77" s="53" t="str">
        <f>'P29'!$E69</f>
        <v>N</v>
      </c>
      <c r="CC77" s="53" t="str">
        <f>'P30'!$E69</f>
        <v>N</v>
      </c>
      <c r="CD77" s="53" t="str">
        <f>'P31'!$E69</f>
        <v>N</v>
      </c>
      <c r="CE77" s="53" t="str">
        <f>'P32'!$E69</f>
        <v>N</v>
      </c>
      <c r="CF77" s="53" t="str">
        <f>'P33'!$E69</f>
        <v>N</v>
      </c>
      <c r="CG77" s="53" t="str">
        <f>'P34'!$E69</f>
        <v>N</v>
      </c>
      <c r="CH77" s="53" t="str">
        <f>'P35'!$E69</f>
        <v>N</v>
      </c>
      <c r="CI77" s="53" t="str">
        <f>'P36'!$E69</f>
        <v>N</v>
      </c>
      <c r="CJ77" s="53" t="str">
        <f>'P37'!$E69</f>
        <v>N</v>
      </c>
      <c r="CK77" s="53" t="str">
        <f>'P38'!$E69</f>
        <v>N</v>
      </c>
      <c r="CL77" s="53" t="str">
        <f>'P39'!$E69</f>
        <v>N</v>
      </c>
      <c r="CM77" s="53" t="str">
        <f>'P40'!$E69</f>
        <v>N</v>
      </c>
      <c r="CN77" s="47">
        <f t="shared" si="26"/>
        <v>0</v>
      </c>
    </row>
    <row r="78" spans="1:92" x14ac:dyDescent="0.3">
      <c r="A78" s="12">
        <v>10</v>
      </c>
      <c r="B78" s="32" t="str">
        <f>Critères!$B69</f>
        <v>10.11</v>
      </c>
      <c r="C78" s="32" t="str">
        <f>Critères!$A59</f>
        <v>PRÉSENTATION</v>
      </c>
      <c r="D78" s="32" t="str">
        <f>'P01'!$D70</f>
        <v>NT</v>
      </c>
      <c r="E78" s="32" t="str">
        <f>'P02'!$D70</f>
        <v>NT</v>
      </c>
      <c r="F78" s="32" t="str">
        <f>'P03'!$D70</f>
        <v>NT</v>
      </c>
      <c r="G78" s="32" t="str">
        <f>'P04'!$D70</f>
        <v>NT</v>
      </c>
      <c r="H78" s="32" t="str">
        <f>'P05'!$D70</f>
        <v>NT</v>
      </c>
      <c r="I78" s="32" t="str">
        <f>'P06'!$D70</f>
        <v>NT</v>
      </c>
      <c r="J78" s="32" t="str">
        <f>'P07'!$D70</f>
        <v>NT</v>
      </c>
      <c r="K78" s="32" t="str">
        <f>'P08'!$D70</f>
        <v>NT</v>
      </c>
      <c r="L78" s="32" t="str">
        <f>'P09'!$D70</f>
        <v>NT</v>
      </c>
      <c r="M78" s="32" t="str">
        <f>'P10'!$D70</f>
        <v>NT</v>
      </c>
      <c r="N78" s="32" t="str">
        <f>'P11'!$D70</f>
        <v>NT</v>
      </c>
      <c r="O78" s="32" t="str">
        <f>'P12'!$D70</f>
        <v>NT</v>
      </c>
      <c r="P78" s="32" t="str">
        <f>'P13'!$D70</f>
        <v>NT</v>
      </c>
      <c r="Q78" s="32" t="str">
        <f>'P14'!$D70</f>
        <v>NT</v>
      </c>
      <c r="R78" s="32" t="str">
        <f>'P15'!$D70</f>
        <v>NT</v>
      </c>
      <c r="S78" s="32" t="str">
        <f>'P16'!$D70</f>
        <v>NT</v>
      </c>
      <c r="T78" s="32" t="str">
        <f>'P17'!$D70</f>
        <v>NT</v>
      </c>
      <c r="U78" s="32" t="str">
        <f>'P18'!$D70</f>
        <v>NT</v>
      </c>
      <c r="V78" s="32" t="str">
        <f>'P19'!$D70</f>
        <v>NT</v>
      </c>
      <c r="W78" s="32" t="str">
        <f>'P20'!$D70</f>
        <v>NT</v>
      </c>
      <c r="X78" s="32" t="str">
        <f>'P21'!$D70</f>
        <v>NT</v>
      </c>
      <c r="Y78" s="53" t="str">
        <f>'P22'!$D70</f>
        <v>NT</v>
      </c>
      <c r="Z78" s="53" t="str">
        <f>'P23'!$D70</f>
        <v>NT</v>
      </c>
      <c r="AA78" s="53" t="str">
        <f>'P24'!$D70</f>
        <v>NT</v>
      </c>
      <c r="AB78" s="53" t="str">
        <f>'P25'!$D70</f>
        <v>NT</v>
      </c>
      <c r="AC78" s="53" t="str">
        <f>'P26'!$D70</f>
        <v>NT</v>
      </c>
      <c r="AD78" s="53" t="str">
        <f>'P27'!$D70</f>
        <v>NT</v>
      </c>
      <c r="AE78" s="53" t="str">
        <f>'P28'!$D70</f>
        <v>NT</v>
      </c>
      <c r="AF78" s="53" t="str">
        <f>'P29'!$D70</f>
        <v>NT</v>
      </c>
      <c r="AG78" s="53" t="str">
        <f>'P30'!$D70</f>
        <v>NT</v>
      </c>
      <c r="AH78" s="53" t="str">
        <f>'P31'!$D70</f>
        <v>NT</v>
      </c>
      <c r="AI78" s="53" t="str">
        <f>'P32'!$D70</f>
        <v>NT</v>
      </c>
      <c r="AJ78" s="53" t="str">
        <f>'P33'!$D70</f>
        <v>NT</v>
      </c>
      <c r="AK78" s="53" t="str">
        <f>'P34'!$D70</f>
        <v>NT</v>
      </c>
      <c r="AL78" s="53" t="str">
        <f>'P35'!$D70</f>
        <v>NT</v>
      </c>
      <c r="AM78" s="53" t="str">
        <f>'P36'!$D70</f>
        <v>NT</v>
      </c>
      <c r="AN78" s="53" t="str">
        <f>'P37'!$D70</f>
        <v>NT</v>
      </c>
      <c r="AO78" s="53" t="str">
        <f>'P38'!$D70</f>
        <v>NT</v>
      </c>
      <c r="AP78" s="53" t="str">
        <f>'P39'!$D70</f>
        <v>NT</v>
      </c>
      <c r="AQ78" s="53" t="str">
        <f>'P40'!$D70</f>
        <v>NT</v>
      </c>
      <c r="AR78" s="47">
        <f t="shared" si="21"/>
        <v>0</v>
      </c>
      <c r="AS78" s="47">
        <f t="shared" si="22"/>
        <v>0</v>
      </c>
      <c r="AT78" s="47">
        <f t="shared" si="23"/>
        <v>0</v>
      </c>
      <c r="AU78" s="47">
        <f t="shared" si="24"/>
        <v>40</v>
      </c>
      <c r="AV78" s="12" t="str">
        <f t="shared" si="25"/>
        <v>NT</v>
      </c>
      <c r="AW78" s="12">
        <v>10</v>
      </c>
      <c r="AX78" s="32" t="str">
        <f>Critères!$B69</f>
        <v>10.11</v>
      </c>
      <c r="AY78" s="32" t="str">
        <f>Critères!$A59</f>
        <v>PRÉSENTATION</v>
      </c>
      <c r="AZ78" s="32" t="str">
        <f>'P01'!$E70</f>
        <v>N</v>
      </c>
      <c r="BA78" s="32" t="str">
        <f>'P02'!$E70</f>
        <v>N</v>
      </c>
      <c r="BB78" s="32" t="str">
        <f>'P03'!$E70</f>
        <v>N</v>
      </c>
      <c r="BC78" s="32" t="str">
        <f>'P04'!$E70</f>
        <v>N</v>
      </c>
      <c r="BD78" s="32" t="str">
        <f>'P05'!$E70</f>
        <v>N</v>
      </c>
      <c r="BE78" s="32" t="str">
        <f>'P06'!$E70</f>
        <v>N</v>
      </c>
      <c r="BF78" s="32" t="str">
        <f>'P07'!$E70</f>
        <v>N</v>
      </c>
      <c r="BG78" s="32" t="str">
        <f>'P08'!$E70</f>
        <v>N</v>
      </c>
      <c r="BH78" s="32" t="str">
        <f>'P09'!$E70</f>
        <v>N</v>
      </c>
      <c r="BI78" s="32" t="str">
        <f>'P10'!$E70</f>
        <v>N</v>
      </c>
      <c r="BJ78" s="32" t="str">
        <f>'P11'!$E70</f>
        <v>N</v>
      </c>
      <c r="BK78" s="32" t="str">
        <f>'P12'!$E70</f>
        <v>N</v>
      </c>
      <c r="BL78" s="32" t="str">
        <f>'P13'!$E70</f>
        <v>N</v>
      </c>
      <c r="BM78" s="32" t="str">
        <f>'P14'!$E70</f>
        <v>N</v>
      </c>
      <c r="BN78" s="32" t="str">
        <f>'P15'!$E70</f>
        <v>N</v>
      </c>
      <c r="BO78" s="32" t="str">
        <f>'P16'!$E70</f>
        <v>N</v>
      </c>
      <c r="BP78" s="32" t="str">
        <f>'P17'!$E70</f>
        <v>N</v>
      </c>
      <c r="BQ78" s="32" t="str">
        <f>'P18'!$E70</f>
        <v>N</v>
      </c>
      <c r="BR78" s="32" t="str">
        <f>'P19'!$E70</f>
        <v>N</v>
      </c>
      <c r="BS78" s="32" t="str">
        <f>'P20'!$E70</f>
        <v>N</v>
      </c>
      <c r="BT78" s="32" t="str">
        <f>'P21'!$E70</f>
        <v>N</v>
      </c>
      <c r="BU78" s="53" t="str">
        <f>'P22'!$E70</f>
        <v>N</v>
      </c>
      <c r="BV78" s="53" t="str">
        <f>'P23'!$E70</f>
        <v>N</v>
      </c>
      <c r="BW78" s="53" t="str">
        <f>'P24'!$E70</f>
        <v>N</v>
      </c>
      <c r="BX78" s="53" t="str">
        <f>'P25'!$E70</f>
        <v>N</v>
      </c>
      <c r="BY78" s="53" t="str">
        <f>'P26'!$E70</f>
        <v>N</v>
      </c>
      <c r="BZ78" s="53" t="str">
        <f>'P27'!$E70</f>
        <v>N</v>
      </c>
      <c r="CA78" s="53" t="str">
        <f>'P28'!$E70</f>
        <v>N</v>
      </c>
      <c r="CB78" s="53" t="str">
        <f>'P29'!$E70</f>
        <v>N</v>
      </c>
      <c r="CC78" s="53" t="str">
        <f>'P30'!$E70</f>
        <v>N</v>
      </c>
      <c r="CD78" s="53" t="str">
        <f>'P31'!$E70</f>
        <v>N</v>
      </c>
      <c r="CE78" s="53" t="str">
        <f>'P32'!$E70</f>
        <v>N</v>
      </c>
      <c r="CF78" s="53" t="str">
        <f>'P33'!$E70</f>
        <v>N</v>
      </c>
      <c r="CG78" s="53" t="str">
        <f>'P34'!$E70</f>
        <v>N</v>
      </c>
      <c r="CH78" s="53" t="str">
        <f>'P35'!$E70</f>
        <v>N</v>
      </c>
      <c r="CI78" s="53" t="str">
        <f>'P36'!$E70</f>
        <v>N</v>
      </c>
      <c r="CJ78" s="53" t="str">
        <f>'P37'!$E70</f>
        <v>N</v>
      </c>
      <c r="CK78" s="53" t="str">
        <f>'P38'!$E70</f>
        <v>N</v>
      </c>
      <c r="CL78" s="53" t="str">
        <f>'P39'!$E70</f>
        <v>N</v>
      </c>
      <c r="CM78" s="53" t="str">
        <f>'P40'!$E70</f>
        <v>N</v>
      </c>
      <c r="CN78" s="47">
        <f t="shared" si="26"/>
        <v>0</v>
      </c>
    </row>
    <row r="79" spans="1:92" x14ac:dyDescent="0.3">
      <c r="A79" s="12">
        <v>10</v>
      </c>
      <c r="B79" s="32" t="str">
        <f>Critères!$B70</f>
        <v>10.12</v>
      </c>
      <c r="C79" s="32" t="str">
        <f>Critères!$A59</f>
        <v>PRÉSENTATION</v>
      </c>
      <c r="D79" s="32" t="str">
        <f>'P01'!$D71</f>
        <v>NT</v>
      </c>
      <c r="E79" s="32" t="str">
        <f>'P02'!$D71</f>
        <v>NT</v>
      </c>
      <c r="F79" s="32" t="str">
        <f>'P03'!$D71</f>
        <v>NT</v>
      </c>
      <c r="G79" s="32" t="str">
        <f>'P04'!$D71</f>
        <v>NT</v>
      </c>
      <c r="H79" s="32" t="str">
        <f>'P05'!$D71</f>
        <v>NT</v>
      </c>
      <c r="I79" s="32" t="str">
        <f>'P06'!$D71</f>
        <v>NT</v>
      </c>
      <c r="J79" s="32" t="str">
        <f>'P07'!$D71</f>
        <v>NT</v>
      </c>
      <c r="K79" s="32" t="str">
        <f>'P08'!$D71</f>
        <v>NT</v>
      </c>
      <c r="L79" s="32" t="str">
        <f>'P09'!$D71</f>
        <v>NT</v>
      </c>
      <c r="M79" s="32" t="str">
        <f>'P10'!$D71</f>
        <v>NT</v>
      </c>
      <c r="N79" s="32" t="str">
        <f>'P11'!$D71</f>
        <v>NT</v>
      </c>
      <c r="O79" s="32" t="str">
        <f>'P12'!$D71</f>
        <v>NT</v>
      </c>
      <c r="P79" s="32" t="str">
        <f>'P13'!$D71</f>
        <v>NT</v>
      </c>
      <c r="Q79" s="32" t="str">
        <f>'P14'!$D71</f>
        <v>NT</v>
      </c>
      <c r="R79" s="32" t="str">
        <f>'P15'!$D71</f>
        <v>NT</v>
      </c>
      <c r="S79" s="32" t="str">
        <f>'P16'!$D71</f>
        <v>NT</v>
      </c>
      <c r="T79" s="32" t="str">
        <f>'P17'!$D71</f>
        <v>NT</v>
      </c>
      <c r="U79" s="32" t="str">
        <f>'P18'!$D71</f>
        <v>NT</v>
      </c>
      <c r="V79" s="32" t="str">
        <f>'P19'!$D71</f>
        <v>NT</v>
      </c>
      <c r="W79" s="32" t="str">
        <f>'P20'!$D71</f>
        <v>NT</v>
      </c>
      <c r="X79" s="32" t="str">
        <f>'P21'!$D71</f>
        <v>NT</v>
      </c>
      <c r="Y79" s="53" t="str">
        <f>'P22'!$D71</f>
        <v>NT</v>
      </c>
      <c r="Z79" s="53" t="str">
        <f>'P23'!$D71</f>
        <v>NT</v>
      </c>
      <c r="AA79" s="53" t="str">
        <f>'P24'!$D71</f>
        <v>NT</v>
      </c>
      <c r="AB79" s="53" t="str">
        <f>'P25'!$D71</f>
        <v>NT</v>
      </c>
      <c r="AC79" s="53" t="str">
        <f>'P26'!$D71</f>
        <v>NT</v>
      </c>
      <c r="AD79" s="53" t="str">
        <f>'P27'!$D71</f>
        <v>NT</v>
      </c>
      <c r="AE79" s="53" t="str">
        <f>'P28'!$D71</f>
        <v>NT</v>
      </c>
      <c r="AF79" s="53" t="str">
        <f>'P29'!$D71</f>
        <v>NT</v>
      </c>
      <c r="AG79" s="53" t="str">
        <f>'P30'!$D71</f>
        <v>NT</v>
      </c>
      <c r="AH79" s="53" t="str">
        <f>'P31'!$D71</f>
        <v>NT</v>
      </c>
      <c r="AI79" s="53" t="str">
        <f>'P32'!$D71</f>
        <v>NT</v>
      </c>
      <c r="AJ79" s="53" t="str">
        <f>'P33'!$D71</f>
        <v>NT</v>
      </c>
      <c r="AK79" s="53" t="str">
        <f>'P34'!$D71</f>
        <v>NT</v>
      </c>
      <c r="AL79" s="53" t="str">
        <f>'P35'!$D71</f>
        <v>NT</v>
      </c>
      <c r="AM79" s="53" t="str">
        <f>'P36'!$D71</f>
        <v>NT</v>
      </c>
      <c r="AN79" s="53" t="str">
        <f>'P37'!$D71</f>
        <v>NT</v>
      </c>
      <c r="AO79" s="53" t="str">
        <f>'P38'!$D71</f>
        <v>NT</v>
      </c>
      <c r="AP79" s="53" t="str">
        <f>'P39'!$D71</f>
        <v>NT</v>
      </c>
      <c r="AQ79" s="53" t="str">
        <f>'P40'!$D71</f>
        <v>NT</v>
      </c>
      <c r="AR79" s="47">
        <f t="shared" si="21"/>
        <v>0</v>
      </c>
      <c r="AS79" s="47">
        <f t="shared" si="22"/>
        <v>0</v>
      </c>
      <c r="AT79" s="47">
        <f t="shared" si="23"/>
        <v>0</v>
      </c>
      <c r="AU79" s="47">
        <f t="shared" si="24"/>
        <v>40</v>
      </c>
      <c r="AV79" s="12" t="str">
        <f t="shared" si="25"/>
        <v>NT</v>
      </c>
      <c r="AW79" s="12">
        <v>10</v>
      </c>
      <c r="AX79" s="32" t="str">
        <f>Critères!$B70</f>
        <v>10.12</v>
      </c>
      <c r="AY79" s="32" t="str">
        <f>Critères!$A59</f>
        <v>PRÉSENTATION</v>
      </c>
      <c r="AZ79" s="32" t="str">
        <f>'P01'!$E71</f>
        <v>N</v>
      </c>
      <c r="BA79" s="32" t="str">
        <f>'P02'!$E71</f>
        <v>N</v>
      </c>
      <c r="BB79" s="32" t="str">
        <f>'P03'!$E71</f>
        <v>N</v>
      </c>
      <c r="BC79" s="32" t="str">
        <f>'P04'!$E71</f>
        <v>N</v>
      </c>
      <c r="BD79" s="32" t="str">
        <f>'P05'!$E71</f>
        <v>N</v>
      </c>
      <c r="BE79" s="32" t="str">
        <f>'P06'!$E71</f>
        <v>N</v>
      </c>
      <c r="BF79" s="32" t="str">
        <f>'P07'!$E71</f>
        <v>N</v>
      </c>
      <c r="BG79" s="32" t="str">
        <f>'P08'!$E71</f>
        <v>N</v>
      </c>
      <c r="BH79" s="32" t="str">
        <f>'P09'!$E71</f>
        <v>N</v>
      </c>
      <c r="BI79" s="32" t="str">
        <f>'P10'!$E71</f>
        <v>N</v>
      </c>
      <c r="BJ79" s="32" t="str">
        <f>'P11'!$E71</f>
        <v>N</v>
      </c>
      <c r="BK79" s="32" t="str">
        <f>'P12'!$E71</f>
        <v>N</v>
      </c>
      <c r="BL79" s="32" t="str">
        <f>'P13'!$E71</f>
        <v>N</v>
      </c>
      <c r="BM79" s="32" t="str">
        <f>'P14'!$E71</f>
        <v>N</v>
      </c>
      <c r="BN79" s="32" t="str">
        <f>'P15'!$E71</f>
        <v>N</v>
      </c>
      <c r="BO79" s="32" t="str">
        <f>'P16'!$E71</f>
        <v>N</v>
      </c>
      <c r="BP79" s="32" t="str">
        <f>'P17'!$E71</f>
        <v>N</v>
      </c>
      <c r="BQ79" s="32" t="str">
        <f>'P18'!$E71</f>
        <v>N</v>
      </c>
      <c r="BR79" s="32" t="str">
        <f>'P19'!$E71</f>
        <v>N</v>
      </c>
      <c r="BS79" s="32" t="str">
        <f>'P20'!$E71</f>
        <v>N</v>
      </c>
      <c r="BT79" s="32" t="str">
        <f>'P21'!$E71</f>
        <v>N</v>
      </c>
      <c r="BU79" s="53" t="str">
        <f>'P22'!$E71</f>
        <v>N</v>
      </c>
      <c r="BV79" s="53" t="str">
        <f>'P23'!$E71</f>
        <v>N</v>
      </c>
      <c r="BW79" s="53" t="str">
        <f>'P24'!$E71</f>
        <v>N</v>
      </c>
      <c r="BX79" s="53" t="str">
        <f>'P25'!$E71</f>
        <v>N</v>
      </c>
      <c r="BY79" s="53" t="str">
        <f>'P26'!$E71</f>
        <v>N</v>
      </c>
      <c r="BZ79" s="53" t="str">
        <f>'P27'!$E71</f>
        <v>N</v>
      </c>
      <c r="CA79" s="53" t="str">
        <f>'P28'!$E71</f>
        <v>N</v>
      </c>
      <c r="CB79" s="53" t="str">
        <f>'P29'!$E71</f>
        <v>N</v>
      </c>
      <c r="CC79" s="53" t="str">
        <f>'P30'!$E71</f>
        <v>N</v>
      </c>
      <c r="CD79" s="53" t="str">
        <f>'P31'!$E71</f>
        <v>N</v>
      </c>
      <c r="CE79" s="53" t="str">
        <f>'P32'!$E71</f>
        <v>N</v>
      </c>
      <c r="CF79" s="53" t="str">
        <f>'P33'!$E71</f>
        <v>N</v>
      </c>
      <c r="CG79" s="53" t="str">
        <f>'P34'!$E71</f>
        <v>N</v>
      </c>
      <c r="CH79" s="53" t="str">
        <f>'P35'!$E71</f>
        <v>N</v>
      </c>
      <c r="CI79" s="53" t="str">
        <f>'P36'!$E71</f>
        <v>N</v>
      </c>
      <c r="CJ79" s="53" t="str">
        <f>'P37'!$E71</f>
        <v>N</v>
      </c>
      <c r="CK79" s="53" t="str">
        <f>'P38'!$E71</f>
        <v>N</v>
      </c>
      <c r="CL79" s="53" t="str">
        <f>'P39'!$E71</f>
        <v>N</v>
      </c>
      <c r="CM79" s="53" t="str">
        <f>'P40'!$E71</f>
        <v>N</v>
      </c>
      <c r="CN79" s="47">
        <f t="shared" si="26"/>
        <v>0</v>
      </c>
    </row>
    <row r="80" spans="1:92" x14ac:dyDescent="0.3">
      <c r="A80" s="12">
        <v>10</v>
      </c>
      <c r="B80" s="32" t="str">
        <f>Critères!$B71</f>
        <v>10.13</v>
      </c>
      <c r="C80" s="32" t="str">
        <f>Critères!$A59</f>
        <v>PRÉSENTATION</v>
      </c>
      <c r="D80" s="32" t="str">
        <f>'P01'!$D72</f>
        <v>NT</v>
      </c>
      <c r="E80" s="32" t="str">
        <f>'P02'!$D72</f>
        <v>NT</v>
      </c>
      <c r="F80" s="32" t="str">
        <f>'P03'!$D72</f>
        <v>NT</v>
      </c>
      <c r="G80" s="32" t="str">
        <f>'P04'!$D72</f>
        <v>NT</v>
      </c>
      <c r="H80" s="32" t="str">
        <f>'P05'!$D72</f>
        <v>NT</v>
      </c>
      <c r="I80" s="32" t="str">
        <f>'P06'!$D72</f>
        <v>NT</v>
      </c>
      <c r="J80" s="32" t="str">
        <f>'P07'!$D72</f>
        <v>NT</v>
      </c>
      <c r="K80" s="32" t="str">
        <f>'P08'!$D72</f>
        <v>NT</v>
      </c>
      <c r="L80" s="32" t="str">
        <f>'P09'!$D72</f>
        <v>NT</v>
      </c>
      <c r="M80" s="32" t="str">
        <f>'P10'!$D72</f>
        <v>NT</v>
      </c>
      <c r="N80" s="32" t="str">
        <f>'P11'!$D72</f>
        <v>NT</v>
      </c>
      <c r="O80" s="32" t="str">
        <f>'P12'!$D72</f>
        <v>NT</v>
      </c>
      <c r="P80" s="32" t="str">
        <f>'P13'!$D72</f>
        <v>NT</v>
      </c>
      <c r="Q80" s="32" t="str">
        <f>'P14'!$D72</f>
        <v>NT</v>
      </c>
      <c r="R80" s="32" t="str">
        <f>'P15'!$D72</f>
        <v>NT</v>
      </c>
      <c r="S80" s="32" t="str">
        <f>'P16'!$D72</f>
        <v>NT</v>
      </c>
      <c r="T80" s="32" t="str">
        <f>'P17'!$D72</f>
        <v>NT</v>
      </c>
      <c r="U80" s="32" t="str">
        <f>'P18'!$D72</f>
        <v>NT</v>
      </c>
      <c r="V80" s="32" t="str">
        <f>'P19'!$D72</f>
        <v>NT</v>
      </c>
      <c r="W80" s="32" t="str">
        <f>'P20'!$D72</f>
        <v>NT</v>
      </c>
      <c r="X80" s="32" t="str">
        <f>'P21'!$D72</f>
        <v>NT</v>
      </c>
      <c r="Y80" s="53" t="str">
        <f>'P22'!$D72</f>
        <v>NT</v>
      </c>
      <c r="Z80" s="53" t="str">
        <f>'P23'!$D72</f>
        <v>NT</v>
      </c>
      <c r="AA80" s="53" t="str">
        <f>'P24'!$D72</f>
        <v>NT</v>
      </c>
      <c r="AB80" s="53" t="str">
        <f>'P25'!$D72</f>
        <v>NT</v>
      </c>
      <c r="AC80" s="53" t="str">
        <f>'P26'!$D72</f>
        <v>NT</v>
      </c>
      <c r="AD80" s="53" t="str">
        <f>'P27'!$D72</f>
        <v>NT</v>
      </c>
      <c r="AE80" s="53" t="str">
        <f>'P28'!$D72</f>
        <v>NT</v>
      </c>
      <c r="AF80" s="53" t="str">
        <f>'P29'!$D72</f>
        <v>NT</v>
      </c>
      <c r="AG80" s="53" t="str">
        <f>'P30'!$D72</f>
        <v>NT</v>
      </c>
      <c r="AH80" s="53" t="str">
        <f>'P31'!$D72</f>
        <v>NT</v>
      </c>
      <c r="AI80" s="53" t="str">
        <f>'P32'!$D72</f>
        <v>NT</v>
      </c>
      <c r="AJ80" s="53" t="str">
        <f>'P33'!$D72</f>
        <v>NT</v>
      </c>
      <c r="AK80" s="53" t="str">
        <f>'P34'!$D72</f>
        <v>NT</v>
      </c>
      <c r="AL80" s="53" t="str">
        <f>'P35'!$D72</f>
        <v>NT</v>
      </c>
      <c r="AM80" s="53" t="str">
        <f>'P36'!$D72</f>
        <v>NT</v>
      </c>
      <c r="AN80" s="53" t="str">
        <f>'P37'!$D72</f>
        <v>NT</v>
      </c>
      <c r="AO80" s="53" t="str">
        <f>'P38'!$D72</f>
        <v>NT</v>
      </c>
      <c r="AP80" s="53" t="str">
        <f>'P39'!$D72</f>
        <v>NT</v>
      </c>
      <c r="AQ80" s="53" t="str">
        <f>'P40'!$D72</f>
        <v>NT</v>
      </c>
      <c r="AR80" s="47">
        <f t="shared" si="21"/>
        <v>0</v>
      </c>
      <c r="AS80" s="47">
        <f t="shared" si="22"/>
        <v>0</v>
      </c>
      <c r="AT80" s="47">
        <f t="shared" si="23"/>
        <v>0</v>
      </c>
      <c r="AU80" s="47">
        <f t="shared" si="24"/>
        <v>40</v>
      </c>
      <c r="AV80" s="12" t="str">
        <f t="shared" si="25"/>
        <v>NT</v>
      </c>
      <c r="AW80" s="12">
        <v>10</v>
      </c>
      <c r="AX80" s="32" t="str">
        <f>Critères!$B71</f>
        <v>10.13</v>
      </c>
      <c r="AY80" s="32" t="str">
        <f>Critères!$A59</f>
        <v>PRÉSENTATION</v>
      </c>
      <c r="AZ80" s="32" t="str">
        <f>'P01'!$E72</f>
        <v>N</v>
      </c>
      <c r="BA80" s="32" t="str">
        <f>'P02'!$E72</f>
        <v>N</v>
      </c>
      <c r="BB80" s="32" t="str">
        <f>'P03'!$E72</f>
        <v>N</v>
      </c>
      <c r="BC80" s="32" t="str">
        <f>'P04'!$E72</f>
        <v>N</v>
      </c>
      <c r="BD80" s="32" t="str">
        <f>'P05'!$E72</f>
        <v>N</v>
      </c>
      <c r="BE80" s="32" t="str">
        <f>'P06'!$E72</f>
        <v>N</v>
      </c>
      <c r="BF80" s="32" t="str">
        <f>'P07'!$E72</f>
        <v>N</v>
      </c>
      <c r="BG80" s="32" t="str">
        <f>'P08'!$E72</f>
        <v>N</v>
      </c>
      <c r="BH80" s="32" t="str">
        <f>'P09'!$E72</f>
        <v>N</v>
      </c>
      <c r="BI80" s="32" t="str">
        <f>'P10'!$E72</f>
        <v>N</v>
      </c>
      <c r="BJ80" s="32" t="str">
        <f>'P11'!$E72</f>
        <v>N</v>
      </c>
      <c r="BK80" s="32" t="str">
        <f>'P12'!$E72</f>
        <v>N</v>
      </c>
      <c r="BL80" s="32" t="str">
        <f>'P13'!$E72</f>
        <v>N</v>
      </c>
      <c r="BM80" s="32" t="str">
        <f>'P14'!$E72</f>
        <v>N</v>
      </c>
      <c r="BN80" s="32" t="str">
        <f>'P15'!$E72</f>
        <v>N</v>
      </c>
      <c r="BO80" s="32" t="str">
        <f>'P16'!$E72</f>
        <v>N</v>
      </c>
      <c r="BP80" s="32" t="str">
        <f>'P17'!$E72</f>
        <v>N</v>
      </c>
      <c r="BQ80" s="32" t="str">
        <f>'P18'!$E72</f>
        <v>N</v>
      </c>
      <c r="BR80" s="32" t="str">
        <f>'P19'!$E72</f>
        <v>N</v>
      </c>
      <c r="BS80" s="32" t="str">
        <f>'P20'!$E72</f>
        <v>N</v>
      </c>
      <c r="BT80" s="32" t="str">
        <f>'P21'!$E72</f>
        <v>N</v>
      </c>
      <c r="BU80" s="53" t="str">
        <f>'P22'!$E72</f>
        <v>N</v>
      </c>
      <c r="BV80" s="53" t="str">
        <f>'P23'!$E72</f>
        <v>N</v>
      </c>
      <c r="BW80" s="53" t="str">
        <f>'P24'!$E72</f>
        <v>N</v>
      </c>
      <c r="BX80" s="53" t="str">
        <f>'P25'!$E72</f>
        <v>N</v>
      </c>
      <c r="BY80" s="53" t="str">
        <f>'P26'!$E72</f>
        <v>N</v>
      </c>
      <c r="BZ80" s="53" t="str">
        <f>'P27'!$E72</f>
        <v>N</v>
      </c>
      <c r="CA80" s="53" t="str">
        <f>'P28'!$E72</f>
        <v>N</v>
      </c>
      <c r="CB80" s="53" t="str">
        <f>'P29'!$E72</f>
        <v>N</v>
      </c>
      <c r="CC80" s="53" t="str">
        <f>'P30'!$E72</f>
        <v>N</v>
      </c>
      <c r="CD80" s="53" t="str">
        <f>'P31'!$E72</f>
        <v>N</v>
      </c>
      <c r="CE80" s="53" t="str">
        <f>'P32'!$E72</f>
        <v>N</v>
      </c>
      <c r="CF80" s="53" t="str">
        <f>'P33'!$E72</f>
        <v>N</v>
      </c>
      <c r="CG80" s="53" t="str">
        <f>'P34'!$E72</f>
        <v>N</v>
      </c>
      <c r="CH80" s="53" t="str">
        <f>'P35'!$E72</f>
        <v>N</v>
      </c>
      <c r="CI80" s="53" t="str">
        <f>'P36'!$E72</f>
        <v>N</v>
      </c>
      <c r="CJ80" s="53" t="str">
        <f>'P37'!$E72</f>
        <v>N</v>
      </c>
      <c r="CK80" s="53" t="str">
        <f>'P38'!$E72</f>
        <v>N</v>
      </c>
      <c r="CL80" s="53" t="str">
        <f>'P39'!$E72</f>
        <v>N</v>
      </c>
      <c r="CM80" s="53" t="str">
        <f>'P40'!$E72</f>
        <v>N</v>
      </c>
      <c r="CN80" s="47">
        <f t="shared" si="26"/>
        <v>0</v>
      </c>
    </row>
    <row r="81" spans="1:92" x14ac:dyDescent="0.3">
      <c r="A81" s="12">
        <v>10</v>
      </c>
      <c r="B81" s="32" t="str">
        <f>Critères!$B72</f>
        <v>10.14</v>
      </c>
      <c r="C81" s="32" t="str">
        <f>Critères!$A59</f>
        <v>PRÉSENTATION</v>
      </c>
      <c r="D81" s="32" t="str">
        <f>'P01'!$D73</f>
        <v>NT</v>
      </c>
      <c r="E81" s="32" t="str">
        <f>'P02'!$D73</f>
        <v>NT</v>
      </c>
      <c r="F81" s="32" t="str">
        <f>'P03'!$D73</f>
        <v>NT</v>
      </c>
      <c r="G81" s="32" t="str">
        <f>'P04'!$D73</f>
        <v>NT</v>
      </c>
      <c r="H81" s="32" t="str">
        <f>'P05'!$D73</f>
        <v>NT</v>
      </c>
      <c r="I81" s="32" t="str">
        <f>'P06'!$D73</f>
        <v>NT</v>
      </c>
      <c r="J81" s="32" t="str">
        <f>'P07'!$D73</f>
        <v>NT</v>
      </c>
      <c r="K81" s="32" t="str">
        <f>'P08'!$D73</f>
        <v>NT</v>
      </c>
      <c r="L81" s="32" t="str">
        <f>'P09'!$D73</f>
        <v>NT</v>
      </c>
      <c r="M81" s="32" t="str">
        <f>'P10'!$D73</f>
        <v>NT</v>
      </c>
      <c r="N81" s="32" t="str">
        <f>'P11'!$D73</f>
        <v>NT</v>
      </c>
      <c r="O81" s="32" t="str">
        <f>'P12'!$D73</f>
        <v>NT</v>
      </c>
      <c r="P81" s="32" t="str">
        <f>'P13'!$D73</f>
        <v>NT</v>
      </c>
      <c r="Q81" s="32" t="str">
        <f>'P14'!$D73</f>
        <v>NT</v>
      </c>
      <c r="R81" s="32" t="str">
        <f>'P15'!$D73</f>
        <v>NT</v>
      </c>
      <c r="S81" s="32" t="str">
        <f>'P16'!$D73</f>
        <v>NT</v>
      </c>
      <c r="T81" s="32" t="str">
        <f>'P17'!$D73</f>
        <v>NT</v>
      </c>
      <c r="U81" s="32" t="str">
        <f>'P18'!$D73</f>
        <v>NT</v>
      </c>
      <c r="V81" s="32" t="str">
        <f>'P19'!$D73</f>
        <v>NT</v>
      </c>
      <c r="W81" s="32" t="str">
        <f>'P20'!$D73</f>
        <v>NT</v>
      </c>
      <c r="X81" s="32" t="str">
        <f>'P21'!$D73</f>
        <v>NT</v>
      </c>
      <c r="Y81" s="53" t="str">
        <f>'P22'!$D73</f>
        <v>NT</v>
      </c>
      <c r="Z81" s="53" t="str">
        <f>'P23'!$D73</f>
        <v>NT</v>
      </c>
      <c r="AA81" s="53" t="str">
        <f>'P24'!$D73</f>
        <v>NT</v>
      </c>
      <c r="AB81" s="53" t="str">
        <f>'P25'!$D73</f>
        <v>NT</v>
      </c>
      <c r="AC81" s="53" t="str">
        <f>'P26'!$D73</f>
        <v>NT</v>
      </c>
      <c r="AD81" s="53" t="str">
        <f>'P27'!$D73</f>
        <v>NT</v>
      </c>
      <c r="AE81" s="53" t="str">
        <f>'P28'!$D73</f>
        <v>NT</v>
      </c>
      <c r="AF81" s="53" t="str">
        <f>'P29'!$D73</f>
        <v>NT</v>
      </c>
      <c r="AG81" s="53" t="str">
        <f>'P30'!$D73</f>
        <v>NT</v>
      </c>
      <c r="AH81" s="53" t="str">
        <f>'P31'!$D73</f>
        <v>NT</v>
      </c>
      <c r="AI81" s="53" t="str">
        <f>'P32'!$D73</f>
        <v>NT</v>
      </c>
      <c r="AJ81" s="53" t="str">
        <f>'P33'!$D73</f>
        <v>NT</v>
      </c>
      <c r="AK81" s="53" t="str">
        <f>'P34'!$D73</f>
        <v>NT</v>
      </c>
      <c r="AL81" s="53" t="str">
        <f>'P35'!$D73</f>
        <v>NT</v>
      </c>
      <c r="AM81" s="53" t="str">
        <f>'P36'!$D73</f>
        <v>NT</v>
      </c>
      <c r="AN81" s="53" t="str">
        <f>'P37'!$D73</f>
        <v>NT</v>
      </c>
      <c r="AO81" s="53" t="str">
        <f>'P38'!$D73</f>
        <v>NT</v>
      </c>
      <c r="AP81" s="53" t="str">
        <f>'P39'!$D73</f>
        <v>NT</v>
      </c>
      <c r="AQ81" s="53" t="str">
        <f>'P40'!$D73</f>
        <v>NT</v>
      </c>
      <c r="AR81" s="47">
        <f t="shared" si="21"/>
        <v>0</v>
      </c>
      <c r="AS81" s="47">
        <f t="shared" si="22"/>
        <v>0</v>
      </c>
      <c r="AT81" s="47">
        <f t="shared" si="23"/>
        <v>0</v>
      </c>
      <c r="AU81" s="47">
        <f t="shared" si="24"/>
        <v>40</v>
      </c>
      <c r="AV81" s="12" t="str">
        <f t="shared" si="25"/>
        <v>NT</v>
      </c>
      <c r="AW81" s="12">
        <v>10</v>
      </c>
      <c r="AX81" s="32" t="str">
        <f>Critères!$B72</f>
        <v>10.14</v>
      </c>
      <c r="AY81" s="32" t="str">
        <f>Critères!$A59</f>
        <v>PRÉSENTATION</v>
      </c>
      <c r="AZ81" s="32" t="str">
        <f>'P01'!$E73</f>
        <v>N</v>
      </c>
      <c r="BA81" s="32" t="str">
        <f>'P02'!$E73</f>
        <v>N</v>
      </c>
      <c r="BB81" s="32" t="str">
        <f>'P03'!$E73</f>
        <v>N</v>
      </c>
      <c r="BC81" s="32" t="str">
        <f>'P04'!$E73</f>
        <v>N</v>
      </c>
      <c r="BD81" s="32" t="str">
        <f>'P05'!$E73</f>
        <v>N</v>
      </c>
      <c r="BE81" s="32" t="str">
        <f>'P06'!$E73</f>
        <v>N</v>
      </c>
      <c r="BF81" s="32" t="str">
        <f>'P07'!$E73</f>
        <v>N</v>
      </c>
      <c r="BG81" s="32" t="str">
        <f>'P08'!$E73</f>
        <v>N</v>
      </c>
      <c r="BH81" s="32" t="str">
        <f>'P09'!$E73</f>
        <v>N</v>
      </c>
      <c r="BI81" s="32" t="str">
        <f>'P10'!$E73</f>
        <v>N</v>
      </c>
      <c r="BJ81" s="32" t="str">
        <f>'P11'!$E73</f>
        <v>N</v>
      </c>
      <c r="BK81" s="32" t="str">
        <f>'P12'!$E73</f>
        <v>N</v>
      </c>
      <c r="BL81" s="32" t="str">
        <f>'P13'!$E73</f>
        <v>N</v>
      </c>
      <c r="BM81" s="32" t="str">
        <f>'P14'!$E73</f>
        <v>N</v>
      </c>
      <c r="BN81" s="32" t="str">
        <f>'P15'!$E73</f>
        <v>N</v>
      </c>
      <c r="BO81" s="32" t="str">
        <f>'P16'!$E73</f>
        <v>N</v>
      </c>
      <c r="BP81" s="32" t="str">
        <f>'P17'!$E73</f>
        <v>N</v>
      </c>
      <c r="BQ81" s="32" t="str">
        <f>'P18'!$E73</f>
        <v>N</v>
      </c>
      <c r="BR81" s="32" t="str">
        <f>'P19'!$E73</f>
        <v>N</v>
      </c>
      <c r="BS81" s="32" t="str">
        <f>'P20'!$E73</f>
        <v>N</v>
      </c>
      <c r="BT81" s="32" t="str">
        <f>'P21'!$E73</f>
        <v>N</v>
      </c>
      <c r="BU81" s="53" t="str">
        <f>'P22'!$E73</f>
        <v>N</v>
      </c>
      <c r="BV81" s="53" t="str">
        <f>'P23'!$E73</f>
        <v>N</v>
      </c>
      <c r="BW81" s="53" t="str">
        <f>'P24'!$E73</f>
        <v>N</v>
      </c>
      <c r="BX81" s="53" t="str">
        <f>'P25'!$E73</f>
        <v>N</v>
      </c>
      <c r="BY81" s="53" t="str">
        <f>'P26'!$E73</f>
        <v>N</v>
      </c>
      <c r="BZ81" s="53" t="str">
        <f>'P27'!$E73</f>
        <v>N</v>
      </c>
      <c r="CA81" s="53" t="str">
        <f>'P28'!$E73</f>
        <v>N</v>
      </c>
      <c r="CB81" s="53" t="str">
        <f>'P29'!$E73</f>
        <v>N</v>
      </c>
      <c r="CC81" s="53" t="str">
        <f>'P30'!$E73</f>
        <v>N</v>
      </c>
      <c r="CD81" s="53" t="str">
        <f>'P31'!$E73</f>
        <v>N</v>
      </c>
      <c r="CE81" s="53" t="str">
        <f>'P32'!$E73</f>
        <v>N</v>
      </c>
      <c r="CF81" s="53" t="str">
        <f>'P33'!$E73</f>
        <v>N</v>
      </c>
      <c r="CG81" s="53" t="str">
        <f>'P34'!$E73</f>
        <v>N</v>
      </c>
      <c r="CH81" s="53" t="str">
        <f>'P35'!$E73</f>
        <v>N</v>
      </c>
      <c r="CI81" s="53" t="str">
        <f>'P36'!$E73</f>
        <v>N</v>
      </c>
      <c r="CJ81" s="53" t="str">
        <f>'P37'!$E73</f>
        <v>N</v>
      </c>
      <c r="CK81" s="53" t="str">
        <f>'P38'!$E73</f>
        <v>N</v>
      </c>
      <c r="CL81" s="53" t="str">
        <f>'P39'!$E73</f>
        <v>N</v>
      </c>
      <c r="CM81" s="53" t="str">
        <f>'P40'!$E73</f>
        <v>N</v>
      </c>
      <c r="CN81" s="47">
        <f t="shared" si="26"/>
        <v>0</v>
      </c>
    </row>
    <row r="82" spans="1:92" x14ac:dyDescent="0.3">
      <c r="A82" s="50"/>
      <c r="B82" s="51"/>
      <c r="C82" s="51"/>
      <c r="D82" s="51"/>
      <c r="E82" s="51"/>
      <c r="F82" s="51"/>
      <c r="G82" s="51"/>
      <c r="H82" s="51"/>
      <c r="I82" s="51"/>
      <c r="J82" s="51"/>
      <c r="K82" s="51"/>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2">
        <f>SUM(AR68:AR81)</f>
        <v>0</v>
      </c>
      <c r="AS82" s="52">
        <f>SUM(AS68:AS81)</f>
        <v>0</v>
      </c>
      <c r="AT82" s="52">
        <f>SUM(AT68:AT81)</f>
        <v>0</v>
      </c>
      <c r="AU82" s="52">
        <f>SUM(AU68:AU81)</f>
        <v>560</v>
      </c>
      <c r="AW82" s="50"/>
      <c r="AX82" s="51"/>
      <c r="AY82" s="51"/>
      <c r="AZ82" s="51"/>
      <c r="BA82" s="51"/>
      <c r="BB82" s="51"/>
      <c r="BC82" s="51"/>
      <c r="BD82" s="51"/>
      <c r="BE82" s="51"/>
      <c r="BF82" s="51"/>
      <c r="BG82" s="51"/>
      <c r="BH82" s="51"/>
      <c r="BI82" s="51"/>
      <c r="BJ82" s="51"/>
      <c r="BK82" s="51"/>
      <c r="BL82" s="51"/>
      <c r="BM82" s="51"/>
      <c r="BN82" s="51"/>
      <c r="BO82" s="51"/>
      <c r="BP82" s="51"/>
      <c r="BQ82" s="51"/>
      <c r="BR82" s="51"/>
      <c r="BS82" s="51"/>
      <c r="BT82" s="51"/>
      <c r="BU82" s="51"/>
      <c r="BV82" s="51"/>
      <c r="BW82" s="51"/>
      <c r="BX82" s="51"/>
      <c r="BY82" s="51"/>
      <c r="BZ82" s="51"/>
      <c r="CA82" s="51"/>
      <c r="CB82" s="51"/>
      <c r="CC82" s="51"/>
      <c r="CD82" s="51"/>
      <c r="CE82" s="51"/>
      <c r="CF82" s="51"/>
      <c r="CG82" s="51"/>
      <c r="CH82" s="51"/>
      <c r="CI82" s="51"/>
      <c r="CJ82" s="51"/>
      <c r="CK82" s="51"/>
      <c r="CL82" s="51"/>
      <c r="CM82" s="51"/>
      <c r="CN82" s="52">
        <f>SUM(CN68:CN81)</f>
        <v>0</v>
      </c>
    </row>
    <row r="83" spans="1:92" x14ac:dyDescent="0.3">
      <c r="A83" s="12">
        <v>11</v>
      </c>
      <c r="B83" s="32" t="str">
        <f>Critères!$B73</f>
        <v>11.1</v>
      </c>
      <c r="C83" s="32" t="str">
        <f>Critères!$A73</f>
        <v>FORMULAIRES</v>
      </c>
      <c r="D83" s="32" t="str">
        <f>'P01'!$D74</f>
        <v>NT</v>
      </c>
      <c r="E83" s="32" t="str">
        <f>'P02'!$D74</f>
        <v>NT</v>
      </c>
      <c r="F83" s="32" t="str">
        <f>'P03'!$D74</f>
        <v>NT</v>
      </c>
      <c r="G83" s="32" t="str">
        <f>'P04'!$D74</f>
        <v>NT</v>
      </c>
      <c r="H83" s="32" t="str">
        <f>'P05'!$D74</f>
        <v>NT</v>
      </c>
      <c r="I83" s="32" t="str">
        <f>'P06'!$D74</f>
        <v>NT</v>
      </c>
      <c r="J83" s="32" t="str">
        <f>'P07'!$D74</f>
        <v>NT</v>
      </c>
      <c r="K83" s="32" t="str">
        <f>'P08'!$D74</f>
        <v>NT</v>
      </c>
      <c r="L83" s="32" t="str">
        <f>'P09'!$D74</f>
        <v>NT</v>
      </c>
      <c r="M83" s="32" t="str">
        <f>'P10'!$D74</f>
        <v>NT</v>
      </c>
      <c r="N83" s="32" t="str">
        <f>'P11'!$D74</f>
        <v>NT</v>
      </c>
      <c r="O83" s="32" t="str">
        <f>'P12'!$D74</f>
        <v>NT</v>
      </c>
      <c r="P83" s="32" t="str">
        <f>'P13'!$D74</f>
        <v>NT</v>
      </c>
      <c r="Q83" s="32" t="str">
        <f>'P14'!$D74</f>
        <v>NT</v>
      </c>
      <c r="R83" s="32" t="str">
        <f>'P15'!$D74</f>
        <v>NT</v>
      </c>
      <c r="S83" s="32" t="str">
        <f>'P16'!$D74</f>
        <v>NT</v>
      </c>
      <c r="T83" s="32" t="str">
        <f>'P17'!$D74</f>
        <v>NT</v>
      </c>
      <c r="U83" s="32" t="str">
        <f>'P18'!$D74</f>
        <v>NT</v>
      </c>
      <c r="V83" s="32" t="str">
        <f>'P19'!$D74</f>
        <v>NT</v>
      </c>
      <c r="W83" s="32" t="str">
        <f>'P20'!$D74</f>
        <v>NT</v>
      </c>
      <c r="X83" s="32" t="str">
        <f>'P21'!$D74</f>
        <v>NT</v>
      </c>
      <c r="Y83" s="53" t="str">
        <f>'P22'!$D74</f>
        <v>NT</v>
      </c>
      <c r="Z83" s="53" t="str">
        <f>'P23'!$D74</f>
        <v>NT</v>
      </c>
      <c r="AA83" s="53" t="str">
        <f>'P24'!$D74</f>
        <v>NT</v>
      </c>
      <c r="AB83" s="53" t="str">
        <f>'P25'!$D74</f>
        <v>NT</v>
      </c>
      <c r="AC83" s="53" t="str">
        <f>'P26'!$D74</f>
        <v>NT</v>
      </c>
      <c r="AD83" s="53" t="str">
        <f>'P27'!$D74</f>
        <v>NT</v>
      </c>
      <c r="AE83" s="53" t="str">
        <f>'P28'!$D74</f>
        <v>NT</v>
      </c>
      <c r="AF83" s="53" t="str">
        <f>'P29'!$D74</f>
        <v>NT</v>
      </c>
      <c r="AG83" s="53" t="str">
        <f>'P30'!$D74</f>
        <v>NT</v>
      </c>
      <c r="AH83" s="53" t="str">
        <f>'P31'!$D74</f>
        <v>NT</v>
      </c>
      <c r="AI83" s="53" t="str">
        <f>'P32'!$D74</f>
        <v>NT</v>
      </c>
      <c r="AJ83" s="53" t="str">
        <f>'P33'!$D74</f>
        <v>NT</v>
      </c>
      <c r="AK83" s="53" t="str">
        <f>'P34'!$D74</f>
        <v>NT</v>
      </c>
      <c r="AL83" s="53" t="str">
        <f>'P35'!$D74</f>
        <v>NT</v>
      </c>
      <c r="AM83" s="53" t="str">
        <f>'P36'!$D74</f>
        <v>NT</v>
      </c>
      <c r="AN83" s="53" t="str">
        <f>'P37'!$D74</f>
        <v>NT</v>
      </c>
      <c r="AO83" s="53" t="str">
        <f>'P38'!$D74</f>
        <v>NT</v>
      </c>
      <c r="AP83" s="53" t="str">
        <f>'P39'!$D74</f>
        <v>NT</v>
      </c>
      <c r="AQ83" s="53" t="str">
        <f>'P40'!$D74</f>
        <v>NT</v>
      </c>
      <c r="AR83" s="47">
        <f t="shared" ref="AR83:AR95" si="27">COUNTIF(D83:AQ83,"C")</f>
        <v>0</v>
      </c>
      <c r="AS83" s="47">
        <f t="shared" ref="AS83:AS95" si="28">COUNTIF(D83:AQ83,"NC")</f>
        <v>0</v>
      </c>
      <c r="AT83" s="47">
        <f t="shared" ref="AT83:AT95" si="29">COUNTIF(D83:AQ83,"NA")</f>
        <v>0</v>
      </c>
      <c r="AU83" s="47">
        <f t="shared" ref="AU83:AU95" si="30">COUNTIF(D83:AQ83,"NT")</f>
        <v>40</v>
      </c>
      <c r="AV83" s="12" t="str">
        <f t="shared" ref="AV83:AV95" si="31">IF(AS83&gt;0,"NC",IF(AR83&gt;0,"C",IF(AU83&gt;0,"NT","NA")))</f>
        <v>NT</v>
      </c>
      <c r="AW83" s="12">
        <v>11</v>
      </c>
      <c r="AX83" s="32" t="str">
        <f>Critères!$B73</f>
        <v>11.1</v>
      </c>
      <c r="AY83" s="32" t="str">
        <f>Critères!$A73</f>
        <v>FORMULAIRES</v>
      </c>
      <c r="AZ83" s="32" t="str">
        <f>'P01'!$E74</f>
        <v>N</v>
      </c>
      <c r="BA83" s="32" t="str">
        <f>'P02'!$E74</f>
        <v>N</v>
      </c>
      <c r="BB83" s="32" t="str">
        <f>'P03'!$E74</f>
        <v>N</v>
      </c>
      <c r="BC83" s="32" t="str">
        <f>'P04'!$E74</f>
        <v>N</v>
      </c>
      <c r="BD83" s="32" t="str">
        <f>'P05'!$E74</f>
        <v>N</v>
      </c>
      <c r="BE83" s="32" t="str">
        <f>'P06'!$E74</f>
        <v>N</v>
      </c>
      <c r="BF83" s="32" t="str">
        <f>'P07'!$E74</f>
        <v>N</v>
      </c>
      <c r="BG83" s="32" t="str">
        <f>'P08'!$E74</f>
        <v>N</v>
      </c>
      <c r="BH83" s="32" t="str">
        <f>'P09'!$E74</f>
        <v>N</v>
      </c>
      <c r="BI83" s="32" t="str">
        <f>'P10'!$E74</f>
        <v>N</v>
      </c>
      <c r="BJ83" s="32" t="str">
        <f>'P11'!$E74</f>
        <v>N</v>
      </c>
      <c r="BK83" s="32" t="str">
        <f>'P12'!$E74</f>
        <v>N</v>
      </c>
      <c r="BL83" s="32" t="str">
        <f>'P13'!$E74</f>
        <v>N</v>
      </c>
      <c r="BM83" s="32" t="str">
        <f>'P14'!$E74</f>
        <v>N</v>
      </c>
      <c r="BN83" s="32" t="str">
        <f>'P15'!$E74</f>
        <v>N</v>
      </c>
      <c r="BO83" s="32" t="str">
        <f>'P16'!$E74</f>
        <v>N</v>
      </c>
      <c r="BP83" s="32" t="str">
        <f>'P17'!$E74</f>
        <v>N</v>
      </c>
      <c r="BQ83" s="32" t="str">
        <f>'P18'!$E74</f>
        <v>N</v>
      </c>
      <c r="BR83" s="32" t="str">
        <f>'P19'!$E74</f>
        <v>N</v>
      </c>
      <c r="BS83" s="32" t="str">
        <f>'P20'!$E74</f>
        <v>N</v>
      </c>
      <c r="BT83" s="32" t="str">
        <f>'P21'!$E74</f>
        <v>N</v>
      </c>
      <c r="BU83" s="53" t="str">
        <f>'P22'!$E74</f>
        <v>N</v>
      </c>
      <c r="BV83" s="53" t="str">
        <f>'P23'!$E74</f>
        <v>N</v>
      </c>
      <c r="BW83" s="53" t="str">
        <f>'P24'!$E74</f>
        <v>N</v>
      </c>
      <c r="BX83" s="53" t="str">
        <f>'P25'!$E74</f>
        <v>N</v>
      </c>
      <c r="BY83" s="53" t="str">
        <f>'P26'!$E74</f>
        <v>N</v>
      </c>
      <c r="BZ83" s="53" t="str">
        <f>'P27'!$E74</f>
        <v>N</v>
      </c>
      <c r="CA83" s="53" t="str">
        <f>'P28'!$E74</f>
        <v>N</v>
      </c>
      <c r="CB83" s="53" t="str">
        <f>'P29'!$E74</f>
        <v>N</v>
      </c>
      <c r="CC83" s="53" t="str">
        <f>'P30'!$E74</f>
        <v>N</v>
      </c>
      <c r="CD83" s="53" t="str">
        <f>'P31'!$E74</f>
        <v>N</v>
      </c>
      <c r="CE83" s="53" t="str">
        <f>'P32'!$E74</f>
        <v>N</v>
      </c>
      <c r="CF83" s="53" t="str">
        <f>'P33'!$E74</f>
        <v>N</v>
      </c>
      <c r="CG83" s="53" t="str">
        <f>'P34'!$E74</f>
        <v>N</v>
      </c>
      <c r="CH83" s="53" t="str">
        <f>'P35'!$E74</f>
        <v>N</v>
      </c>
      <c r="CI83" s="53" t="str">
        <f>'P36'!$E74</f>
        <v>N</v>
      </c>
      <c r="CJ83" s="53" t="str">
        <f>'P37'!$E74</f>
        <v>N</v>
      </c>
      <c r="CK83" s="53" t="str">
        <f>'P38'!$E74</f>
        <v>N</v>
      </c>
      <c r="CL83" s="53" t="str">
        <f>'P39'!$E74</f>
        <v>N</v>
      </c>
      <c r="CM83" s="53" t="str">
        <f>'P40'!$E74</f>
        <v>N</v>
      </c>
      <c r="CN83" s="47">
        <f t="shared" ref="CN83:CN95" si="32">COUNTIF(AZ83:CM83,"D")</f>
        <v>0</v>
      </c>
    </row>
    <row r="84" spans="1:92" x14ac:dyDescent="0.3">
      <c r="A84" s="12">
        <v>11</v>
      </c>
      <c r="B84" s="32" t="str">
        <f>Critères!$B74</f>
        <v>11.2</v>
      </c>
      <c r="C84" s="32" t="str">
        <f>Critères!$A73</f>
        <v>FORMULAIRES</v>
      </c>
      <c r="D84" s="32" t="str">
        <f>'P01'!$D75</f>
        <v>NT</v>
      </c>
      <c r="E84" s="32" t="str">
        <f>'P02'!$D75</f>
        <v>NT</v>
      </c>
      <c r="F84" s="32" t="str">
        <f>'P03'!$D75</f>
        <v>NT</v>
      </c>
      <c r="G84" s="32" t="str">
        <f>'P04'!$D75</f>
        <v>NT</v>
      </c>
      <c r="H84" s="32" t="str">
        <f>'P05'!$D75</f>
        <v>NT</v>
      </c>
      <c r="I84" s="32" t="str">
        <f>'P06'!$D75</f>
        <v>NT</v>
      </c>
      <c r="J84" s="32" t="str">
        <f>'P07'!$D75</f>
        <v>NT</v>
      </c>
      <c r="K84" s="32" t="str">
        <f>'P08'!$D75</f>
        <v>NT</v>
      </c>
      <c r="L84" s="32" t="str">
        <f>'P09'!$D75</f>
        <v>NT</v>
      </c>
      <c r="M84" s="32" t="str">
        <f>'P10'!$D75</f>
        <v>NT</v>
      </c>
      <c r="N84" s="32" t="str">
        <f>'P11'!$D75</f>
        <v>NT</v>
      </c>
      <c r="O84" s="32" t="str">
        <f>'P12'!$D75</f>
        <v>NT</v>
      </c>
      <c r="P84" s="32" t="str">
        <f>'P13'!$D75</f>
        <v>NT</v>
      </c>
      <c r="Q84" s="32" t="str">
        <f>'P14'!$D75</f>
        <v>NT</v>
      </c>
      <c r="R84" s="32" t="str">
        <f>'P15'!$D75</f>
        <v>NT</v>
      </c>
      <c r="S84" s="32" t="str">
        <f>'P16'!$D75</f>
        <v>NT</v>
      </c>
      <c r="T84" s="32" t="str">
        <f>'P17'!$D75</f>
        <v>NT</v>
      </c>
      <c r="U84" s="32" t="str">
        <f>'P18'!$D75</f>
        <v>NT</v>
      </c>
      <c r="V84" s="32" t="str">
        <f>'P19'!$D75</f>
        <v>NT</v>
      </c>
      <c r="W84" s="32" t="str">
        <f>'P20'!$D75</f>
        <v>NT</v>
      </c>
      <c r="X84" s="32" t="str">
        <f>'P21'!$D75</f>
        <v>NT</v>
      </c>
      <c r="Y84" s="53" t="str">
        <f>'P22'!$D75</f>
        <v>NT</v>
      </c>
      <c r="Z84" s="53" t="str">
        <f>'P23'!$D75</f>
        <v>NT</v>
      </c>
      <c r="AA84" s="53" t="str">
        <f>'P24'!$D75</f>
        <v>NT</v>
      </c>
      <c r="AB84" s="53" t="str">
        <f>'P25'!$D75</f>
        <v>NT</v>
      </c>
      <c r="AC84" s="53" t="str">
        <f>'P26'!$D75</f>
        <v>NT</v>
      </c>
      <c r="AD84" s="53" t="str">
        <f>'P27'!$D75</f>
        <v>NT</v>
      </c>
      <c r="AE84" s="53" t="str">
        <f>'P28'!$D75</f>
        <v>NT</v>
      </c>
      <c r="AF84" s="53" t="str">
        <f>'P29'!$D75</f>
        <v>NT</v>
      </c>
      <c r="AG84" s="53" t="str">
        <f>'P30'!$D75</f>
        <v>NT</v>
      </c>
      <c r="AH84" s="53" t="str">
        <f>'P31'!$D75</f>
        <v>NT</v>
      </c>
      <c r="AI84" s="53" t="str">
        <f>'P32'!$D75</f>
        <v>NT</v>
      </c>
      <c r="AJ84" s="53" t="str">
        <f>'P33'!$D75</f>
        <v>NT</v>
      </c>
      <c r="AK84" s="53" t="str">
        <f>'P34'!$D75</f>
        <v>NT</v>
      </c>
      <c r="AL84" s="53" t="str">
        <f>'P35'!$D75</f>
        <v>NT</v>
      </c>
      <c r="AM84" s="53" t="str">
        <f>'P36'!$D75</f>
        <v>NT</v>
      </c>
      <c r="AN84" s="53" t="str">
        <f>'P37'!$D75</f>
        <v>NT</v>
      </c>
      <c r="AO84" s="53" t="str">
        <f>'P38'!$D75</f>
        <v>NT</v>
      </c>
      <c r="AP84" s="53" t="str">
        <f>'P39'!$D75</f>
        <v>NT</v>
      </c>
      <c r="AQ84" s="53" t="str">
        <f>'P40'!$D75</f>
        <v>NT</v>
      </c>
      <c r="AR84" s="47">
        <f t="shared" si="27"/>
        <v>0</v>
      </c>
      <c r="AS84" s="47">
        <f t="shared" si="28"/>
        <v>0</v>
      </c>
      <c r="AT84" s="47">
        <f t="shared" si="29"/>
        <v>0</v>
      </c>
      <c r="AU84" s="47">
        <f t="shared" si="30"/>
        <v>40</v>
      </c>
      <c r="AV84" s="12" t="str">
        <f t="shared" si="31"/>
        <v>NT</v>
      </c>
      <c r="AW84" s="12">
        <v>11</v>
      </c>
      <c r="AX84" s="32" t="str">
        <f>Critères!$B74</f>
        <v>11.2</v>
      </c>
      <c r="AY84" s="32" t="str">
        <f>Critères!$A73</f>
        <v>FORMULAIRES</v>
      </c>
      <c r="AZ84" s="32" t="str">
        <f>'P01'!$E75</f>
        <v>N</v>
      </c>
      <c r="BA84" s="32" t="str">
        <f>'P02'!$E75</f>
        <v>N</v>
      </c>
      <c r="BB84" s="32" t="str">
        <f>'P03'!$E75</f>
        <v>N</v>
      </c>
      <c r="BC84" s="32" t="str">
        <f>'P04'!$E75</f>
        <v>N</v>
      </c>
      <c r="BD84" s="32" t="str">
        <f>'P05'!$E75</f>
        <v>N</v>
      </c>
      <c r="BE84" s="32" t="str">
        <f>'P06'!$E75</f>
        <v>N</v>
      </c>
      <c r="BF84" s="32" t="str">
        <f>'P07'!$E75</f>
        <v>N</v>
      </c>
      <c r="BG84" s="32" t="str">
        <f>'P08'!$E75</f>
        <v>N</v>
      </c>
      <c r="BH84" s="32" t="str">
        <f>'P09'!$E75</f>
        <v>N</v>
      </c>
      <c r="BI84" s="32" t="str">
        <f>'P10'!$E75</f>
        <v>N</v>
      </c>
      <c r="BJ84" s="32" t="str">
        <f>'P11'!$E75</f>
        <v>N</v>
      </c>
      <c r="BK84" s="32" t="str">
        <f>'P12'!$E75</f>
        <v>N</v>
      </c>
      <c r="BL84" s="32" t="str">
        <f>'P13'!$E75</f>
        <v>N</v>
      </c>
      <c r="BM84" s="32" t="str">
        <f>'P14'!$E75</f>
        <v>N</v>
      </c>
      <c r="BN84" s="32" t="str">
        <f>'P15'!$E75</f>
        <v>N</v>
      </c>
      <c r="BO84" s="32" t="str">
        <f>'P16'!$E75</f>
        <v>N</v>
      </c>
      <c r="BP84" s="32" t="str">
        <f>'P17'!$E75</f>
        <v>N</v>
      </c>
      <c r="BQ84" s="32" t="str">
        <f>'P18'!$E75</f>
        <v>N</v>
      </c>
      <c r="BR84" s="32" t="str">
        <f>'P19'!$E75</f>
        <v>N</v>
      </c>
      <c r="BS84" s="32" t="str">
        <f>'P20'!$E75</f>
        <v>N</v>
      </c>
      <c r="BT84" s="32" t="str">
        <f>'P21'!$E75</f>
        <v>N</v>
      </c>
      <c r="BU84" s="53" t="str">
        <f>'P22'!$E75</f>
        <v>N</v>
      </c>
      <c r="BV84" s="53" t="str">
        <f>'P23'!$E75</f>
        <v>N</v>
      </c>
      <c r="BW84" s="53" t="str">
        <f>'P24'!$E75</f>
        <v>N</v>
      </c>
      <c r="BX84" s="53" t="str">
        <f>'P25'!$E75</f>
        <v>N</v>
      </c>
      <c r="BY84" s="53" t="str">
        <f>'P26'!$E75</f>
        <v>N</v>
      </c>
      <c r="BZ84" s="53" t="str">
        <f>'P27'!$E75</f>
        <v>N</v>
      </c>
      <c r="CA84" s="53" t="str">
        <f>'P28'!$E75</f>
        <v>N</v>
      </c>
      <c r="CB84" s="53" t="str">
        <f>'P29'!$E75</f>
        <v>N</v>
      </c>
      <c r="CC84" s="53" t="str">
        <f>'P30'!$E75</f>
        <v>N</v>
      </c>
      <c r="CD84" s="53" t="str">
        <f>'P31'!$E75</f>
        <v>N</v>
      </c>
      <c r="CE84" s="53" t="str">
        <f>'P32'!$E75</f>
        <v>N</v>
      </c>
      <c r="CF84" s="53" t="str">
        <f>'P33'!$E75</f>
        <v>N</v>
      </c>
      <c r="CG84" s="53" t="str">
        <f>'P34'!$E75</f>
        <v>N</v>
      </c>
      <c r="CH84" s="53" t="str">
        <f>'P35'!$E75</f>
        <v>N</v>
      </c>
      <c r="CI84" s="53" t="str">
        <f>'P36'!$E75</f>
        <v>N</v>
      </c>
      <c r="CJ84" s="53" t="str">
        <f>'P37'!$E75</f>
        <v>N</v>
      </c>
      <c r="CK84" s="53" t="str">
        <f>'P38'!$E75</f>
        <v>N</v>
      </c>
      <c r="CL84" s="53" t="str">
        <f>'P39'!$E75</f>
        <v>N</v>
      </c>
      <c r="CM84" s="53" t="str">
        <f>'P40'!$E75</f>
        <v>N</v>
      </c>
      <c r="CN84" s="47">
        <f t="shared" si="32"/>
        <v>0</v>
      </c>
    </row>
    <row r="85" spans="1:92" x14ac:dyDescent="0.3">
      <c r="A85" s="12">
        <v>11</v>
      </c>
      <c r="B85" s="32" t="str">
        <f>Critères!$B75</f>
        <v>11.3</v>
      </c>
      <c r="C85" s="32" t="str">
        <f>Critères!$A73</f>
        <v>FORMULAIRES</v>
      </c>
      <c r="D85" s="32" t="str">
        <f>'P01'!$D76</f>
        <v>NT</v>
      </c>
      <c r="E85" s="32" t="str">
        <f>'P02'!$D76</f>
        <v>NT</v>
      </c>
      <c r="F85" s="32" t="str">
        <f>'P03'!$D76</f>
        <v>NT</v>
      </c>
      <c r="G85" s="32" t="str">
        <f>'P04'!$D76</f>
        <v>NT</v>
      </c>
      <c r="H85" s="32" t="str">
        <f>'P05'!$D76</f>
        <v>NT</v>
      </c>
      <c r="I85" s="32" t="str">
        <f>'P06'!$D76</f>
        <v>NT</v>
      </c>
      <c r="J85" s="32" t="str">
        <f>'P07'!$D76</f>
        <v>NT</v>
      </c>
      <c r="K85" s="32" t="str">
        <f>'P08'!$D76</f>
        <v>NT</v>
      </c>
      <c r="L85" s="32" t="str">
        <f>'P09'!$D76</f>
        <v>NT</v>
      </c>
      <c r="M85" s="32" t="str">
        <f>'P10'!$D76</f>
        <v>NT</v>
      </c>
      <c r="N85" s="32" t="str">
        <f>'P11'!$D76</f>
        <v>NT</v>
      </c>
      <c r="O85" s="32" t="str">
        <f>'P12'!$D76</f>
        <v>NT</v>
      </c>
      <c r="P85" s="32" t="str">
        <f>'P13'!$D76</f>
        <v>NT</v>
      </c>
      <c r="Q85" s="32" t="str">
        <f>'P14'!$D76</f>
        <v>NT</v>
      </c>
      <c r="R85" s="32" t="str">
        <f>'P15'!$D76</f>
        <v>NT</v>
      </c>
      <c r="S85" s="32" t="str">
        <f>'P16'!$D76</f>
        <v>NT</v>
      </c>
      <c r="T85" s="32" t="str">
        <f>'P17'!$D76</f>
        <v>NT</v>
      </c>
      <c r="U85" s="32" t="str">
        <f>'P18'!$D76</f>
        <v>NT</v>
      </c>
      <c r="V85" s="32" t="str">
        <f>'P19'!$D76</f>
        <v>NT</v>
      </c>
      <c r="W85" s="32" t="str">
        <f>'P20'!$D76</f>
        <v>NT</v>
      </c>
      <c r="X85" s="32" t="str">
        <f>'P21'!$D76</f>
        <v>NT</v>
      </c>
      <c r="Y85" s="53" t="str">
        <f>'P22'!$D76</f>
        <v>NT</v>
      </c>
      <c r="Z85" s="53" t="str">
        <f>'P23'!$D76</f>
        <v>NT</v>
      </c>
      <c r="AA85" s="53" t="str">
        <f>'P24'!$D76</f>
        <v>NT</v>
      </c>
      <c r="AB85" s="53" t="str">
        <f>'P25'!$D76</f>
        <v>NT</v>
      </c>
      <c r="AC85" s="53" t="str">
        <f>'P26'!$D76</f>
        <v>NT</v>
      </c>
      <c r="AD85" s="53" t="str">
        <f>'P27'!$D76</f>
        <v>NT</v>
      </c>
      <c r="AE85" s="53" t="str">
        <f>'P28'!$D76</f>
        <v>NT</v>
      </c>
      <c r="AF85" s="53" t="str">
        <f>'P29'!$D76</f>
        <v>NT</v>
      </c>
      <c r="AG85" s="53" t="str">
        <f>'P30'!$D76</f>
        <v>NT</v>
      </c>
      <c r="AH85" s="53" t="str">
        <f>'P31'!$D76</f>
        <v>NT</v>
      </c>
      <c r="AI85" s="53" t="str">
        <f>'P32'!$D76</f>
        <v>NT</v>
      </c>
      <c r="AJ85" s="53" t="str">
        <f>'P33'!$D76</f>
        <v>NT</v>
      </c>
      <c r="AK85" s="53" t="str">
        <f>'P34'!$D76</f>
        <v>NT</v>
      </c>
      <c r="AL85" s="53" t="str">
        <f>'P35'!$D76</f>
        <v>NT</v>
      </c>
      <c r="AM85" s="53" t="str">
        <f>'P36'!$D76</f>
        <v>NT</v>
      </c>
      <c r="AN85" s="53" t="str">
        <f>'P37'!$D76</f>
        <v>NT</v>
      </c>
      <c r="AO85" s="53" t="str">
        <f>'P38'!$D76</f>
        <v>NT</v>
      </c>
      <c r="AP85" s="53" t="str">
        <f>'P39'!$D76</f>
        <v>NT</v>
      </c>
      <c r="AQ85" s="53" t="str">
        <f>'P40'!$D76</f>
        <v>NT</v>
      </c>
      <c r="AR85" s="47">
        <f t="shared" si="27"/>
        <v>0</v>
      </c>
      <c r="AS85" s="47">
        <f t="shared" si="28"/>
        <v>0</v>
      </c>
      <c r="AT85" s="47">
        <f t="shared" si="29"/>
        <v>0</v>
      </c>
      <c r="AU85" s="47">
        <f t="shared" si="30"/>
        <v>40</v>
      </c>
      <c r="AV85" s="12" t="str">
        <f t="shared" si="31"/>
        <v>NT</v>
      </c>
      <c r="AW85" s="12">
        <v>11</v>
      </c>
      <c r="AX85" s="32" t="str">
        <f>Critères!$B75</f>
        <v>11.3</v>
      </c>
      <c r="AY85" s="32" t="str">
        <f>Critères!$A73</f>
        <v>FORMULAIRES</v>
      </c>
      <c r="AZ85" s="32" t="str">
        <f>'P01'!$E76</f>
        <v>N</v>
      </c>
      <c r="BA85" s="32" t="str">
        <f>'P02'!$E76</f>
        <v>N</v>
      </c>
      <c r="BB85" s="32" t="str">
        <f>'P03'!$E76</f>
        <v>N</v>
      </c>
      <c r="BC85" s="32" t="str">
        <f>'P04'!$E76</f>
        <v>N</v>
      </c>
      <c r="BD85" s="32" t="str">
        <f>'P05'!$E76</f>
        <v>N</v>
      </c>
      <c r="BE85" s="32" t="str">
        <f>'P06'!$E76</f>
        <v>N</v>
      </c>
      <c r="BF85" s="32" t="str">
        <f>'P07'!$E76</f>
        <v>N</v>
      </c>
      <c r="BG85" s="32" t="str">
        <f>'P08'!$E76</f>
        <v>N</v>
      </c>
      <c r="BH85" s="32" t="str">
        <f>'P09'!$E76</f>
        <v>N</v>
      </c>
      <c r="BI85" s="32" t="str">
        <f>'P10'!$E76</f>
        <v>N</v>
      </c>
      <c r="BJ85" s="32" t="str">
        <f>'P11'!$E76</f>
        <v>N</v>
      </c>
      <c r="BK85" s="32" t="str">
        <f>'P12'!$E76</f>
        <v>N</v>
      </c>
      <c r="BL85" s="32" t="str">
        <f>'P13'!$E76</f>
        <v>N</v>
      </c>
      <c r="BM85" s="32" t="str">
        <f>'P14'!$E76</f>
        <v>N</v>
      </c>
      <c r="BN85" s="32" t="str">
        <f>'P15'!$E76</f>
        <v>N</v>
      </c>
      <c r="BO85" s="32" t="str">
        <f>'P16'!$E76</f>
        <v>N</v>
      </c>
      <c r="BP85" s="32" t="str">
        <f>'P17'!$E76</f>
        <v>N</v>
      </c>
      <c r="BQ85" s="32" t="str">
        <f>'P18'!$E76</f>
        <v>N</v>
      </c>
      <c r="BR85" s="32" t="str">
        <f>'P19'!$E76</f>
        <v>N</v>
      </c>
      <c r="BS85" s="32" t="str">
        <f>'P20'!$E76</f>
        <v>N</v>
      </c>
      <c r="BT85" s="32" t="str">
        <f>'P21'!$E76</f>
        <v>N</v>
      </c>
      <c r="BU85" s="53" t="str">
        <f>'P22'!$E76</f>
        <v>N</v>
      </c>
      <c r="BV85" s="53" t="str">
        <f>'P23'!$E76</f>
        <v>N</v>
      </c>
      <c r="BW85" s="53" t="str">
        <f>'P24'!$E76</f>
        <v>N</v>
      </c>
      <c r="BX85" s="53" t="str">
        <f>'P25'!$E76</f>
        <v>N</v>
      </c>
      <c r="BY85" s="53" t="str">
        <f>'P26'!$E76</f>
        <v>N</v>
      </c>
      <c r="BZ85" s="53" t="str">
        <f>'P27'!$E76</f>
        <v>N</v>
      </c>
      <c r="CA85" s="53" t="str">
        <f>'P28'!$E76</f>
        <v>N</v>
      </c>
      <c r="CB85" s="53" t="str">
        <f>'P29'!$E76</f>
        <v>N</v>
      </c>
      <c r="CC85" s="53" t="str">
        <f>'P30'!$E76</f>
        <v>N</v>
      </c>
      <c r="CD85" s="53" t="str">
        <f>'P31'!$E76</f>
        <v>N</v>
      </c>
      <c r="CE85" s="53" t="str">
        <f>'P32'!$E76</f>
        <v>N</v>
      </c>
      <c r="CF85" s="53" t="str">
        <f>'P33'!$E76</f>
        <v>N</v>
      </c>
      <c r="CG85" s="53" t="str">
        <f>'P34'!$E76</f>
        <v>N</v>
      </c>
      <c r="CH85" s="53" t="str">
        <f>'P35'!$E76</f>
        <v>N</v>
      </c>
      <c r="CI85" s="53" t="str">
        <f>'P36'!$E76</f>
        <v>N</v>
      </c>
      <c r="CJ85" s="53" t="str">
        <f>'P37'!$E76</f>
        <v>N</v>
      </c>
      <c r="CK85" s="53" t="str">
        <f>'P38'!$E76</f>
        <v>N</v>
      </c>
      <c r="CL85" s="53" t="str">
        <f>'P39'!$E76</f>
        <v>N</v>
      </c>
      <c r="CM85" s="53" t="str">
        <f>'P40'!$E76</f>
        <v>N</v>
      </c>
      <c r="CN85" s="47">
        <f t="shared" si="32"/>
        <v>0</v>
      </c>
    </row>
    <row r="86" spans="1:92" x14ac:dyDescent="0.3">
      <c r="A86" s="12">
        <v>11</v>
      </c>
      <c r="B86" s="32" t="str">
        <f>Critères!$B76</f>
        <v>11.4</v>
      </c>
      <c r="C86" s="32" t="str">
        <f>Critères!$A73</f>
        <v>FORMULAIRES</v>
      </c>
      <c r="D86" s="32" t="str">
        <f>'P01'!$D77</f>
        <v>NT</v>
      </c>
      <c r="E86" s="32" t="str">
        <f>'P02'!$D77</f>
        <v>NT</v>
      </c>
      <c r="F86" s="32" t="str">
        <f>'P03'!$D77</f>
        <v>NT</v>
      </c>
      <c r="G86" s="32" t="str">
        <f>'P04'!$D77</f>
        <v>NT</v>
      </c>
      <c r="H86" s="32" t="str">
        <f>'P05'!$D77</f>
        <v>NT</v>
      </c>
      <c r="I86" s="32" t="str">
        <f>'P06'!$D77</f>
        <v>NT</v>
      </c>
      <c r="J86" s="32" t="str">
        <f>'P07'!$D77</f>
        <v>NT</v>
      </c>
      <c r="K86" s="32" t="str">
        <f>'P08'!$D77</f>
        <v>NT</v>
      </c>
      <c r="L86" s="32" t="str">
        <f>'P09'!$D77</f>
        <v>NT</v>
      </c>
      <c r="M86" s="32" t="str">
        <f>'P10'!$D77</f>
        <v>NT</v>
      </c>
      <c r="N86" s="32" t="str">
        <f>'P11'!$D77</f>
        <v>NT</v>
      </c>
      <c r="O86" s="32" t="str">
        <f>'P12'!$D77</f>
        <v>NT</v>
      </c>
      <c r="P86" s="32" t="str">
        <f>'P13'!$D77</f>
        <v>NT</v>
      </c>
      <c r="Q86" s="32" t="str">
        <f>'P14'!$D77</f>
        <v>NT</v>
      </c>
      <c r="R86" s="32" t="str">
        <f>'P15'!$D77</f>
        <v>NT</v>
      </c>
      <c r="S86" s="32" t="str">
        <f>'P16'!$D77</f>
        <v>NT</v>
      </c>
      <c r="T86" s="32" t="str">
        <f>'P17'!$D77</f>
        <v>NT</v>
      </c>
      <c r="U86" s="32" t="str">
        <f>'P18'!$D77</f>
        <v>NT</v>
      </c>
      <c r="V86" s="32" t="str">
        <f>'P19'!$D77</f>
        <v>NT</v>
      </c>
      <c r="W86" s="32" t="str">
        <f>'P20'!$D77</f>
        <v>NT</v>
      </c>
      <c r="X86" s="32" t="str">
        <f>'P21'!$D77</f>
        <v>NT</v>
      </c>
      <c r="Y86" s="53" t="str">
        <f>'P22'!$D77</f>
        <v>NT</v>
      </c>
      <c r="Z86" s="53" t="str">
        <f>'P23'!$D77</f>
        <v>NT</v>
      </c>
      <c r="AA86" s="53" t="str">
        <f>'P24'!$D77</f>
        <v>NT</v>
      </c>
      <c r="AB86" s="53" t="str">
        <f>'P25'!$D77</f>
        <v>NT</v>
      </c>
      <c r="AC86" s="53" t="str">
        <f>'P26'!$D77</f>
        <v>NT</v>
      </c>
      <c r="AD86" s="53" t="str">
        <f>'P27'!$D77</f>
        <v>NT</v>
      </c>
      <c r="AE86" s="53" t="str">
        <f>'P28'!$D77</f>
        <v>NT</v>
      </c>
      <c r="AF86" s="53" t="str">
        <f>'P29'!$D77</f>
        <v>NT</v>
      </c>
      <c r="AG86" s="53" t="str">
        <f>'P30'!$D77</f>
        <v>NT</v>
      </c>
      <c r="AH86" s="53" t="str">
        <f>'P31'!$D77</f>
        <v>NT</v>
      </c>
      <c r="AI86" s="53" t="str">
        <f>'P32'!$D77</f>
        <v>NT</v>
      </c>
      <c r="AJ86" s="53" t="str">
        <f>'P33'!$D77</f>
        <v>NT</v>
      </c>
      <c r="AK86" s="53" t="str">
        <f>'P34'!$D77</f>
        <v>NT</v>
      </c>
      <c r="AL86" s="53" t="str">
        <f>'P35'!$D77</f>
        <v>NT</v>
      </c>
      <c r="AM86" s="53" t="str">
        <f>'P36'!$D77</f>
        <v>NT</v>
      </c>
      <c r="AN86" s="53" t="str">
        <f>'P37'!$D77</f>
        <v>NT</v>
      </c>
      <c r="AO86" s="53" t="str">
        <f>'P38'!$D77</f>
        <v>NT</v>
      </c>
      <c r="AP86" s="53" t="str">
        <f>'P39'!$D77</f>
        <v>NT</v>
      </c>
      <c r="AQ86" s="53" t="str">
        <f>'P40'!$D77</f>
        <v>NT</v>
      </c>
      <c r="AR86" s="47">
        <f t="shared" si="27"/>
        <v>0</v>
      </c>
      <c r="AS86" s="47">
        <f t="shared" si="28"/>
        <v>0</v>
      </c>
      <c r="AT86" s="47">
        <f t="shared" si="29"/>
        <v>0</v>
      </c>
      <c r="AU86" s="47">
        <f t="shared" si="30"/>
        <v>40</v>
      </c>
      <c r="AV86" s="12" t="str">
        <f t="shared" si="31"/>
        <v>NT</v>
      </c>
      <c r="AW86" s="12">
        <v>11</v>
      </c>
      <c r="AX86" s="32" t="str">
        <f>Critères!$B76</f>
        <v>11.4</v>
      </c>
      <c r="AY86" s="32" t="str">
        <f>Critères!$A73</f>
        <v>FORMULAIRES</v>
      </c>
      <c r="AZ86" s="32" t="str">
        <f>'P01'!$E77</f>
        <v>N</v>
      </c>
      <c r="BA86" s="32" t="str">
        <f>'P02'!$E77</f>
        <v>N</v>
      </c>
      <c r="BB86" s="32" t="str">
        <f>'P03'!$E77</f>
        <v>N</v>
      </c>
      <c r="BC86" s="32" t="str">
        <f>'P04'!$E77</f>
        <v>N</v>
      </c>
      <c r="BD86" s="32" t="str">
        <f>'P05'!$E77</f>
        <v>N</v>
      </c>
      <c r="BE86" s="32" t="str">
        <f>'P06'!$E77</f>
        <v>N</v>
      </c>
      <c r="BF86" s="32" t="str">
        <f>'P07'!$E77</f>
        <v>N</v>
      </c>
      <c r="BG86" s="32" t="str">
        <f>'P08'!$E77</f>
        <v>N</v>
      </c>
      <c r="BH86" s="32" t="str">
        <f>'P09'!$E77</f>
        <v>N</v>
      </c>
      <c r="BI86" s="32" t="str">
        <f>'P10'!$E77</f>
        <v>N</v>
      </c>
      <c r="BJ86" s="32" t="str">
        <f>'P11'!$E77</f>
        <v>N</v>
      </c>
      <c r="BK86" s="32" t="str">
        <f>'P12'!$E77</f>
        <v>N</v>
      </c>
      <c r="BL86" s="32" t="str">
        <f>'P13'!$E77</f>
        <v>N</v>
      </c>
      <c r="BM86" s="32" t="str">
        <f>'P14'!$E77</f>
        <v>N</v>
      </c>
      <c r="BN86" s="32" t="str">
        <f>'P15'!$E77</f>
        <v>N</v>
      </c>
      <c r="BO86" s="32" t="str">
        <f>'P16'!$E77</f>
        <v>N</v>
      </c>
      <c r="BP86" s="32" t="str">
        <f>'P17'!$E77</f>
        <v>N</v>
      </c>
      <c r="BQ86" s="32" t="str">
        <f>'P18'!$E77</f>
        <v>N</v>
      </c>
      <c r="BR86" s="32" t="str">
        <f>'P19'!$E77</f>
        <v>N</v>
      </c>
      <c r="BS86" s="32" t="str">
        <f>'P20'!$E77</f>
        <v>N</v>
      </c>
      <c r="BT86" s="32" t="str">
        <f>'P21'!$E77</f>
        <v>N</v>
      </c>
      <c r="BU86" s="53" t="str">
        <f>'P22'!$E77</f>
        <v>N</v>
      </c>
      <c r="BV86" s="53" t="str">
        <f>'P23'!$E77</f>
        <v>N</v>
      </c>
      <c r="BW86" s="53" t="str">
        <f>'P24'!$E77</f>
        <v>N</v>
      </c>
      <c r="BX86" s="53" t="str">
        <f>'P25'!$E77</f>
        <v>N</v>
      </c>
      <c r="BY86" s="53" t="str">
        <f>'P26'!$E77</f>
        <v>N</v>
      </c>
      <c r="BZ86" s="53" t="str">
        <f>'P27'!$E77</f>
        <v>N</v>
      </c>
      <c r="CA86" s="53" t="str">
        <f>'P28'!$E77</f>
        <v>N</v>
      </c>
      <c r="CB86" s="53" t="str">
        <f>'P29'!$E77</f>
        <v>N</v>
      </c>
      <c r="CC86" s="53" t="str">
        <f>'P30'!$E77</f>
        <v>N</v>
      </c>
      <c r="CD86" s="53" t="str">
        <f>'P31'!$E77</f>
        <v>N</v>
      </c>
      <c r="CE86" s="53" t="str">
        <f>'P32'!$E77</f>
        <v>N</v>
      </c>
      <c r="CF86" s="53" t="str">
        <f>'P33'!$E77</f>
        <v>N</v>
      </c>
      <c r="CG86" s="53" t="str">
        <f>'P34'!$E77</f>
        <v>N</v>
      </c>
      <c r="CH86" s="53" t="str">
        <f>'P35'!$E77</f>
        <v>N</v>
      </c>
      <c r="CI86" s="53" t="str">
        <f>'P36'!$E77</f>
        <v>N</v>
      </c>
      <c r="CJ86" s="53" t="str">
        <f>'P37'!$E77</f>
        <v>N</v>
      </c>
      <c r="CK86" s="53" t="str">
        <f>'P38'!$E77</f>
        <v>N</v>
      </c>
      <c r="CL86" s="53" t="str">
        <f>'P39'!$E77</f>
        <v>N</v>
      </c>
      <c r="CM86" s="53" t="str">
        <f>'P40'!$E77</f>
        <v>N</v>
      </c>
      <c r="CN86" s="47">
        <f t="shared" si="32"/>
        <v>0</v>
      </c>
    </row>
    <row r="87" spans="1:92" x14ac:dyDescent="0.3">
      <c r="A87" s="12">
        <v>11</v>
      </c>
      <c r="B87" s="32" t="str">
        <f>Critères!$B77</f>
        <v>11.5</v>
      </c>
      <c r="C87" s="32" t="str">
        <f>Critères!$A73</f>
        <v>FORMULAIRES</v>
      </c>
      <c r="D87" s="32" t="str">
        <f>'P01'!$D78</f>
        <v>NT</v>
      </c>
      <c r="E87" s="32" t="str">
        <f>'P02'!$D78</f>
        <v>NT</v>
      </c>
      <c r="F87" s="32" t="str">
        <f>'P03'!$D78</f>
        <v>NT</v>
      </c>
      <c r="G87" s="32" t="str">
        <f>'P04'!$D78</f>
        <v>NT</v>
      </c>
      <c r="H87" s="32" t="str">
        <f>'P05'!$D78</f>
        <v>NT</v>
      </c>
      <c r="I87" s="32" t="str">
        <f>'P06'!$D78</f>
        <v>NT</v>
      </c>
      <c r="J87" s="32" t="str">
        <f>'P07'!$D78</f>
        <v>NT</v>
      </c>
      <c r="K87" s="32" t="str">
        <f>'P08'!$D78</f>
        <v>NT</v>
      </c>
      <c r="L87" s="32" t="str">
        <f>'P09'!$D78</f>
        <v>NT</v>
      </c>
      <c r="M87" s="32" t="str">
        <f>'P10'!$D78</f>
        <v>NT</v>
      </c>
      <c r="N87" s="32" t="str">
        <f>'P11'!$D78</f>
        <v>NT</v>
      </c>
      <c r="O87" s="32" t="str">
        <f>'P12'!$D78</f>
        <v>NT</v>
      </c>
      <c r="P87" s="32" t="str">
        <f>'P13'!$D78</f>
        <v>NT</v>
      </c>
      <c r="Q87" s="32" t="str">
        <f>'P14'!$D78</f>
        <v>NT</v>
      </c>
      <c r="R87" s="32" t="str">
        <f>'P15'!$D78</f>
        <v>NT</v>
      </c>
      <c r="S87" s="32" t="str">
        <f>'P16'!$D78</f>
        <v>NT</v>
      </c>
      <c r="T87" s="32" t="str">
        <f>'P17'!$D78</f>
        <v>NT</v>
      </c>
      <c r="U87" s="32" t="str">
        <f>'P18'!$D78</f>
        <v>NT</v>
      </c>
      <c r="V87" s="32" t="str">
        <f>'P19'!$D78</f>
        <v>NT</v>
      </c>
      <c r="W87" s="32" t="str">
        <f>'P20'!$D78</f>
        <v>NT</v>
      </c>
      <c r="X87" s="32" t="str">
        <f>'P21'!$D78</f>
        <v>NT</v>
      </c>
      <c r="Y87" s="53" t="str">
        <f>'P22'!$D78</f>
        <v>NT</v>
      </c>
      <c r="Z87" s="53" t="str">
        <f>'P23'!$D78</f>
        <v>NT</v>
      </c>
      <c r="AA87" s="53" t="str">
        <f>'P24'!$D78</f>
        <v>NT</v>
      </c>
      <c r="AB87" s="53" t="str">
        <f>'P25'!$D78</f>
        <v>NT</v>
      </c>
      <c r="AC87" s="53" t="str">
        <f>'P26'!$D78</f>
        <v>NT</v>
      </c>
      <c r="AD87" s="53" t="str">
        <f>'P27'!$D78</f>
        <v>NT</v>
      </c>
      <c r="AE87" s="53" t="str">
        <f>'P28'!$D78</f>
        <v>NT</v>
      </c>
      <c r="AF87" s="53" t="str">
        <f>'P29'!$D78</f>
        <v>NT</v>
      </c>
      <c r="AG87" s="53" t="str">
        <f>'P30'!$D78</f>
        <v>NT</v>
      </c>
      <c r="AH87" s="53" t="str">
        <f>'P31'!$D78</f>
        <v>NT</v>
      </c>
      <c r="AI87" s="53" t="str">
        <f>'P32'!$D78</f>
        <v>NT</v>
      </c>
      <c r="AJ87" s="53" t="str">
        <f>'P33'!$D78</f>
        <v>NT</v>
      </c>
      <c r="AK87" s="53" t="str">
        <f>'P34'!$D78</f>
        <v>NT</v>
      </c>
      <c r="AL87" s="53" t="str">
        <f>'P35'!$D78</f>
        <v>NT</v>
      </c>
      <c r="AM87" s="53" t="str">
        <f>'P36'!$D78</f>
        <v>NT</v>
      </c>
      <c r="AN87" s="53" t="str">
        <f>'P37'!$D78</f>
        <v>NT</v>
      </c>
      <c r="AO87" s="53" t="str">
        <f>'P38'!$D78</f>
        <v>NT</v>
      </c>
      <c r="AP87" s="53" t="str">
        <f>'P39'!$D78</f>
        <v>NT</v>
      </c>
      <c r="AQ87" s="53" t="str">
        <f>'P40'!$D78</f>
        <v>NT</v>
      </c>
      <c r="AR87" s="47">
        <f t="shared" si="27"/>
        <v>0</v>
      </c>
      <c r="AS87" s="47">
        <f t="shared" si="28"/>
        <v>0</v>
      </c>
      <c r="AT87" s="47">
        <f t="shared" si="29"/>
        <v>0</v>
      </c>
      <c r="AU87" s="47">
        <f t="shared" si="30"/>
        <v>40</v>
      </c>
      <c r="AV87" s="12" t="str">
        <f t="shared" si="31"/>
        <v>NT</v>
      </c>
      <c r="AW87" s="12">
        <v>11</v>
      </c>
      <c r="AX87" s="32" t="str">
        <f>Critères!$B77</f>
        <v>11.5</v>
      </c>
      <c r="AY87" s="32" t="str">
        <f>Critères!$A73</f>
        <v>FORMULAIRES</v>
      </c>
      <c r="AZ87" s="32" t="str">
        <f>'P01'!$E78</f>
        <v>N</v>
      </c>
      <c r="BA87" s="32" t="str">
        <f>'P02'!$E78</f>
        <v>N</v>
      </c>
      <c r="BB87" s="32" t="str">
        <f>'P03'!$E78</f>
        <v>N</v>
      </c>
      <c r="BC87" s="32" t="str">
        <f>'P04'!$E78</f>
        <v>N</v>
      </c>
      <c r="BD87" s="32" t="str">
        <f>'P05'!$E78</f>
        <v>N</v>
      </c>
      <c r="BE87" s="32" t="str">
        <f>'P06'!$E78</f>
        <v>N</v>
      </c>
      <c r="BF87" s="32" t="str">
        <f>'P07'!$E78</f>
        <v>N</v>
      </c>
      <c r="BG87" s="32" t="str">
        <f>'P08'!$E78</f>
        <v>N</v>
      </c>
      <c r="BH87" s="32" t="str">
        <f>'P09'!$E78</f>
        <v>N</v>
      </c>
      <c r="BI87" s="32" t="str">
        <f>'P10'!$E78</f>
        <v>N</v>
      </c>
      <c r="BJ87" s="32" t="str">
        <f>'P11'!$E78</f>
        <v>N</v>
      </c>
      <c r="BK87" s="32" t="str">
        <f>'P12'!$E78</f>
        <v>N</v>
      </c>
      <c r="BL87" s="32" t="str">
        <f>'P13'!$E78</f>
        <v>N</v>
      </c>
      <c r="BM87" s="32" t="str">
        <f>'P14'!$E78</f>
        <v>N</v>
      </c>
      <c r="BN87" s="32" t="str">
        <f>'P15'!$E78</f>
        <v>N</v>
      </c>
      <c r="BO87" s="32" t="str">
        <f>'P16'!$E78</f>
        <v>N</v>
      </c>
      <c r="BP87" s="32" t="str">
        <f>'P17'!$E78</f>
        <v>N</v>
      </c>
      <c r="BQ87" s="32" t="str">
        <f>'P18'!$E78</f>
        <v>N</v>
      </c>
      <c r="BR87" s="32" t="str">
        <f>'P19'!$E78</f>
        <v>N</v>
      </c>
      <c r="BS87" s="32" t="str">
        <f>'P20'!$E78</f>
        <v>N</v>
      </c>
      <c r="BT87" s="32" t="str">
        <f>'P21'!$E78</f>
        <v>N</v>
      </c>
      <c r="BU87" s="53" t="str">
        <f>'P22'!$E78</f>
        <v>N</v>
      </c>
      <c r="BV87" s="53" t="str">
        <f>'P23'!$E78</f>
        <v>N</v>
      </c>
      <c r="BW87" s="53" t="str">
        <f>'P24'!$E78</f>
        <v>N</v>
      </c>
      <c r="BX87" s="53" t="str">
        <f>'P25'!$E78</f>
        <v>N</v>
      </c>
      <c r="BY87" s="53" t="str">
        <f>'P26'!$E78</f>
        <v>N</v>
      </c>
      <c r="BZ87" s="53" t="str">
        <f>'P27'!$E78</f>
        <v>N</v>
      </c>
      <c r="CA87" s="53" t="str">
        <f>'P28'!$E78</f>
        <v>N</v>
      </c>
      <c r="CB87" s="53" t="str">
        <f>'P29'!$E78</f>
        <v>N</v>
      </c>
      <c r="CC87" s="53" t="str">
        <f>'P30'!$E78</f>
        <v>N</v>
      </c>
      <c r="CD87" s="53" t="str">
        <f>'P31'!$E78</f>
        <v>N</v>
      </c>
      <c r="CE87" s="53" t="str">
        <f>'P32'!$E78</f>
        <v>N</v>
      </c>
      <c r="CF87" s="53" t="str">
        <f>'P33'!$E78</f>
        <v>N</v>
      </c>
      <c r="CG87" s="53" t="str">
        <f>'P34'!$E78</f>
        <v>N</v>
      </c>
      <c r="CH87" s="53" t="str">
        <f>'P35'!$E78</f>
        <v>N</v>
      </c>
      <c r="CI87" s="53" t="str">
        <f>'P36'!$E78</f>
        <v>N</v>
      </c>
      <c r="CJ87" s="53" t="str">
        <f>'P37'!$E78</f>
        <v>N</v>
      </c>
      <c r="CK87" s="53" t="str">
        <f>'P38'!$E78</f>
        <v>N</v>
      </c>
      <c r="CL87" s="53" t="str">
        <f>'P39'!$E78</f>
        <v>N</v>
      </c>
      <c r="CM87" s="53" t="str">
        <f>'P40'!$E78</f>
        <v>N</v>
      </c>
      <c r="CN87" s="47">
        <f t="shared" si="32"/>
        <v>0</v>
      </c>
    </row>
    <row r="88" spans="1:92" x14ac:dyDescent="0.3">
      <c r="A88" s="12">
        <v>11</v>
      </c>
      <c r="B88" s="32" t="str">
        <f>Critères!$B78</f>
        <v>11.6</v>
      </c>
      <c r="C88" s="32" t="str">
        <f>Critères!$A73</f>
        <v>FORMULAIRES</v>
      </c>
      <c r="D88" s="32" t="str">
        <f>'P01'!$D79</f>
        <v>NT</v>
      </c>
      <c r="E88" s="32" t="str">
        <f>'P02'!$D79</f>
        <v>NT</v>
      </c>
      <c r="F88" s="32" t="str">
        <f>'P03'!$D79</f>
        <v>NT</v>
      </c>
      <c r="G88" s="32" t="str">
        <f>'P04'!$D79</f>
        <v>NT</v>
      </c>
      <c r="H88" s="32" t="str">
        <f>'P05'!$D79</f>
        <v>NT</v>
      </c>
      <c r="I88" s="32" t="str">
        <f>'P06'!$D79</f>
        <v>NT</v>
      </c>
      <c r="J88" s="32" t="str">
        <f>'P07'!$D79</f>
        <v>NT</v>
      </c>
      <c r="K88" s="32" t="str">
        <f>'P08'!$D79</f>
        <v>NT</v>
      </c>
      <c r="L88" s="32" t="str">
        <f>'P09'!$D79</f>
        <v>NT</v>
      </c>
      <c r="M88" s="32" t="str">
        <f>'P10'!$D79</f>
        <v>NT</v>
      </c>
      <c r="N88" s="32" t="str">
        <f>'P11'!$D79</f>
        <v>NT</v>
      </c>
      <c r="O88" s="32" t="str">
        <f>'P12'!$D79</f>
        <v>NT</v>
      </c>
      <c r="P88" s="32" t="str">
        <f>'P13'!$D79</f>
        <v>NT</v>
      </c>
      <c r="Q88" s="32" t="str">
        <f>'P14'!$D79</f>
        <v>NT</v>
      </c>
      <c r="R88" s="32" t="str">
        <f>'P15'!$D79</f>
        <v>NT</v>
      </c>
      <c r="S88" s="32" t="str">
        <f>'P16'!$D79</f>
        <v>NT</v>
      </c>
      <c r="T88" s="32" t="str">
        <f>'P17'!$D79</f>
        <v>NT</v>
      </c>
      <c r="U88" s="32" t="str">
        <f>'P18'!$D79</f>
        <v>NT</v>
      </c>
      <c r="V88" s="32" t="str">
        <f>'P19'!$D79</f>
        <v>NT</v>
      </c>
      <c r="W88" s="32" t="str">
        <f>'P20'!$D79</f>
        <v>NT</v>
      </c>
      <c r="X88" s="32" t="str">
        <f>'P21'!$D79</f>
        <v>NT</v>
      </c>
      <c r="Y88" s="53" t="str">
        <f>'P22'!$D79</f>
        <v>NT</v>
      </c>
      <c r="Z88" s="53" t="str">
        <f>'P23'!$D79</f>
        <v>NT</v>
      </c>
      <c r="AA88" s="53" t="str">
        <f>'P24'!$D79</f>
        <v>NT</v>
      </c>
      <c r="AB88" s="53" t="str">
        <f>'P25'!$D79</f>
        <v>NT</v>
      </c>
      <c r="AC88" s="53" t="str">
        <f>'P26'!$D79</f>
        <v>NT</v>
      </c>
      <c r="AD88" s="53" t="str">
        <f>'P27'!$D79</f>
        <v>NT</v>
      </c>
      <c r="AE88" s="53" t="str">
        <f>'P28'!$D79</f>
        <v>NT</v>
      </c>
      <c r="AF88" s="53" t="str">
        <f>'P29'!$D79</f>
        <v>NT</v>
      </c>
      <c r="AG88" s="53" t="str">
        <f>'P30'!$D79</f>
        <v>NT</v>
      </c>
      <c r="AH88" s="53" t="str">
        <f>'P31'!$D79</f>
        <v>NT</v>
      </c>
      <c r="AI88" s="53" t="str">
        <f>'P32'!$D79</f>
        <v>NT</v>
      </c>
      <c r="AJ88" s="53" t="str">
        <f>'P33'!$D79</f>
        <v>NT</v>
      </c>
      <c r="AK88" s="53" t="str">
        <f>'P34'!$D79</f>
        <v>NT</v>
      </c>
      <c r="AL88" s="53" t="str">
        <f>'P35'!$D79</f>
        <v>NT</v>
      </c>
      <c r="AM88" s="53" t="str">
        <f>'P36'!$D79</f>
        <v>NT</v>
      </c>
      <c r="AN88" s="53" t="str">
        <f>'P37'!$D79</f>
        <v>NT</v>
      </c>
      <c r="AO88" s="53" t="str">
        <f>'P38'!$D79</f>
        <v>NT</v>
      </c>
      <c r="AP88" s="53" t="str">
        <f>'P39'!$D79</f>
        <v>NT</v>
      </c>
      <c r="AQ88" s="53" t="str">
        <f>'P40'!$D79</f>
        <v>NT</v>
      </c>
      <c r="AR88" s="47">
        <f t="shared" si="27"/>
        <v>0</v>
      </c>
      <c r="AS88" s="47">
        <f t="shared" si="28"/>
        <v>0</v>
      </c>
      <c r="AT88" s="47">
        <f t="shared" si="29"/>
        <v>0</v>
      </c>
      <c r="AU88" s="47">
        <f t="shared" si="30"/>
        <v>40</v>
      </c>
      <c r="AV88" s="12" t="str">
        <f t="shared" si="31"/>
        <v>NT</v>
      </c>
      <c r="AW88" s="12">
        <v>11</v>
      </c>
      <c r="AX88" s="32" t="str">
        <f>Critères!$B78</f>
        <v>11.6</v>
      </c>
      <c r="AY88" s="32" t="str">
        <f>Critères!$A73</f>
        <v>FORMULAIRES</v>
      </c>
      <c r="AZ88" s="32" t="str">
        <f>'P01'!$E79</f>
        <v>N</v>
      </c>
      <c r="BA88" s="32" t="str">
        <f>'P02'!$E79</f>
        <v>N</v>
      </c>
      <c r="BB88" s="32" t="str">
        <f>'P03'!$E79</f>
        <v>N</v>
      </c>
      <c r="BC88" s="32" t="str">
        <f>'P04'!$E79</f>
        <v>N</v>
      </c>
      <c r="BD88" s="32" t="str">
        <f>'P05'!$E79</f>
        <v>N</v>
      </c>
      <c r="BE88" s="32" t="str">
        <f>'P06'!$E79</f>
        <v>N</v>
      </c>
      <c r="BF88" s="32" t="str">
        <f>'P07'!$E79</f>
        <v>N</v>
      </c>
      <c r="BG88" s="32" t="str">
        <f>'P08'!$E79</f>
        <v>N</v>
      </c>
      <c r="BH88" s="32" t="str">
        <f>'P09'!$E79</f>
        <v>N</v>
      </c>
      <c r="BI88" s="32" t="str">
        <f>'P10'!$E79</f>
        <v>N</v>
      </c>
      <c r="BJ88" s="32" t="str">
        <f>'P11'!$E79</f>
        <v>N</v>
      </c>
      <c r="BK88" s="32" t="str">
        <f>'P12'!$E79</f>
        <v>N</v>
      </c>
      <c r="BL88" s="32" t="str">
        <f>'P13'!$E79</f>
        <v>N</v>
      </c>
      <c r="BM88" s="32" t="str">
        <f>'P14'!$E79</f>
        <v>N</v>
      </c>
      <c r="BN88" s="32" t="str">
        <f>'P15'!$E79</f>
        <v>N</v>
      </c>
      <c r="BO88" s="32" t="str">
        <f>'P16'!$E79</f>
        <v>N</v>
      </c>
      <c r="BP88" s="32" t="str">
        <f>'P17'!$E79</f>
        <v>N</v>
      </c>
      <c r="BQ88" s="32" t="str">
        <f>'P18'!$E79</f>
        <v>N</v>
      </c>
      <c r="BR88" s="32" t="str">
        <f>'P19'!$E79</f>
        <v>N</v>
      </c>
      <c r="BS88" s="32" t="str">
        <f>'P20'!$E79</f>
        <v>N</v>
      </c>
      <c r="BT88" s="32" t="str">
        <f>'P21'!$E79</f>
        <v>N</v>
      </c>
      <c r="BU88" s="53" t="str">
        <f>'P22'!$E79</f>
        <v>N</v>
      </c>
      <c r="BV88" s="53" t="str">
        <f>'P23'!$E79</f>
        <v>N</v>
      </c>
      <c r="BW88" s="53" t="str">
        <f>'P24'!$E79</f>
        <v>N</v>
      </c>
      <c r="BX88" s="53" t="str">
        <f>'P25'!$E79</f>
        <v>N</v>
      </c>
      <c r="BY88" s="53" t="str">
        <f>'P26'!$E79</f>
        <v>N</v>
      </c>
      <c r="BZ88" s="53" t="str">
        <f>'P27'!$E79</f>
        <v>N</v>
      </c>
      <c r="CA88" s="53" t="str">
        <f>'P28'!$E79</f>
        <v>N</v>
      </c>
      <c r="CB88" s="53" t="str">
        <f>'P29'!$E79</f>
        <v>N</v>
      </c>
      <c r="CC88" s="53" t="str">
        <f>'P30'!$E79</f>
        <v>N</v>
      </c>
      <c r="CD88" s="53" t="str">
        <f>'P31'!$E79</f>
        <v>N</v>
      </c>
      <c r="CE88" s="53" t="str">
        <f>'P32'!$E79</f>
        <v>N</v>
      </c>
      <c r="CF88" s="53" t="str">
        <f>'P33'!$E79</f>
        <v>N</v>
      </c>
      <c r="CG88" s="53" t="str">
        <f>'P34'!$E79</f>
        <v>N</v>
      </c>
      <c r="CH88" s="53" t="str">
        <f>'P35'!$E79</f>
        <v>N</v>
      </c>
      <c r="CI88" s="53" t="str">
        <f>'P36'!$E79</f>
        <v>N</v>
      </c>
      <c r="CJ88" s="53" t="str">
        <f>'P37'!$E79</f>
        <v>N</v>
      </c>
      <c r="CK88" s="53" t="str">
        <f>'P38'!$E79</f>
        <v>N</v>
      </c>
      <c r="CL88" s="53" t="str">
        <f>'P39'!$E79</f>
        <v>N</v>
      </c>
      <c r="CM88" s="53" t="str">
        <f>'P40'!$E79</f>
        <v>N</v>
      </c>
      <c r="CN88" s="47">
        <f t="shared" si="32"/>
        <v>0</v>
      </c>
    </row>
    <row r="89" spans="1:92" x14ac:dyDescent="0.3">
      <c r="A89" s="12">
        <v>11</v>
      </c>
      <c r="B89" s="32" t="str">
        <f>Critères!$B79</f>
        <v>11.7</v>
      </c>
      <c r="C89" s="32" t="str">
        <f>Critères!$A73</f>
        <v>FORMULAIRES</v>
      </c>
      <c r="D89" s="32" t="str">
        <f>'P01'!$D80</f>
        <v>NT</v>
      </c>
      <c r="E89" s="32" t="str">
        <f>'P02'!$D80</f>
        <v>NT</v>
      </c>
      <c r="F89" s="32" t="str">
        <f>'P03'!$D80</f>
        <v>NT</v>
      </c>
      <c r="G89" s="32" t="str">
        <f>'P04'!$D80</f>
        <v>NT</v>
      </c>
      <c r="H89" s="32" t="str">
        <f>'P05'!$D80</f>
        <v>NT</v>
      </c>
      <c r="I89" s="32" t="str">
        <f>'P06'!$D80</f>
        <v>NT</v>
      </c>
      <c r="J89" s="32" t="str">
        <f>'P07'!$D80</f>
        <v>NT</v>
      </c>
      <c r="K89" s="32" t="str">
        <f>'P08'!$D80</f>
        <v>NT</v>
      </c>
      <c r="L89" s="32" t="str">
        <f>'P09'!$D80</f>
        <v>NT</v>
      </c>
      <c r="M89" s="32" t="str">
        <f>'P10'!$D80</f>
        <v>NT</v>
      </c>
      <c r="N89" s="32" t="str">
        <f>'P11'!$D80</f>
        <v>NT</v>
      </c>
      <c r="O89" s="32" t="str">
        <f>'P12'!$D80</f>
        <v>NT</v>
      </c>
      <c r="P89" s="32" t="str">
        <f>'P13'!$D80</f>
        <v>NT</v>
      </c>
      <c r="Q89" s="32" t="str">
        <f>'P14'!$D80</f>
        <v>NT</v>
      </c>
      <c r="R89" s="32" t="str">
        <f>'P15'!$D80</f>
        <v>NT</v>
      </c>
      <c r="S89" s="32" t="str">
        <f>'P16'!$D80</f>
        <v>NT</v>
      </c>
      <c r="T89" s="32" t="str">
        <f>'P17'!$D80</f>
        <v>NT</v>
      </c>
      <c r="U89" s="32" t="str">
        <f>'P18'!$D80</f>
        <v>NT</v>
      </c>
      <c r="V89" s="32" t="str">
        <f>'P19'!$D80</f>
        <v>NT</v>
      </c>
      <c r="W89" s="32" t="str">
        <f>'P20'!$D80</f>
        <v>NT</v>
      </c>
      <c r="X89" s="32" t="str">
        <f>'P21'!$D80</f>
        <v>NT</v>
      </c>
      <c r="Y89" s="53" t="str">
        <f>'P22'!$D80</f>
        <v>NT</v>
      </c>
      <c r="Z89" s="53" t="str">
        <f>'P23'!$D80</f>
        <v>NT</v>
      </c>
      <c r="AA89" s="53" t="str">
        <f>'P24'!$D80</f>
        <v>NT</v>
      </c>
      <c r="AB89" s="53" t="str">
        <f>'P25'!$D80</f>
        <v>NT</v>
      </c>
      <c r="AC89" s="53" t="str">
        <f>'P26'!$D80</f>
        <v>NT</v>
      </c>
      <c r="AD89" s="53" t="str">
        <f>'P27'!$D80</f>
        <v>NT</v>
      </c>
      <c r="AE89" s="53" t="str">
        <f>'P28'!$D80</f>
        <v>NT</v>
      </c>
      <c r="AF89" s="53" t="str">
        <f>'P29'!$D80</f>
        <v>NT</v>
      </c>
      <c r="AG89" s="53" t="str">
        <f>'P30'!$D80</f>
        <v>NT</v>
      </c>
      <c r="AH89" s="53" t="str">
        <f>'P31'!$D80</f>
        <v>NT</v>
      </c>
      <c r="AI89" s="53" t="str">
        <f>'P32'!$D80</f>
        <v>NT</v>
      </c>
      <c r="AJ89" s="53" t="str">
        <f>'P33'!$D80</f>
        <v>NT</v>
      </c>
      <c r="AK89" s="53" t="str">
        <f>'P34'!$D80</f>
        <v>NT</v>
      </c>
      <c r="AL89" s="53" t="str">
        <f>'P35'!$D80</f>
        <v>NT</v>
      </c>
      <c r="AM89" s="53" t="str">
        <f>'P36'!$D80</f>
        <v>NT</v>
      </c>
      <c r="AN89" s="53" t="str">
        <f>'P37'!$D80</f>
        <v>NT</v>
      </c>
      <c r="AO89" s="53" t="str">
        <f>'P38'!$D80</f>
        <v>NT</v>
      </c>
      <c r="AP89" s="53" t="str">
        <f>'P39'!$D80</f>
        <v>NT</v>
      </c>
      <c r="AQ89" s="53" t="str">
        <f>'P40'!$D80</f>
        <v>NT</v>
      </c>
      <c r="AR89" s="47">
        <f t="shared" si="27"/>
        <v>0</v>
      </c>
      <c r="AS89" s="47">
        <f t="shared" si="28"/>
        <v>0</v>
      </c>
      <c r="AT89" s="47">
        <f t="shared" si="29"/>
        <v>0</v>
      </c>
      <c r="AU89" s="47">
        <f t="shared" si="30"/>
        <v>40</v>
      </c>
      <c r="AV89" s="12" t="str">
        <f t="shared" si="31"/>
        <v>NT</v>
      </c>
      <c r="AW89" s="12">
        <v>11</v>
      </c>
      <c r="AX89" s="32" t="str">
        <f>Critères!$B79</f>
        <v>11.7</v>
      </c>
      <c r="AY89" s="32" t="str">
        <f>Critères!$A73</f>
        <v>FORMULAIRES</v>
      </c>
      <c r="AZ89" s="32" t="str">
        <f>'P01'!$E80</f>
        <v>N</v>
      </c>
      <c r="BA89" s="32" t="str">
        <f>'P02'!$E80</f>
        <v>N</v>
      </c>
      <c r="BB89" s="32" t="str">
        <f>'P03'!$E80</f>
        <v>N</v>
      </c>
      <c r="BC89" s="32" t="str">
        <f>'P04'!$E80</f>
        <v>N</v>
      </c>
      <c r="BD89" s="32" t="str">
        <f>'P05'!$E80</f>
        <v>N</v>
      </c>
      <c r="BE89" s="32" t="str">
        <f>'P06'!$E80</f>
        <v>N</v>
      </c>
      <c r="BF89" s="32" t="str">
        <f>'P07'!$E80</f>
        <v>N</v>
      </c>
      <c r="BG89" s="32" t="str">
        <f>'P08'!$E80</f>
        <v>N</v>
      </c>
      <c r="BH89" s="32" t="str">
        <f>'P09'!$E80</f>
        <v>N</v>
      </c>
      <c r="BI89" s="32" t="str">
        <f>'P10'!$E80</f>
        <v>N</v>
      </c>
      <c r="BJ89" s="32" t="str">
        <f>'P11'!$E80</f>
        <v>N</v>
      </c>
      <c r="BK89" s="32" t="str">
        <f>'P12'!$E80</f>
        <v>N</v>
      </c>
      <c r="BL89" s="32" t="str">
        <f>'P13'!$E80</f>
        <v>N</v>
      </c>
      <c r="BM89" s="32" t="str">
        <f>'P14'!$E80</f>
        <v>N</v>
      </c>
      <c r="BN89" s="32" t="str">
        <f>'P15'!$E80</f>
        <v>N</v>
      </c>
      <c r="BO89" s="32" t="str">
        <f>'P16'!$E80</f>
        <v>N</v>
      </c>
      <c r="BP89" s="32" t="str">
        <f>'P17'!$E80</f>
        <v>N</v>
      </c>
      <c r="BQ89" s="32" t="str">
        <f>'P18'!$E80</f>
        <v>N</v>
      </c>
      <c r="BR89" s="32" t="str">
        <f>'P19'!$E80</f>
        <v>N</v>
      </c>
      <c r="BS89" s="32" t="str">
        <f>'P20'!$E80</f>
        <v>N</v>
      </c>
      <c r="BT89" s="32" t="str">
        <f>'P21'!$E80</f>
        <v>N</v>
      </c>
      <c r="BU89" s="53" t="str">
        <f>'P22'!$E80</f>
        <v>N</v>
      </c>
      <c r="BV89" s="53" t="str">
        <f>'P23'!$E80</f>
        <v>N</v>
      </c>
      <c r="BW89" s="53" t="str">
        <f>'P24'!$E80</f>
        <v>N</v>
      </c>
      <c r="BX89" s="53" t="str">
        <f>'P25'!$E80</f>
        <v>N</v>
      </c>
      <c r="BY89" s="53" t="str">
        <f>'P26'!$E80</f>
        <v>N</v>
      </c>
      <c r="BZ89" s="53" t="str">
        <f>'P27'!$E80</f>
        <v>N</v>
      </c>
      <c r="CA89" s="53" t="str">
        <f>'P28'!$E80</f>
        <v>N</v>
      </c>
      <c r="CB89" s="53" t="str">
        <f>'P29'!$E80</f>
        <v>N</v>
      </c>
      <c r="CC89" s="53" t="str">
        <f>'P30'!$E80</f>
        <v>N</v>
      </c>
      <c r="CD89" s="53" t="str">
        <f>'P31'!$E80</f>
        <v>N</v>
      </c>
      <c r="CE89" s="53" t="str">
        <f>'P32'!$E80</f>
        <v>N</v>
      </c>
      <c r="CF89" s="53" t="str">
        <f>'P33'!$E80</f>
        <v>N</v>
      </c>
      <c r="CG89" s="53" t="str">
        <f>'P34'!$E80</f>
        <v>N</v>
      </c>
      <c r="CH89" s="53" t="str">
        <f>'P35'!$E80</f>
        <v>N</v>
      </c>
      <c r="CI89" s="53" t="str">
        <f>'P36'!$E80</f>
        <v>N</v>
      </c>
      <c r="CJ89" s="53" t="str">
        <f>'P37'!$E80</f>
        <v>N</v>
      </c>
      <c r="CK89" s="53" t="str">
        <f>'P38'!$E80</f>
        <v>N</v>
      </c>
      <c r="CL89" s="53" t="str">
        <f>'P39'!$E80</f>
        <v>N</v>
      </c>
      <c r="CM89" s="53" t="str">
        <f>'P40'!$E80</f>
        <v>N</v>
      </c>
      <c r="CN89" s="47">
        <f t="shared" si="32"/>
        <v>0</v>
      </c>
    </row>
    <row r="90" spans="1:92" x14ac:dyDescent="0.3">
      <c r="A90" s="12">
        <v>11</v>
      </c>
      <c r="B90" s="32" t="str">
        <f>Critères!$B80</f>
        <v>11.8</v>
      </c>
      <c r="C90" s="32" t="str">
        <f>Critères!$A73</f>
        <v>FORMULAIRES</v>
      </c>
      <c r="D90" s="32" t="str">
        <f>'P01'!$D81</f>
        <v>NT</v>
      </c>
      <c r="E90" s="32" t="str">
        <f>'P02'!$D81</f>
        <v>NT</v>
      </c>
      <c r="F90" s="32" t="str">
        <f>'P03'!$D81</f>
        <v>NT</v>
      </c>
      <c r="G90" s="32" t="str">
        <f>'P04'!$D81</f>
        <v>NT</v>
      </c>
      <c r="H90" s="32" t="str">
        <f>'P05'!$D81</f>
        <v>NT</v>
      </c>
      <c r="I90" s="32" t="str">
        <f>'P06'!$D81</f>
        <v>NT</v>
      </c>
      <c r="J90" s="32" t="str">
        <f>'P07'!$D81</f>
        <v>NT</v>
      </c>
      <c r="K90" s="32" t="str">
        <f>'P08'!$D81</f>
        <v>NT</v>
      </c>
      <c r="L90" s="32" t="str">
        <f>'P09'!$D81</f>
        <v>NT</v>
      </c>
      <c r="M90" s="32" t="str">
        <f>'P10'!$D81</f>
        <v>NT</v>
      </c>
      <c r="N90" s="32" t="str">
        <f>'P11'!$D81</f>
        <v>NT</v>
      </c>
      <c r="O90" s="32" t="str">
        <f>'P12'!$D81</f>
        <v>NT</v>
      </c>
      <c r="P90" s="32" t="str">
        <f>'P13'!$D81</f>
        <v>NT</v>
      </c>
      <c r="Q90" s="32" t="str">
        <f>'P14'!$D81</f>
        <v>NT</v>
      </c>
      <c r="R90" s="32" t="str">
        <f>'P15'!$D81</f>
        <v>NT</v>
      </c>
      <c r="S90" s="32" t="str">
        <f>'P16'!$D81</f>
        <v>NT</v>
      </c>
      <c r="T90" s="32" t="str">
        <f>'P17'!$D81</f>
        <v>NT</v>
      </c>
      <c r="U90" s="32" t="str">
        <f>'P18'!$D81</f>
        <v>NT</v>
      </c>
      <c r="V90" s="32" t="str">
        <f>'P19'!$D81</f>
        <v>NT</v>
      </c>
      <c r="W90" s="32" t="str">
        <f>'P20'!$D81</f>
        <v>NT</v>
      </c>
      <c r="X90" s="32" t="str">
        <f>'P21'!$D81</f>
        <v>NT</v>
      </c>
      <c r="Y90" s="53" t="str">
        <f>'P22'!$D81</f>
        <v>NT</v>
      </c>
      <c r="Z90" s="53" t="str">
        <f>'P23'!$D81</f>
        <v>NT</v>
      </c>
      <c r="AA90" s="53" t="str">
        <f>'P24'!$D81</f>
        <v>NT</v>
      </c>
      <c r="AB90" s="53" t="str">
        <f>'P25'!$D81</f>
        <v>NT</v>
      </c>
      <c r="AC90" s="53" t="str">
        <f>'P26'!$D81</f>
        <v>NT</v>
      </c>
      <c r="AD90" s="53" t="str">
        <f>'P27'!$D81</f>
        <v>NT</v>
      </c>
      <c r="AE90" s="53" t="str">
        <f>'P28'!$D81</f>
        <v>NT</v>
      </c>
      <c r="AF90" s="53" t="str">
        <f>'P29'!$D81</f>
        <v>NT</v>
      </c>
      <c r="AG90" s="53" t="str">
        <f>'P30'!$D81</f>
        <v>NT</v>
      </c>
      <c r="AH90" s="53" t="str">
        <f>'P31'!$D81</f>
        <v>NT</v>
      </c>
      <c r="AI90" s="53" t="str">
        <f>'P32'!$D81</f>
        <v>NT</v>
      </c>
      <c r="AJ90" s="53" t="str">
        <f>'P33'!$D81</f>
        <v>NT</v>
      </c>
      <c r="AK90" s="53" t="str">
        <f>'P34'!$D81</f>
        <v>NT</v>
      </c>
      <c r="AL90" s="53" t="str">
        <f>'P35'!$D81</f>
        <v>NT</v>
      </c>
      <c r="AM90" s="53" t="str">
        <f>'P36'!$D81</f>
        <v>NT</v>
      </c>
      <c r="AN90" s="53" t="str">
        <f>'P37'!$D81</f>
        <v>NT</v>
      </c>
      <c r="AO90" s="53" t="str">
        <f>'P38'!$D81</f>
        <v>NT</v>
      </c>
      <c r="AP90" s="53" t="str">
        <f>'P39'!$D81</f>
        <v>NT</v>
      </c>
      <c r="AQ90" s="53" t="str">
        <f>'P40'!$D81</f>
        <v>NT</v>
      </c>
      <c r="AR90" s="47">
        <f t="shared" si="27"/>
        <v>0</v>
      </c>
      <c r="AS90" s="47">
        <f t="shared" si="28"/>
        <v>0</v>
      </c>
      <c r="AT90" s="47">
        <f t="shared" si="29"/>
        <v>0</v>
      </c>
      <c r="AU90" s="47">
        <f t="shared" si="30"/>
        <v>40</v>
      </c>
      <c r="AV90" s="12" t="str">
        <f t="shared" si="31"/>
        <v>NT</v>
      </c>
      <c r="AW90" s="12">
        <v>11</v>
      </c>
      <c r="AX90" s="32" t="str">
        <f>Critères!$B80</f>
        <v>11.8</v>
      </c>
      <c r="AY90" s="32" t="str">
        <f>Critères!$A73</f>
        <v>FORMULAIRES</v>
      </c>
      <c r="AZ90" s="32" t="str">
        <f>'P01'!$E81</f>
        <v>N</v>
      </c>
      <c r="BA90" s="32" t="str">
        <f>'P02'!$E81</f>
        <v>N</v>
      </c>
      <c r="BB90" s="32" t="str">
        <f>'P03'!$E81</f>
        <v>N</v>
      </c>
      <c r="BC90" s="32" t="str">
        <f>'P04'!$E81</f>
        <v>N</v>
      </c>
      <c r="BD90" s="32" t="str">
        <f>'P05'!$E81</f>
        <v>N</v>
      </c>
      <c r="BE90" s="32" t="str">
        <f>'P06'!$E81</f>
        <v>N</v>
      </c>
      <c r="BF90" s="32" t="str">
        <f>'P07'!$E81</f>
        <v>N</v>
      </c>
      <c r="BG90" s="32" t="str">
        <f>'P08'!$E81</f>
        <v>N</v>
      </c>
      <c r="BH90" s="32" t="str">
        <f>'P09'!$E81</f>
        <v>N</v>
      </c>
      <c r="BI90" s="32" t="str">
        <f>'P10'!$E81</f>
        <v>N</v>
      </c>
      <c r="BJ90" s="32" t="str">
        <f>'P11'!$E81</f>
        <v>N</v>
      </c>
      <c r="BK90" s="32" t="str">
        <f>'P12'!$E81</f>
        <v>N</v>
      </c>
      <c r="BL90" s="32" t="str">
        <f>'P13'!$E81</f>
        <v>N</v>
      </c>
      <c r="BM90" s="32" t="str">
        <f>'P14'!$E81</f>
        <v>N</v>
      </c>
      <c r="BN90" s="32" t="str">
        <f>'P15'!$E81</f>
        <v>N</v>
      </c>
      <c r="BO90" s="32" t="str">
        <f>'P16'!$E81</f>
        <v>N</v>
      </c>
      <c r="BP90" s="32" t="str">
        <f>'P17'!$E81</f>
        <v>N</v>
      </c>
      <c r="BQ90" s="32" t="str">
        <f>'P18'!$E81</f>
        <v>N</v>
      </c>
      <c r="BR90" s="32" t="str">
        <f>'P19'!$E81</f>
        <v>N</v>
      </c>
      <c r="BS90" s="32" t="str">
        <f>'P20'!$E81</f>
        <v>N</v>
      </c>
      <c r="BT90" s="32" t="str">
        <f>'P21'!$E81</f>
        <v>N</v>
      </c>
      <c r="BU90" s="53" t="str">
        <f>'P22'!$E81</f>
        <v>N</v>
      </c>
      <c r="BV90" s="53" t="str">
        <f>'P23'!$E81</f>
        <v>N</v>
      </c>
      <c r="BW90" s="53" t="str">
        <f>'P24'!$E81</f>
        <v>N</v>
      </c>
      <c r="BX90" s="53" t="str">
        <f>'P25'!$E81</f>
        <v>N</v>
      </c>
      <c r="BY90" s="53" t="str">
        <f>'P26'!$E81</f>
        <v>N</v>
      </c>
      <c r="BZ90" s="53" t="str">
        <f>'P27'!$E81</f>
        <v>N</v>
      </c>
      <c r="CA90" s="53" t="str">
        <f>'P28'!$E81</f>
        <v>N</v>
      </c>
      <c r="CB90" s="53" t="str">
        <f>'P29'!$E81</f>
        <v>N</v>
      </c>
      <c r="CC90" s="53" t="str">
        <f>'P30'!$E81</f>
        <v>N</v>
      </c>
      <c r="CD90" s="53" t="str">
        <f>'P31'!$E81</f>
        <v>N</v>
      </c>
      <c r="CE90" s="53" t="str">
        <f>'P32'!$E81</f>
        <v>N</v>
      </c>
      <c r="CF90" s="53" t="str">
        <f>'P33'!$E81</f>
        <v>N</v>
      </c>
      <c r="CG90" s="53" t="str">
        <f>'P34'!$E81</f>
        <v>N</v>
      </c>
      <c r="CH90" s="53" t="str">
        <f>'P35'!$E81</f>
        <v>N</v>
      </c>
      <c r="CI90" s="53" t="str">
        <f>'P36'!$E81</f>
        <v>N</v>
      </c>
      <c r="CJ90" s="53" t="str">
        <f>'P37'!$E81</f>
        <v>N</v>
      </c>
      <c r="CK90" s="53" t="str">
        <f>'P38'!$E81</f>
        <v>N</v>
      </c>
      <c r="CL90" s="53" t="str">
        <f>'P39'!$E81</f>
        <v>N</v>
      </c>
      <c r="CM90" s="53" t="str">
        <f>'P40'!$E81</f>
        <v>N</v>
      </c>
      <c r="CN90" s="47">
        <f t="shared" si="32"/>
        <v>0</v>
      </c>
    </row>
    <row r="91" spans="1:92" x14ac:dyDescent="0.3">
      <c r="A91" s="12">
        <v>11</v>
      </c>
      <c r="B91" s="32" t="str">
        <f>Critères!$B81</f>
        <v>11.9</v>
      </c>
      <c r="C91" s="32" t="str">
        <f>Critères!$A73</f>
        <v>FORMULAIRES</v>
      </c>
      <c r="D91" s="32" t="str">
        <f>'P01'!$D82</f>
        <v>NT</v>
      </c>
      <c r="E91" s="32" t="str">
        <f>'P02'!$D82</f>
        <v>NT</v>
      </c>
      <c r="F91" s="32" t="str">
        <f>'P03'!$D82</f>
        <v>NT</v>
      </c>
      <c r="G91" s="32" t="str">
        <f>'P04'!$D82</f>
        <v>NT</v>
      </c>
      <c r="H91" s="32" t="str">
        <f>'P05'!$D82</f>
        <v>NT</v>
      </c>
      <c r="I91" s="32" t="str">
        <f>'P06'!$D82</f>
        <v>NT</v>
      </c>
      <c r="J91" s="32" t="str">
        <f>'P07'!$D82</f>
        <v>NT</v>
      </c>
      <c r="K91" s="32" t="str">
        <f>'P08'!$D82</f>
        <v>NT</v>
      </c>
      <c r="L91" s="32" t="str">
        <f>'P09'!$D82</f>
        <v>NT</v>
      </c>
      <c r="M91" s="32" t="str">
        <f>'P10'!$D82</f>
        <v>NT</v>
      </c>
      <c r="N91" s="32" t="str">
        <f>'P11'!$D82</f>
        <v>NT</v>
      </c>
      <c r="O91" s="32" t="str">
        <f>'P12'!$D82</f>
        <v>NT</v>
      </c>
      <c r="P91" s="32" t="str">
        <f>'P13'!$D82</f>
        <v>NT</v>
      </c>
      <c r="Q91" s="32" t="str">
        <f>'P14'!$D82</f>
        <v>NT</v>
      </c>
      <c r="R91" s="32" t="str">
        <f>'P15'!$D82</f>
        <v>NT</v>
      </c>
      <c r="S91" s="32" t="str">
        <f>'P16'!$D82</f>
        <v>NT</v>
      </c>
      <c r="T91" s="32" t="str">
        <f>'P17'!$D82</f>
        <v>NT</v>
      </c>
      <c r="U91" s="32" t="str">
        <f>'P18'!$D82</f>
        <v>NT</v>
      </c>
      <c r="V91" s="32" t="str">
        <f>'P19'!$D82</f>
        <v>NT</v>
      </c>
      <c r="W91" s="32" t="str">
        <f>'P20'!$D82</f>
        <v>NT</v>
      </c>
      <c r="X91" s="32" t="str">
        <f>'P21'!$D82</f>
        <v>NT</v>
      </c>
      <c r="Y91" s="53" t="str">
        <f>'P22'!$D82</f>
        <v>NT</v>
      </c>
      <c r="Z91" s="53" t="str">
        <f>'P23'!$D82</f>
        <v>NT</v>
      </c>
      <c r="AA91" s="53" t="str">
        <f>'P24'!$D82</f>
        <v>NT</v>
      </c>
      <c r="AB91" s="53" t="str">
        <f>'P25'!$D82</f>
        <v>NT</v>
      </c>
      <c r="AC91" s="53" t="str">
        <f>'P26'!$D82</f>
        <v>NT</v>
      </c>
      <c r="AD91" s="53" t="str">
        <f>'P27'!$D82</f>
        <v>NT</v>
      </c>
      <c r="AE91" s="53" t="str">
        <f>'P28'!$D82</f>
        <v>NT</v>
      </c>
      <c r="AF91" s="53" t="str">
        <f>'P29'!$D82</f>
        <v>NT</v>
      </c>
      <c r="AG91" s="53" t="str">
        <f>'P30'!$D82</f>
        <v>NT</v>
      </c>
      <c r="AH91" s="53" t="str">
        <f>'P31'!$D82</f>
        <v>NT</v>
      </c>
      <c r="AI91" s="53" t="str">
        <f>'P32'!$D82</f>
        <v>NT</v>
      </c>
      <c r="AJ91" s="53" t="str">
        <f>'P33'!$D82</f>
        <v>NT</v>
      </c>
      <c r="AK91" s="53" t="str">
        <f>'P34'!$D82</f>
        <v>NT</v>
      </c>
      <c r="AL91" s="53" t="str">
        <f>'P35'!$D82</f>
        <v>NT</v>
      </c>
      <c r="AM91" s="53" t="str">
        <f>'P36'!$D82</f>
        <v>NT</v>
      </c>
      <c r="AN91" s="53" t="str">
        <f>'P37'!$D82</f>
        <v>NT</v>
      </c>
      <c r="AO91" s="53" t="str">
        <f>'P38'!$D82</f>
        <v>NT</v>
      </c>
      <c r="AP91" s="53" t="str">
        <f>'P39'!$D82</f>
        <v>NT</v>
      </c>
      <c r="AQ91" s="53" t="str">
        <f>'P40'!$D82</f>
        <v>NT</v>
      </c>
      <c r="AR91" s="47">
        <f t="shared" si="27"/>
        <v>0</v>
      </c>
      <c r="AS91" s="47">
        <f t="shared" si="28"/>
        <v>0</v>
      </c>
      <c r="AT91" s="47">
        <f t="shared" si="29"/>
        <v>0</v>
      </c>
      <c r="AU91" s="47">
        <f t="shared" si="30"/>
        <v>40</v>
      </c>
      <c r="AV91" s="12" t="str">
        <f t="shared" si="31"/>
        <v>NT</v>
      </c>
      <c r="AW91" s="12">
        <v>11</v>
      </c>
      <c r="AX91" s="32" t="str">
        <f>Critères!$B81</f>
        <v>11.9</v>
      </c>
      <c r="AY91" s="32" t="str">
        <f>Critères!$A73</f>
        <v>FORMULAIRES</v>
      </c>
      <c r="AZ91" s="32" t="str">
        <f>'P01'!$E82</f>
        <v>N</v>
      </c>
      <c r="BA91" s="32" t="str">
        <f>'P02'!$E82</f>
        <v>N</v>
      </c>
      <c r="BB91" s="32" t="str">
        <f>'P03'!$E82</f>
        <v>N</v>
      </c>
      <c r="BC91" s="32" t="str">
        <f>'P04'!$E82</f>
        <v>N</v>
      </c>
      <c r="BD91" s="32" t="str">
        <f>'P05'!$E82</f>
        <v>N</v>
      </c>
      <c r="BE91" s="32" t="str">
        <f>'P06'!$E82</f>
        <v>N</v>
      </c>
      <c r="BF91" s="32" t="str">
        <f>'P07'!$E82</f>
        <v>N</v>
      </c>
      <c r="BG91" s="32" t="str">
        <f>'P08'!$E82</f>
        <v>N</v>
      </c>
      <c r="BH91" s="32" t="str">
        <f>'P09'!$E82</f>
        <v>N</v>
      </c>
      <c r="BI91" s="32" t="str">
        <f>'P10'!$E82</f>
        <v>N</v>
      </c>
      <c r="BJ91" s="32" t="str">
        <f>'P11'!$E82</f>
        <v>N</v>
      </c>
      <c r="BK91" s="32" t="str">
        <f>'P12'!$E82</f>
        <v>N</v>
      </c>
      <c r="BL91" s="32" t="str">
        <f>'P13'!$E82</f>
        <v>N</v>
      </c>
      <c r="BM91" s="32" t="str">
        <f>'P14'!$E82</f>
        <v>N</v>
      </c>
      <c r="BN91" s="32" t="str">
        <f>'P15'!$E82</f>
        <v>N</v>
      </c>
      <c r="BO91" s="32" t="str">
        <f>'P16'!$E82</f>
        <v>N</v>
      </c>
      <c r="BP91" s="32" t="str">
        <f>'P17'!$E82</f>
        <v>N</v>
      </c>
      <c r="BQ91" s="32" t="str">
        <f>'P18'!$E82</f>
        <v>N</v>
      </c>
      <c r="BR91" s="32" t="str">
        <f>'P19'!$E82</f>
        <v>N</v>
      </c>
      <c r="BS91" s="32" t="str">
        <f>'P20'!$E82</f>
        <v>N</v>
      </c>
      <c r="BT91" s="32" t="str">
        <f>'P21'!$E82</f>
        <v>N</v>
      </c>
      <c r="BU91" s="53" t="str">
        <f>'P22'!$E82</f>
        <v>N</v>
      </c>
      <c r="BV91" s="53" t="str">
        <f>'P23'!$E82</f>
        <v>N</v>
      </c>
      <c r="BW91" s="53" t="str">
        <f>'P24'!$E82</f>
        <v>N</v>
      </c>
      <c r="BX91" s="53" t="str">
        <f>'P25'!$E82</f>
        <v>N</v>
      </c>
      <c r="BY91" s="53" t="str">
        <f>'P26'!$E82</f>
        <v>N</v>
      </c>
      <c r="BZ91" s="53" t="str">
        <f>'P27'!$E82</f>
        <v>N</v>
      </c>
      <c r="CA91" s="53" t="str">
        <f>'P28'!$E82</f>
        <v>N</v>
      </c>
      <c r="CB91" s="53" t="str">
        <f>'P29'!$E82</f>
        <v>N</v>
      </c>
      <c r="CC91" s="53" t="str">
        <f>'P30'!$E82</f>
        <v>N</v>
      </c>
      <c r="CD91" s="53" t="str">
        <f>'P31'!$E82</f>
        <v>N</v>
      </c>
      <c r="CE91" s="53" t="str">
        <f>'P32'!$E82</f>
        <v>N</v>
      </c>
      <c r="CF91" s="53" t="str">
        <f>'P33'!$E82</f>
        <v>N</v>
      </c>
      <c r="CG91" s="53" t="str">
        <f>'P34'!$E82</f>
        <v>N</v>
      </c>
      <c r="CH91" s="53" t="str">
        <f>'P35'!$E82</f>
        <v>N</v>
      </c>
      <c r="CI91" s="53" t="str">
        <f>'P36'!$E82</f>
        <v>N</v>
      </c>
      <c r="CJ91" s="53" t="str">
        <f>'P37'!$E82</f>
        <v>N</v>
      </c>
      <c r="CK91" s="53" t="str">
        <f>'P38'!$E82</f>
        <v>N</v>
      </c>
      <c r="CL91" s="53" t="str">
        <f>'P39'!$E82</f>
        <v>N</v>
      </c>
      <c r="CM91" s="53" t="str">
        <f>'P40'!$E82</f>
        <v>N</v>
      </c>
      <c r="CN91" s="47">
        <f t="shared" si="32"/>
        <v>0</v>
      </c>
    </row>
    <row r="92" spans="1:92" x14ac:dyDescent="0.3">
      <c r="A92" s="12">
        <v>11</v>
      </c>
      <c r="B92" s="32" t="str">
        <f>Critères!$B82</f>
        <v>11.10</v>
      </c>
      <c r="C92" s="32" t="str">
        <f>Critères!$A73</f>
        <v>FORMULAIRES</v>
      </c>
      <c r="D92" s="32" t="str">
        <f>'P01'!$D83</f>
        <v>NT</v>
      </c>
      <c r="E92" s="32" t="str">
        <f>'P02'!$D83</f>
        <v>NT</v>
      </c>
      <c r="F92" s="32" t="str">
        <f>'P03'!$D83</f>
        <v>NT</v>
      </c>
      <c r="G92" s="32" t="str">
        <f>'P04'!$D83</f>
        <v>NT</v>
      </c>
      <c r="H92" s="32" t="str">
        <f>'P05'!$D83</f>
        <v>NT</v>
      </c>
      <c r="I92" s="32" t="str">
        <f>'P06'!$D83</f>
        <v>NT</v>
      </c>
      <c r="J92" s="32" t="str">
        <f>'P07'!$D83</f>
        <v>NT</v>
      </c>
      <c r="K92" s="32" t="str">
        <f>'P08'!$D83</f>
        <v>NT</v>
      </c>
      <c r="L92" s="32" t="str">
        <f>'P09'!$D83</f>
        <v>NT</v>
      </c>
      <c r="M92" s="32" t="str">
        <f>'P10'!$D83</f>
        <v>NT</v>
      </c>
      <c r="N92" s="32" t="str">
        <f>'P11'!$D83</f>
        <v>NT</v>
      </c>
      <c r="O92" s="32" t="str">
        <f>'P12'!$D83</f>
        <v>NT</v>
      </c>
      <c r="P92" s="32" t="str">
        <f>'P13'!$D83</f>
        <v>NT</v>
      </c>
      <c r="Q92" s="32" t="str">
        <f>'P14'!$D83</f>
        <v>NT</v>
      </c>
      <c r="R92" s="32" t="str">
        <f>'P15'!$D83</f>
        <v>NT</v>
      </c>
      <c r="S92" s="32" t="str">
        <f>'P16'!$D83</f>
        <v>NT</v>
      </c>
      <c r="T92" s="32" t="str">
        <f>'P17'!$D83</f>
        <v>NT</v>
      </c>
      <c r="U92" s="32" t="str">
        <f>'P18'!$D83</f>
        <v>NT</v>
      </c>
      <c r="V92" s="32" t="str">
        <f>'P19'!$D83</f>
        <v>NT</v>
      </c>
      <c r="W92" s="32" t="str">
        <f>'P20'!$D83</f>
        <v>NT</v>
      </c>
      <c r="X92" s="32" t="str">
        <f>'P21'!$D83</f>
        <v>NT</v>
      </c>
      <c r="Y92" s="53" t="str">
        <f>'P22'!$D83</f>
        <v>NT</v>
      </c>
      <c r="Z92" s="53" t="str">
        <f>'P23'!$D83</f>
        <v>NT</v>
      </c>
      <c r="AA92" s="53" t="str">
        <f>'P24'!$D83</f>
        <v>NT</v>
      </c>
      <c r="AB92" s="53" t="str">
        <f>'P25'!$D83</f>
        <v>NT</v>
      </c>
      <c r="AC92" s="53" t="str">
        <f>'P26'!$D83</f>
        <v>NT</v>
      </c>
      <c r="AD92" s="53" t="str">
        <f>'P27'!$D83</f>
        <v>NT</v>
      </c>
      <c r="AE92" s="53" t="str">
        <f>'P28'!$D83</f>
        <v>NT</v>
      </c>
      <c r="AF92" s="53" t="str">
        <f>'P29'!$D83</f>
        <v>NT</v>
      </c>
      <c r="AG92" s="53" t="str">
        <f>'P30'!$D83</f>
        <v>NT</v>
      </c>
      <c r="AH92" s="53" t="str">
        <f>'P31'!$D83</f>
        <v>NT</v>
      </c>
      <c r="AI92" s="53" t="str">
        <f>'P32'!$D83</f>
        <v>NT</v>
      </c>
      <c r="AJ92" s="53" t="str">
        <f>'P33'!$D83</f>
        <v>NT</v>
      </c>
      <c r="AK92" s="53" t="str">
        <f>'P34'!$D83</f>
        <v>NT</v>
      </c>
      <c r="AL92" s="53" t="str">
        <f>'P35'!$D83</f>
        <v>NT</v>
      </c>
      <c r="AM92" s="53" t="str">
        <f>'P36'!$D83</f>
        <v>NT</v>
      </c>
      <c r="AN92" s="53" t="str">
        <f>'P37'!$D83</f>
        <v>NT</v>
      </c>
      <c r="AO92" s="53" t="str">
        <f>'P38'!$D83</f>
        <v>NT</v>
      </c>
      <c r="AP92" s="53" t="str">
        <f>'P39'!$D83</f>
        <v>NT</v>
      </c>
      <c r="AQ92" s="53" t="str">
        <f>'P40'!$D83</f>
        <v>NT</v>
      </c>
      <c r="AR92" s="47">
        <f t="shared" si="27"/>
        <v>0</v>
      </c>
      <c r="AS92" s="47">
        <f t="shared" si="28"/>
        <v>0</v>
      </c>
      <c r="AT92" s="47">
        <f t="shared" si="29"/>
        <v>0</v>
      </c>
      <c r="AU92" s="47">
        <f t="shared" si="30"/>
        <v>40</v>
      </c>
      <c r="AV92" s="12" t="str">
        <f t="shared" si="31"/>
        <v>NT</v>
      </c>
      <c r="AW92" s="12">
        <v>11</v>
      </c>
      <c r="AX92" s="32" t="str">
        <f>Critères!$B82</f>
        <v>11.10</v>
      </c>
      <c r="AY92" s="32" t="str">
        <f>Critères!$A73</f>
        <v>FORMULAIRES</v>
      </c>
      <c r="AZ92" s="32" t="str">
        <f>'P01'!$E83</f>
        <v>N</v>
      </c>
      <c r="BA92" s="32" t="str">
        <f>'P02'!$E83</f>
        <v>N</v>
      </c>
      <c r="BB92" s="32" t="str">
        <f>'P03'!$E83</f>
        <v>N</v>
      </c>
      <c r="BC92" s="32" t="str">
        <f>'P04'!$E83</f>
        <v>N</v>
      </c>
      <c r="BD92" s="32" t="str">
        <f>'P05'!$E83</f>
        <v>N</v>
      </c>
      <c r="BE92" s="32" t="str">
        <f>'P06'!$E83</f>
        <v>N</v>
      </c>
      <c r="BF92" s="32" t="str">
        <f>'P07'!$E83</f>
        <v>N</v>
      </c>
      <c r="BG92" s="32" t="str">
        <f>'P08'!$E83</f>
        <v>N</v>
      </c>
      <c r="BH92" s="32" t="str">
        <f>'P09'!$E83</f>
        <v>N</v>
      </c>
      <c r="BI92" s="32" t="str">
        <f>'P10'!$E83</f>
        <v>N</v>
      </c>
      <c r="BJ92" s="32" t="str">
        <f>'P11'!$E83</f>
        <v>N</v>
      </c>
      <c r="BK92" s="32" t="str">
        <f>'P12'!$E83</f>
        <v>N</v>
      </c>
      <c r="BL92" s="32" t="str">
        <f>'P13'!$E83</f>
        <v>N</v>
      </c>
      <c r="BM92" s="32" t="str">
        <f>'P14'!$E83</f>
        <v>N</v>
      </c>
      <c r="BN92" s="32" t="str">
        <f>'P15'!$E83</f>
        <v>N</v>
      </c>
      <c r="BO92" s="32" t="str">
        <f>'P16'!$E83</f>
        <v>N</v>
      </c>
      <c r="BP92" s="32" t="str">
        <f>'P17'!$E83</f>
        <v>N</v>
      </c>
      <c r="BQ92" s="32" t="str">
        <f>'P18'!$E83</f>
        <v>N</v>
      </c>
      <c r="BR92" s="32" t="str">
        <f>'P19'!$E83</f>
        <v>N</v>
      </c>
      <c r="BS92" s="32" t="str">
        <f>'P20'!$E83</f>
        <v>N</v>
      </c>
      <c r="BT92" s="32" t="str">
        <f>'P21'!$E83</f>
        <v>N</v>
      </c>
      <c r="BU92" s="53" t="str">
        <f>'P22'!$E83</f>
        <v>N</v>
      </c>
      <c r="BV92" s="53" t="str">
        <f>'P23'!$E83</f>
        <v>N</v>
      </c>
      <c r="BW92" s="53" t="str">
        <f>'P24'!$E83</f>
        <v>N</v>
      </c>
      <c r="BX92" s="53" t="str">
        <f>'P25'!$E83</f>
        <v>N</v>
      </c>
      <c r="BY92" s="53" t="str">
        <f>'P26'!$E83</f>
        <v>N</v>
      </c>
      <c r="BZ92" s="53" t="str">
        <f>'P27'!$E83</f>
        <v>N</v>
      </c>
      <c r="CA92" s="53" t="str">
        <f>'P28'!$E83</f>
        <v>N</v>
      </c>
      <c r="CB92" s="53" t="str">
        <f>'P29'!$E83</f>
        <v>N</v>
      </c>
      <c r="CC92" s="53" t="str">
        <f>'P30'!$E83</f>
        <v>N</v>
      </c>
      <c r="CD92" s="53" t="str">
        <f>'P31'!$E83</f>
        <v>N</v>
      </c>
      <c r="CE92" s="53" t="str">
        <f>'P32'!$E83</f>
        <v>N</v>
      </c>
      <c r="CF92" s="53" t="str">
        <f>'P33'!$E83</f>
        <v>N</v>
      </c>
      <c r="CG92" s="53" t="str">
        <f>'P34'!$E83</f>
        <v>N</v>
      </c>
      <c r="CH92" s="53" t="str">
        <f>'P35'!$E83</f>
        <v>N</v>
      </c>
      <c r="CI92" s="53" t="str">
        <f>'P36'!$E83</f>
        <v>N</v>
      </c>
      <c r="CJ92" s="53" t="str">
        <f>'P37'!$E83</f>
        <v>N</v>
      </c>
      <c r="CK92" s="53" t="str">
        <f>'P38'!$E83</f>
        <v>N</v>
      </c>
      <c r="CL92" s="53" t="str">
        <f>'P39'!$E83</f>
        <v>N</v>
      </c>
      <c r="CM92" s="53" t="str">
        <f>'P40'!$E83</f>
        <v>N</v>
      </c>
      <c r="CN92" s="47">
        <f t="shared" si="32"/>
        <v>0</v>
      </c>
    </row>
    <row r="93" spans="1:92" x14ac:dyDescent="0.3">
      <c r="A93" s="12">
        <v>11</v>
      </c>
      <c r="B93" s="32" t="str">
        <f>Critères!$B83</f>
        <v>11.11</v>
      </c>
      <c r="C93" s="32" t="str">
        <f>Critères!$A73</f>
        <v>FORMULAIRES</v>
      </c>
      <c r="D93" s="32" t="str">
        <f>'P01'!$D84</f>
        <v>NT</v>
      </c>
      <c r="E93" s="32" t="str">
        <f>'P02'!$D84</f>
        <v>NT</v>
      </c>
      <c r="F93" s="32" t="str">
        <f>'P03'!$D84</f>
        <v>NT</v>
      </c>
      <c r="G93" s="32" t="str">
        <f>'P04'!$D84</f>
        <v>NT</v>
      </c>
      <c r="H93" s="32" t="str">
        <f>'P05'!$D84</f>
        <v>NT</v>
      </c>
      <c r="I93" s="32" t="str">
        <f>'P06'!$D84</f>
        <v>NT</v>
      </c>
      <c r="J93" s="32" t="str">
        <f>'P07'!$D84</f>
        <v>NT</v>
      </c>
      <c r="K93" s="32" t="str">
        <f>'P08'!$D84</f>
        <v>NT</v>
      </c>
      <c r="L93" s="32" t="str">
        <f>'P09'!$D84</f>
        <v>NT</v>
      </c>
      <c r="M93" s="32" t="str">
        <f>'P10'!$D84</f>
        <v>NT</v>
      </c>
      <c r="N93" s="32" t="str">
        <f>'P11'!$D84</f>
        <v>NT</v>
      </c>
      <c r="O93" s="32" t="str">
        <f>'P12'!$D84</f>
        <v>NT</v>
      </c>
      <c r="P93" s="32" t="str">
        <f>'P13'!$D84</f>
        <v>NT</v>
      </c>
      <c r="Q93" s="32" t="str">
        <f>'P14'!$D84</f>
        <v>NT</v>
      </c>
      <c r="R93" s="32" t="str">
        <f>'P15'!$D84</f>
        <v>NT</v>
      </c>
      <c r="S93" s="32" t="str">
        <f>'P16'!$D84</f>
        <v>NT</v>
      </c>
      <c r="T93" s="32" t="str">
        <f>'P17'!$D84</f>
        <v>NT</v>
      </c>
      <c r="U93" s="32" t="str">
        <f>'P18'!$D84</f>
        <v>NT</v>
      </c>
      <c r="V93" s="32" t="str">
        <f>'P19'!$D84</f>
        <v>NT</v>
      </c>
      <c r="W93" s="32" t="str">
        <f>'P20'!$D84</f>
        <v>NT</v>
      </c>
      <c r="X93" s="32" t="str">
        <f>'P21'!$D84</f>
        <v>NT</v>
      </c>
      <c r="Y93" s="53" t="str">
        <f>'P22'!$D84</f>
        <v>NT</v>
      </c>
      <c r="Z93" s="53" t="str">
        <f>'P23'!$D84</f>
        <v>NT</v>
      </c>
      <c r="AA93" s="53" t="str">
        <f>'P24'!$D84</f>
        <v>NT</v>
      </c>
      <c r="AB93" s="53" t="str">
        <f>'P25'!$D84</f>
        <v>NT</v>
      </c>
      <c r="AC93" s="53" t="str">
        <f>'P26'!$D84</f>
        <v>NT</v>
      </c>
      <c r="AD93" s="53" t="str">
        <f>'P27'!$D84</f>
        <v>NT</v>
      </c>
      <c r="AE93" s="53" t="str">
        <f>'P28'!$D84</f>
        <v>NT</v>
      </c>
      <c r="AF93" s="53" t="str">
        <f>'P29'!$D84</f>
        <v>NT</v>
      </c>
      <c r="AG93" s="53" t="str">
        <f>'P30'!$D84</f>
        <v>NT</v>
      </c>
      <c r="AH93" s="53" t="str">
        <f>'P31'!$D84</f>
        <v>NT</v>
      </c>
      <c r="AI93" s="53" t="str">
        <f>'P32'!$D84</f>
        <v>NT</v>
      </c>
      <c r="AJ93" s="53" t="str">
        <f>'P33'!$D84</f>
        <v>NT</v>
      </c>
      <c r="AK93" s="53" t="str">
        <f>'P34'!$D84</f>
        <v>NT</v>
      </c>
      <c r="AL93" s="53" t="str">
        <f>'P35'!$D84</f>
        <v>NT</v>
      </c>
      <c r="AM93" s="53" t="str">
        <f>'P36'!$D84</f>
        <v>NT</v>
      </c>
      <c r="AN93" s="53" t="str">
        <f>'P37'!$D84</f>
        <v>NT</v>
      </c>
      <c r="AO93" s="53" t="str">
        <f>'P38'!$D84</f>
        <v>NT</v>
      </c>
      <c r="AP93" s="53" t="str">
        <f>'P39'!$D84</f>
        <v>NT</v>
      </c>
      <c r="AQ93" s="53" t="str">
        <f>'P40'!$D84</f>
        <v>NT</v>
      </c>
      <c r="AR93" s="47">
        <f t="shared" si="27"/>
        <v>0</v>
      </c>
      <c r="AS93" s="47">
        <f t="shared" si="28"/>
        <v>0</v>
      </c>
      <c r="AT93" s="47">
        <f t="shared" si="29"/>
        <v>0</v>
      </c>
      <c r="AU93" s="47">
        <f t="shared" si="30"/>
        <v>40</v>
      </c>
      <c r="AV93" s="12" t="str">
        <f t="shared" si="31"/>
        <v>NT</v>
      </c>
      <c r="AW93" s="12">
        <v>11</v>
      </c>
      <c r="AX93" s="32" t="str">
        <f>Critères!$B83</f>
        <v>11.11</v>
      </c>
      <c r="AY93" s="32" t="str">
        <f>Critères!$A73</f>
        <v>FORMULAIRES</v>
      </c>
      <c r="AZ93" s="32" t="str">
        <f>'P01'!$E84</f>
        <v>N</v>
      </c>
      <c r="BA93" s="32" t="str">
        <f>'P02'!$E84</f>
        <v>N</v>
      </c>
      <c r="BB93" s="32" t="str">
        <f>'P03'!$E84</f>
        <v>N</v>
      </c>
      <c r="BC93" s="32" t="str">
        <f>'P04'!$E84</f>
        <v>N</v>
      </c>
      <c r="BD93" s="32" t="str">
        <f>'P05'!$E84</f>
        <v>N</v>
      </c>
      <c r="BE93" s="32" t="str">
        <f>'P06'!$E84</f>
        <v>N</v>
      </c>
      <c r="BF93" s="32" t="str">
        <f>'P07'!$E84</f>
        <v>N</v>
      </c>
      <c r="BG93" s="32" t="str">
        <f>'P08'!$E84</f>
        <v>N</v>
      </c>
      <c r="BH93" s="32" t="str">
        <f>'P09'!$E84</f>
        <v>N</v>
      </c>
      <c r="BI93" s="32" t="str">
        <f>'P10'!$E84</f>
        <v>N</v>
      </c>
      <c r="BJ93" s="32" t="str">
        <f>'P11'!$E84</f>
        <v>N</v>
      </c>
      <c r="BK93" s="32" t="str">
        <f>'P12'!$E84</f>
        <v>N</v>
      </c>
      <c r="BL93" s="32" t="str">
        <f>'P13'!$E84</f>
        <v>N</v>
      </c>
      <c r="BM93" s="32" t="str">
        <f>'P14'!$E84</f>
        <v>N</v>
      </c>
      <c r="BN93" s="32" t="str">
        <f>'P15'!$E84</f>
        <v>N</v>
      </c>
      <c r="BO93" s="32" t="str">
        <f>'P16'!$E84</f>
        <v>N</v>
      </c>
      <c r="BP93" s="32" t="str">
        <f>'P17'!$E84</f>
        <v>N</v>
      </c>
      <c r="BQ93" s="32" t="str">
        <f>'P18'!$E84</f>
        <v>N</v>
      </c>
      <c r="BR93" s="32" t="str">
        <f>'P19'!$E84</f>
        <v>N</v>
      </c>
      <c r="BS93" s="32" t="str">
        <f>'P20'!$E84</f>
        <v>N</v>
      </c>
      <c r="BT93" s="32" t="str">
        <f>'P21'!$E84</f>
        <v>N</v>
      </c>
      <c r="BU93" s="53" t="str">
        <f>'P22'!$E84</f>
        <v>N</v>
      </c>
      <c r="BV93" s="53" t="str">
        <f>'P23'!$E84</f>
        <v>N</v>
      </c>
      <c r="BW93" s="53" t="str">
        <f>'P24'!$E84</f>
        <v>N</v>
      </c>
      <c r="BX93" s="53" t="str">
        <f>'P25'!$E84</f>
        <v>N</v>
      </c>
      <c r="BY93" s="53" t="str">
        <f>'P26'!$E84</f>
        <v>N</v>
      </c>
      <c r="BZ93" s="53" t="str">
        <f>'P27'!$E84</f>
        <v>N</v>
      </c>
      <c r="CA93" s="53" t="str">
        <f>'P28'!$E84</f>
        <v>N</v>
      </c>
      <c r="CB93" s="53" t="str">
        <f>'P29'!$E84</f>
        <v>N</v>
      </c>
      <c r="CC93" s="53" t="str">
        <f>'P30'!$E84</f>
        <v>N</v>
      </c>
      <c r="CD93" s="53" t="str">
        <f>'P31'!$E84</f>
        <v>N</v>
      </c>
      <c r="CE93" s="53" t="str">
        <f>'P32'!$E84</f>
        <v>N</v>
      </c>
      <c r="CF93" s="53" t="str">
        <f>'P33'!$E84</f>
        <v>N</v>
      </c>
      <c r="CG93" s="53" t="str">
        <f>'P34'!$E84</f>
        <v>N</v>
      </c>
      <c r="CH93" s="53" t="str">
        <f>'P35'!$E84</f>
        <v>N</v>
      </c>
      <c r="CI93" s="53" t="str">
        <f>'P36'!$E84</f>
        <v>N</v>
      </c>
      <c r="CJ93" s="53" t="str">
        <f>'P37'!$E84</f>
        <v>N</v>
      </c>
      <c r="CK93" s="53" t="str">
        <f>'P38'!$E84</f>
        <v>N</v>
      </c>
      <c r="CL93" s="53" t="str">
        <f>'P39'!$E84</f>
        <v>N</v>
      </c>
      <c r="CM93" s="53" t="str">
        <f>'P40'!$E84</f>
        <v>N</v>
      </c>
      <c r="CN93" s="47">
        <f t="shared" si="32"/>
        <v>0</v>
      </c>
    </row>
    <row r="94" spans="1:92" x14ac:dyDescent="0.3">
      <c r="A94" s="12">
        <v>11</v>
      </c>
      <c r="B94" s="32" t="str">
        <f>Critères!$B84</f>
        <v>11.12</v>
      </c>
      <c r="C94" s="32" t="str">
        <f>Critères!$A73</f>
        <v>FORMULAIRES</v>
      </c>
      <c r="D94" s="32" t="str">
        <f>'P01'!$D85</f>
        <v>NT</v>
      </c>
      <c r="E94" s="32" t="str">
        <f>'P02'!$D85</f>
        <v>NT</v>
      </c>
      <c r="F94" s="32" t="str">
        <f>'P03'!$D85</f>
        <v>NT</v>
      </c>
      <c r="G94" s="32" t="str">
        <f>'P04'!$D85</f>
        <v>NT</v>
      </c>
      <c r="H94" s="32" t="str">
        <f>'P05'!$D85</f>
        <v>NT</v>
      </c>
      <c r="I94" s="32" t="str">
        <f>'P06'!$D85</f>
        <v>NT</v>
      </c>
      <c r="J94" s="32" t="str">
        <f>'P07'!$D85</f>
        <v>NT</v>
      </c>
      <c r="K94" s="32" t="str">
        <f>'P08'!$D85</f>
        <v>NT</v>
      </c>
      <c r="L94" s="32" t="str">
        <f>'P09'!$D85</f>
        <v>NT</v>
      </c>
      <c r="M94" s="32" t="str">
        <f>'P10'!$D85</f>
        <v>NT</v>
      </c>
      <c r="N94" s="32" t="str">
        <f>'P11'!$D85</f>
        <v>NT</v>
      </c>
      <c r="O94" s="32" t="str">
        <f>'P12'!$D85</f>
        <v>NT</v>
      </c>
      <c r="P94" s="32" t="str">
        <f>'P13'!$D85</f>
        <v>NT</v>
      </c>
      <c r="Q94" s="32" t="str">
        <f>'P14'!$D85</f>
        <v>NT</v>
      </c>
      <c r="R94" s="32" t="str">
        <f>'P15'!$D85</f>
        <v>NT</v>
      </c>
      <c r="S94" s="32" t="str">
        <f>'P16'!$D85</f>
        <v>NT</v>
      </c>
      <c r="T94" s="32" t="str">
        <f>'P17'!$D85</f>
        <v>NT</v>
      </c>
      <c r="U94" s="32" t="str">
        <f>'P18'!$D85</f>
        <v>NT</v>
      </c>
      <c r="V94" s="32" t="str">
        <f>'P19'!$D85</f>
        <v>NT</v>
      </c>
      <c r="W94" s="32" t="str">
        <f>'P20'!$D85</f>
        <v>NT</v>
      </c>
      <c r="X94" s="32" t="str">
        <f>'P21'!$D85</f>
        <v>NT</v>
      </c>
      <c r="Y94" s="53" t="str">
        <f>'P22'!$D85</f>
        <v>NT</v>
      </c>
      <c r="Z94" s="53" t="str">
        <f>'P23'!$D85</f>
        <v>NT</v>
      </c>
      <c r="AA94" s="53" t="str">
        <f>'P24'!$D85</f>
        <v>NT</v>
      </c>
      <c r="AB94" s="53" t="str">
        <f>'P25'!$D85</f>
        <v>NT</v>
      </c>
      <c r="AC94" s="53" t="str">
        <f>'P26'!$D85</f>
        <v>NT</v>
      </c>
      <c r="AD94" s="53" t="str">
        <f>'P27'!$D85</f>
        <v>NT</v>
      </c>
      <c r="AE94" s="53" t="str">
        <f>'P28'!$D85</f>
        <v>NT</v>
      </c>
      <c r="AF94" s="53" t="str">
        <f>'P29'!$D85</f>
        <v>NT</v>
      </c>
      <c r="AG94" s="53" t="str">
        <f>'P30'!$D85</f>
        <v>NT</v>
      </c>
      <c r="AH94" s="53" t="str">
        <f>'P31'!$D85</f>
        <v>NT</v>
      </c>
      <c r="AI94" s="53" t="str">
        <f>'P32'!$D85</f>
        <v>NT</v>
      </c>
      <c r="AJ94" s="53" t="str">
        <f>'P33'!$D85</f>
        <v>NT</v>
      </c>
      <c r="AK94" s="53" t="str">
        <f>'P34'!$D85</f>
        <v>NT</v>
      </c>
      <c r="AL94" s="53" t="str">
        <f>'P35'!$D85</f>
        <v>NT</v>
      </c>
      <c r="AM94" s="53" t="str">
        <f>'P36'!$D85</f>
        <v>NT</v>
      </c>
      <c r="AN94" s="53" t="str">
        <f>'P37'!$D85</f>
        <v>NT</v>
      </c>
      <c r="AO94" s="53" t="str">
        <f>'P38'!$D85</f>
        <v>NT</v>
      </c>
      <c r="AP94" s="53" t="str">
        <f>'P39'!$D85</f>
        <v>NT</v>
      </c>
      <c r="AQ94" s="53" t="str">
        <f>'P40'!$D85</f>
        <v>NT</v>
      </c>
      <c r="AR94" s="47">
        <f t="shared" si="27"/>
        <v>0</v>
      </c>
      <c r="AS94" s="47">
        <f t="shared" si="28"/>
        <v>0</v>
      </c>
      <c r="AT94" s="47">
        <f t="shared" si="29"/>
        <v>0</v>
      </c>
      <c r="AU94" s="47">
        <f t="shared" si="30"/>
        <v>40</v>
      </c>
      <c r="AV94" s="12" t="str">
        <f t="shared" si="31"/>
        <v>NT</v>
      </c>
      <c r="AW94" s="12">
        <v>11</v>
      </c>
      <c r="AX94" s="32" t="str">
        <f>Critères!$B84</f>
        <v>11.12</v>
      </c>
      <c r="AY94" s="32" t="str">
        <f>Critères!$A73</f>
        <v>FORMULAIRES</v>
      </c>
      <c r="AZ94" s="32" t="str">
        <f>'P01'!$E85</f>
        <v>N</v>
      </c>
      <c r="BA94" s="32" t="str">
        <f>'P02'!$E85</f>
        <v>N</v>
      </c>
      <c r="BB94" s="32" t="str">
        <f>'P03'!$E85</f>
        <v>N</v>
      </c>
      <c r="BC94" s="32" t="str">
        <f>'P04'!$E85</f>
        <v>N</v>
      </c>
      <c r="BD94" s="32" t="str">
        <f>'P05'!$E85</f>
        <v>N</v>
      </c>
      <c r="BE94" s="32" t="str">
        <f>'P06'!$E85</f>
        <v>N</v>
      </c>
      <c r="BF94" s="32" t="str">
        <f>'P07'!$E85</f>
        <v>N</v>
      </c>
      <c r="BG94" s="32" t="str">
        <f>'P08'!$E85</f>
        <v>N</v>
      </c>
      <c r="BH94" s="32" t="str">
        <f>'P09'!$E85</f>
        <v>N</v>
      </c>
      <c r="BI94" s="32" t="str">
        <f>'P10'!$E85</f>
        <v>N</v>
      </c>
      <c r="BJ94" s="32" t="str">
        <f>'P11'!$E85</f>
        <v>N</v>
      </c>
      <c r="BK94" s="32" t="str">
        <f>'P12'!$E85</f>
        <v>N</v>
      </c>
      <c r="BL94" s="32" t="str">
        <f>'P13'!$E85</f>
        <v>N</v>
      </c>
      <c r="BM94" s="32" t="str">
        <f>'P14'!$E85</f>
        <v>N</v>
      </c>
      <c r="BN94" s="32" t="str">
        <f>'P15'!$E85</f>
        <v>N</v>
      </c>
      <c r="BO94" s="32" t="str">
        <f>'P16'!$E85</f>
        <v>N</v>
      </c>
      <c r="BP94" s="32" t="str">
        <f>'P17'!$E85</f>
        <v>N</v>
      </c>
      <c r="BQ94" s="32" t="str">
        <f>'P18'!$E85</f>
        <v>N</v>
      </c>
      <c r="BR94" s="32" t="str">
        <f>'P19'!$E85</f>
        <v>N</v>
      </c>
      <c r="BS94" s="32" t="str">
        <f>'P20'!$E85</f>
        <v>N</v>
      </c>
      <c r="BT94" s="32" t="str">
        <f>'P21'!$E85</f>
        <v>N</v>
      </c>
      <c r="BU94" s="53" t="str">
        <f>'P22'!$E85</f>
        <v>N</v>
      </c>
      <c r="BV94" s="53" t="str">
        <f>'P23'!$E85</f>
        <v>N</v>
      </c>
      <c r="BW94" s="53" t="str">
        <f>'P24'!$E85</f>
        <v>N</v>
      </c>
      <c r="BX94" s="53" t="str">
        <f>'P25'!$E85</f>
        <v>N</v>
      </c>
      <c r="BY94" s="53" t="str">
        <f>'P26'!$E85</f>
        <v>N</v>
      </c>
      <c r="BZ94" s="53" t="str">
        <f>'P27'!$E85</f>
        <v>N</v>
      </c>
      <c r="CA94" s="53" t="str">
        <f>'P28'!$E85</f>
        <v>N</v>
      </c>
      <c r="CB94" s="53" t="str">
        <f>'P29'!$E85</f>
        <v>N</v>
      </c>
      <c r="CC94" s="53" t="str">
        <f>'P30'!$E85</f>
        <v>N</v>
      </c>
      <c r="CD94" s="53" t="str">
        <f>'P31'!$E85</f>
        <v>N</v>
      </c>
      <c r="CE94" s="53" t="str">
        <f>'P32'!$E85</f>
        <v>N</v>
      </c>
      <c r="CF94" s="53" t="str">
        <f>'P33'!$E85</f>
        <v>N</v>
      </c>
      <c r="CG94" s="53" t="str">
        <f>'P34'!$E85</f>
        <v>N</v>
      </c>
      <c r="CH94" s="53" t="str">
        <f>'P35'!$E85</f>
        <v>N</v>
      </c>
      <c r="CI94" s="53" t="str">
        <f>'P36'!$E85</f>
        <v>N</v>
      </c>
      <c r="CJ94" s="53" t="str">
        <f>'P37'!$E85</f>
        <v>N</v>
      </c>
      <c r="CK94" s="53" t="str">
        <f>'P38'!$E85</f>
        <v>N</v>
      </c>
      <c r="CL94" s="53" t="str">
        <f>'P39'!$E85</f>
        <v>N</v>
      </c>
      <c r="CM94" s="53" t="str">
        <f>'P40'!$E85</f>
        <v>N</v>
      </c>
      <c r="CN94" s="47">
        <f t="shared" si="32"/>
        <v>0</v>
      </c>
    </row>
    <row r="95" spans="1:92" x14ac:dyDescent="0.3">
      <c r="A95" s="12">
        <v>11</v>
      </c>
      <c r="B95" s="32" t="str">
        <f>Critères!$B85</f>
        <v>11.13</v>
      </c>
      <c r="C95" s="32" t="str">
        <f>Critères!$A73</f>
        <v>FORMULAIRES</v>
      </c>
      <c r="D95" s="32" t="str">
        <f>'P01'!$D86</f>
        <v>NT</v>
      </c>
      <c r="E95" s="32" t="str">
        <f>'P02'!$D86</f>
        <v>NT</v>
      </c>
      <c r="F95" s="32" t="str">
        <f>'P03'!$D86</f>
        <v>NT</v>
      </c>
      <c r="G95" s="32" t="str">
        <f>'P04'!$D86</f>
        <v>NT</v>
      </c>
      <c r="H95" s="32" t="str">
        <f>'P05'!$D86</f>
        <v>NT</v>
      </c>
      <c r="I95" s="32" t="str">
        <f>'P06'!$D86</f>
        <v>NT</v>
      </c>
      <c r="J95" s="32" t="str">
        <f>'P07'!$D86</f>
        <v>NT</v>
      </c>
      <c r="K95" s="32" t="str">
        <f>'P08'!$D86</f>
        <v>NT</v>
      </c>
      <c r="L95" s="32" t="str">
        <f>'P09'!$D86</f>
        <v>NT</v>
      </c>
      <c r="M95" s="32" t="str">
        <f>'P10'!$D86</f>
        <v>NT</v>
      </c>
      <c r="N95" s="32" t="str">
        <f>'P11'!$D86</f>
        <v>NT</v>
      </c>
      <c r="O95" s="32" t="str">
        <f>'P12'!$D86</f>
        <v>NT</v>
      </c>
      <c r="P95" s="32" t="str">
        <f>'P13'!$D86</f>
        <v>NT</v>
      </c>
      <c r="Q95" s="32" t="str">
        <f>'P14'!$D86</f>
        <v>NT</v>
      </c>
      <c r="R95" s="32" t="str">
        <f>'P15'!$D86</f>
        <v>NT</v>
      </c>
      <c r="S95" s="32" t="str">
        <f>'P16'!$D86</f>
        <v>NT</v>
      </c>
      <c r="T95" s="32" t="str">
        <f>'P17'!$D86</f>
        <v>NT</v>
      </c>
      <c r="U95" s="32" t="str">
        <f>'P18'!$D86</f>
        <v>NT</v>
      </c>
      <c r="V95" s="32" t="str">
        <f>'P19'!$D86</f>
        <v>NT</v>
      </c>
      <c r="W95" s="32" t="str">
        <f>'P20'!$D86</f>
        <v>NT</v>
      </c>
      <c r="X95" s="32" t="str">
        <f>'P21'!$D86</f>
        <v>NT</v>
      </c>
      <c r="Y95" s="53" t="str">
        <f>'P22'!$D86</f>
        <v>NT</v>
      </c>
      <c r="Z95" s="53" t="str">
        <f>'P23'!$D86</f>
        <v>NT</v>
      </c>
      <c r="AA95" s="53" t="str">
        <f>'P24'!$D86</f>
        <v>NT</v>
      </c>
      <c r="AB95" s="53" t="str">
        <f>'P25'!$D86</f>
        <v>NT</v>
      </c>
      <c r="AC95" s="53" t="str">
        <f>'P26'!$D86</f>
        <v>NT</v>
      </c>
      <c r="AD95" s="53" t="str">
        <f>'P27'!$D86</f>
        <v>NT</v>
      </c>
      <c r="AE95" s="53" t="str">
        <f>'P28'!$D86</f>
        <v>NT</v>
      </c>
      <c r="AF95" s="53" t="str">
        <f>'P29'!$D86</f>
        <v>NT</v>
      </c>
      <c r="AG95" s="53" t="str">
        <f>'P30'!$D86</f>
        <v>NT</v>
      </c>
      <c r="AH95" s="53" t="str">
        <f>'P31'!$D86</f>
        <v>NT</v>
      </c>
      <c r="AI95" s="53" t="str">
        <f>'P32'!$D86</f>
        <v>NT</v>
      </c>
      <c r="AJ95" s="53" t="str">
        <f>'P33'!$D86</f>
        <v>NT</v>
      </c>
      <c r="AK95" s="53" t="str">
        <f>'P34'!$D86</f>
        <v>NT</v>
      </c>
      <c r="AL95" s="53" t="str">
        <f>'P35'!$D86</f>
        <v>NT</v>
      </c>
      <c r="AM95" s="53" t="str">
        <f>'P36'!$D86</f>
        <v>NT</v>
      </c>
      <c r="AN95" s="53" t="str">
        <f>'P37'!$D86</f>
        <v>NT</v>
      </c>
      <c r="AO95" s="53" t="str">
        <f>'P38'!$D86</f>
        <v>NT</v>
      </c>
      <c r="AP95" s="53" t="str">
        <f>'P39'!$D86</f>
        <v>NT</v>
      </c>
      <c r="AQ95" s="53" t="str">
        <f>'P40'!$D86</f>
        <v>NT</v>
      </c>
      <c r="AR95" s="47">
        <f t="shared" si="27"/>
        <v>0</v>
      </c>
      <c r="AS95" s="47">
        <f t="shared" si="28"/>
        <v>0</v>
      </c>
      <c r="AT95" s="47">
        <f t="shared" si="29"/>
        <v>0</v>
      </c>
      <c r="AU95" s="47">
        <f t="shared" si="30"/>
        <v>40</v>
      </c>
      <c r="AV95" s="12" t="str">
        <f t="shared" si="31"/>
        <v>NT</v>
      </c>
      <c r="AW95" s="12">
        <v>11</v>
      </c>
      <c r="AX95" s="32" t="str">
        <f>Critères!$B85</f>
        <v>11.13</v>
      </c>
      <c r="AY95" s="32" t="str">
        <f>Critères!$A73</f>
        <v>FORMULAIRES</v>
      </c>
      <c r="AZ95" s="32" t="str">
        <f>'P01'!$E86</f>
        <v>N</v>
      </c>
      <c r="BA95" s="32" t="str">
        <f>'P02'!$E86</f>
        <v>N</v>
      </c>
      <c r="BB95" s="32" t="str">
        <f>'P03'!$E86</f>
        <v>N</v>
      </c>
      <c r="BC95" s="32" t="str">
        <f>'P04'!$E86</f>
        <v>N</v>
      </c>
      <c r="BD95" s="32" t="str">
        <f>'P05'!$E86</f>
        <v>N</v>
      </c>
      <c r="BE95" s="32" t="str">
        <f>'P06'!$E86</f>
        <v>N</v>
      </c>
      <c r="BF95" s="32" t="str">
        <f>'P07'!$E86</f>
        <v>N</v>
      </c>
      <c r="BG95" s="32" t="str">
        <f>'P08'!$E86</f>
        <v>N</v>
      </c>
      <c r="BH95" s="32" t="str">
        <f>'P09'!$E86</f>
        <v>N</v>
      </c>
      <c r="BI95" s="32" t="str">
        <f>'P10'!$E86</f>
        <v>N</v>
      </c>
      <c r="BJ95" s="32" t="str">
        <f>'P11'!$E86</f>
        <v>N</v>
      </c>
      <c r="BK95" s="32" t="str">
        <f>'P12'!$E86</f>
        <v>N</v>
      </c>
      <c r="BL95" s="32" t="str">
        <f>'P13'!$E86</f>
        <v>N</v>
      </c>
      <c r="BM95" s="32" t="str">
        <f>'P14'!$E86</f>
        <v>N</v>
      </c>
      <c r="BN95" s="32" t="str">
        <f>'P15'!$E86</f>
        <v>N</v>
      </c>
      <c r="BO95" s="32" t="str">
        <f>'P16'!$E86</f>
        <v>N</v>
      </c>
      <c r="BP95" s="32" t="str">
        <f>'P17'!$E86</f>
        <v>N</v>
      </c>
      <c r="BQ95" s="32" t="str">
        <f>'P18'!$E86</f>
        <v>N</v>
      </c>
      <c r="BR95" s="32" t="str">
        <f>'P19'!$E86</f>
        <v>N</v>
      </c>
      <c r="BS95" s="32" t="str">
        <f>'P20'!$E86</f>
        <v>N</v>
      </c>
      <c r="BT95" s="32" t="str">
        <f>'P21'!$E86</f>
        <v>N</v>
      </c>
      <c r="BU95" s="53" t="str">
        <f>'P22'!$E86</f>
        <v>N</v>
      </c>
      <c r="BV95" s="53" t="str">
        <f>'P23'!$E86</f>
        <v>N</v>
      </c>
      <c r="BW95" s="53" t="str">
        <f>'P24'!$E86</f>
        <v>N</v>
      </c>
      <c r="BX95" s="53" t="str">
        <f>'P25'!$E86</f>
        <v>N</v>
      </c>
      <c r="BY95" s="53" t="str">
        <f>'P26'!$E86</f>
        <v>N</v>
      </c>
      <c r="BZ95" s="53" t="str">
        <f>'P27'!$E86</f>
        <v>N</v>
      </c>
      <c r="CA95" s="53" t="str">
        <f>'P28'!$E86</f>
        <v>N</v>
      </c>
      <c r="CB95" s="53" t="str">
        <f>'P29'!$E86</f>
        <v>N</v>
      </c>
      <c r="CC95" s="53" t="str">
        <f>'P30'!$E86</f>
        <v>N</v>
      </c>
      <c r="CD95" s="53" t="str">
        <f>'P31'!$E86</f>
        <v>N</v>
      </c>
      <c r="CE95" s="53" t="str">
        <f>'P32'!$E86</f>
        <v>N</v>
      </c>
      <c r="CF95" s="53" t="str">
        <f>'P33'!$E86</f>
        <v>N</v>
      </c>
      <c r="CG95" s="53" t="str">
        <f>'P34'!$E86</f>
        <v>N</v>
      </c>
      <c r="CH95" s="53" t="str">
        <f>'P35'!$E86</f>
        <v>N</v>
      </c>
      <c r="CI95" s="53" t="str">
        <f>'P36'!$E86</f>
        <v>N</v>
      </c>
      <c r="CJ95" s="53" t="str">
        <f>'P37'!$E86</f>
        <v>N</v>
      </c>
      <c r="CK95" s="53" t="str">
        <f>'P38'!$E86</f>
        <v>N</v>
      </c>
      <c r="CL95" s="53" t="str">
        <f>'P39'!$E86</f>
        <v>N</v>
      </c>
      <c r="CM95" s="53" t="str">
        <f>'P40'!$E86</f>
        <v>N</v>
      </c>
      <c r="CN95" s="47">
        <f t="shared" si="32"/>
        <v>0</v>
      </c>
    </row>
    <row r="96" spans="1:92" x14ac:dyDescent="0.3">
      <c r="A96" s="50"/>
      <c r="B96" s="51"/>
      <c r="C96" s="51"/>
      <c r="D96" s="51"/>
      <c r="E96" s="51"/>
      <c r="F96" s="51"/>
      <c r="G96" s="51"/>
      <c r="H96" s="51"/>
      <c r="I96" s="51"/>
      <c r="J96" s="51"/>
      <c r="K96" s="51"/>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2">
        <f>SUM(AR83:AR95)</f>
        <v>0</v>
      </c>
      <c r="AS96" s="52">
        <f>SUM(AS83:AS95)</f>
        <v>0</v>
      </c>
      <c r="AT96" s="52">
        <f>SUM(AT83:AT95)</f>
        <v>0</v>
      </c>
      <c r="AU96" s="52">
        <f>SUM(AU83:AU95)</f>
        <v>520</v>
      </c>
      <c r="AW96" s="50"/>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51"/>
      <c r="CI96" s="51"/>
      <c r="CJ96" s="51"/>
      <c r="CK96" s="51"/>
      <c r="CL96" s="51"/>
      <c r="CM96" s="51"/>
      <c r="CN96" s="52">
        <f>SUM(CN83:CN95)</f>
        <v>0</v>
      </c>
    </row>
    <row r="97" spans="1:92" x14ac:dyDescent="0.3">
      <c r="A97" s="12">
        <v>12</v>
      </c>
      <c r="B97" s="32" t="str">
        <f>Critères!$B86</f>
        <v>12.1</v>
      </c>
      <c r="C97" s="32" t="str">
        <f>Critères!$A86</f>
        <v>NAVIGATION</v>
      </c>
      <c r="D97" s="32" t="str">
        <f>'P01'!$D87</f>
        <v>NT</v>
      </c>
      <c r="E97" s="32" t="str">
        <f>'P02'!$D87</f>
        <v>NT</v>
      </c>
      <c r="F97" s="32" t="str">
        <f>'P03'!$D87</f>
        <v>NT</v>
      </c>
      <c r="G97" s="32" t="str">
        <f>'P04'!$D87</f>
        <v>NT</v>
      </c>
      <c r="H97" s="32" t="str">
        <f>'P05'!$D87</f>
        <v>NT</v>
      </c>
      <c r="I97" s="32" t="str">
        <f>'P06'!$D87</f>
        <v>NT</v>
      </c>
      <c r="J97" s="32" t="str">
        <f>'P07'!$D87</f>
        <v>NT</v>
      </c>
      <c r="K97" s="32" t="str">
        <f>'P08'!$D87</f>
        <v>NT</v>
      </c>
      <c r="L97" s="32" t="str">
        <f>'P09'!$D87</f>
        <v>NT</v>
      </c>
      <c r="M97" s="32" t="str">
        <f>'P10'!$D87</f>
        <v>NT</v>
      </c>
      <c r="N97" s="32" t="str">
        <f>'P11'!$D87</f>
        <v>NT</v>
      </c>
      <c r="O97" s="32" t="str">
        <f>'P12'!$D87</f>
        <v>NT</v>
      </c>
      <c r="P97" s="32" t="str">
        <f>'P13'!$D87</f>
        <v>NT</v>
      </c>
      <c r="Q97" s="32" t="str">
        <f>'P14'!$D87</f>
        <v>NT</v>
      </c>
      <c r="R97" s="32" t="str">
        <f>'P15'!$D87</f>
        <v>NT</v>
      </c>
      <c r="S97" s="32" t="str">
        <f>'P16'!$D87</f>
        <v>NT</v>
      </c>
      <c r="T97" s="32" t="str">
        <f>'P17'!$D87</f>
        <v>NT</v>
      </c>
      <c r="U97" s="32" t="str">
        <f>'P18'!$D87</f>
        <v>NT</v>
      </c>
      <c r="V97" s="32" t="str">
        <f>'P19'!$D87</f>
        <v>NT</v>
      </c>
      <c r="W97" s="32" t="str">
        <f>'P20'!$D87</f>
        <v>NT</v>
      </c>
      <c r="X97" s="32" t="str">
        <f>'P21'!$D87</f>
        <v>NT</v>
      </c>
      <c r="Y97" s="53" t="str">
        <f>'P22'!$D87</f>
        <v>NT</v>
      </c>
      <c r="Z97" s="53" t="str">
        <f>'P23'!$D87</f>
        <v>NT</v>
      </c>
      <c r="AA97" s="53" t="str">
        <f>'P24'!$D87</f>
        <v>NT</v>
      </c>
      <c r="AB97" s="53" t="str">
        <f>'P25'!$D87</f>
        <v>NT</v>
      </c>
      <c r="AC97" s="53" t="str">
        <f>'P26'!$D87</f>
        <v>NT</v>
      </c>
      <c r="AD97" s="53" t="str">
        <f>'P27'!$D87</f>
        <v>NT</v>
      </c>
      <c r="AE97" s="53" t="str">
        <f>'P28'!$D87</f>
        <v>NT</v>
      </c>
      <c r="AF97" s="53" t="str">
        <f>'P29'!$D87</f>
        <v>NT</v>
      </c>
      <c r="AG97" s="53" t="str">
        <f>'P30'!$D87</f>
        <v>NT</v>
      </c>
      <c r="AH97" s="53" t="str">
        <f>'P31'!$D87</f>
        <v>NT</v>
      </c>
      <c r="AI97" s="53" t="str">
        <f>'P32'!$D87</f>
        <v>NT</v>
      </c>
      <c r="AJ97" s="53" t="str">
        <f>'P33'!$D87</f>
        <v>NT</v>
      </c>
      <c r="AK97" s="53" t="str">
        <f>'P34'!$D87</f>
        <v>NT</v>
      </c>
      <c r="AL97" s="53" t="str">
        <f>'P35'!$D87</f>
        <v>NT</v>
      </c>
      <c r="AM97" s="53" t="str">
        <f>'P36'!$D87</f>
        <v>NT</v>
      </c>
      <c r="AN97" s="53" t="str">
        <f>'P37'!$D87</f>
        <v>NT</v>
      </c>
      <c r="AO97" s="53" t="str">
        <f>'P38'!$D87</f>
        <v>NT</v>
      </c>
      <c r="AP97" s="53" t="str">
        <f>'P39'!$D87</f>
        <v>NT</v>
      </c>
      <c r="AQ97" s="53" t="str">
        <f>'P40'!$D87</f>
        <v>NT</v>
      </c>
      <c r="AR97" s="47">
        <f t="shared" ref="AR97:AR107" si="33">COUNTIF(D97:AQ97,"C")</f>
        <v>0</v>
      </c>
      <c r="AS97" s="47">
        <f t="shared" ref="AS97:AS107" si="34">COUNTIF(D97:AQ97,"NC")</f>
        <v>0</v>
      </c>
      <c r="AT97" s="47">
        <f t="shared" ref="AT97:AT107" si="35">COUNTIF(D97:AQ97,"NA")</f>
        <v>0</v>
      </c>
      <c r="AU97" s="47">
        <f t="shared" ref="AU97:AU107" si="36">COUNTIF(D97:AQ97,"NT")</f>
        <v>40</v>
      </c>
      <c r="AV97" s="12" t="str">
        <f t="shared" ref="AV97:AV107" si="37">IF(AS97&gt;0,"NC",IF(AR97&gt;0,"C",IF(AU97&gt;0,"NT","NA")))</f>
        <v>NT</v>
      </c>
      <c r="AW97" s="12">
        <v>12</v>
      </c>
      <c r="AX97" s="32" t="str">
        <f>Critères!$B86</f>
        <v>12.1</v>
      </c>
      <c r="AY97" s="32" t="str">
        <f>Critères!$A86</f>
        <v>NAVIGATION</v>
      </c>
      <c r="AZ97" s="32" t="str">
        <f>'P01'!$E87</f>
        <v>N</v>
      </c>
      <c r="BA97" s="32" t="str">
        <f>'P02'!$E87</f>
        <v>N</v>
      </c>
      <c r="BB97" s="32" t="str">
        <f>'P03'!$E87</f>
        <v>N</v>
      </c>
      <c r="BC97" s="32" t="str">
        <f>'P04'!$E87</f>
        <v>N</v>
      </c>
      <c r="BD97" s="32" t="str">
        <f>'P05'!$E87</f>
        <v>N</v>
      </c>
      <c r="BE97" s="32" t="str">
        <f>'P06'!$E87</f>
        <v>N</v>
      </c>
      <c r="BF97" s="32" t="str">
        <f>'P07'!$E87</f>
        <v>N</v>
      </c>
      <c r="BG97" s="32" t="str">
        <f>'P08'!$E87</f>
        <v>N</v>
      </c>
      <c r="BH97" s="32" t="str">
        <f>'P09'!$E87</f>
        <v>N</v>
      </c>
      <c r="BI97" s="32" t="str">
        <f>'P10'!$E87</f>
        <v>N</v>
      </c>
      <c r="BJ97" s="32" t="str">
        <f>'P11'!$E87</f>
        <v>N</v>
      </c>
      <c r="BK97" s="32" t="str">
        <f>'P12'!$E87</f>
        <v>N</v>
      </c>
      <c r="BL97" s="32" t="str">
        <f>'P13'!$E87</f>
        <v>N</v>
      </c>
      <c r="BM97" s="32" t="str">
        <f>'P14'!$E87</f>
        <v>N</v>
      </c>
      <c r="BN97" s="32" t="str">
        <f>'P15'!$E87</f>
        <v>N</v>
      </c>
      <c r="BO97" s="32" t="str">
        <f>'P16'!$E87</f>
        <v>N</v>
      </c>
      <c r="BP97" s="32" t="str">
        <f>'P17'!$E87</f>
        <v>N</v>
      </c>
      <c r="BQ97" s="32" t="str">
        <f>'P18'!$E87</f>
        <v>N</v>
      </c>
      <c r="BR97" s="32" t="str">
        <f>'P19'!$E87</f>
        <v>N</v>
      </c>
      <c r="BS97" s="32" t="str">
        <f>'P20'!$E87</f>
        <v>N</v>
      </c>
      <c r="BT97" s="32" t="str">
        <f>'P21'!$E87</f>
        <v>N</v>
      </c>
      <c r="BU97" s="53" t="str">
        <f>'P22'!$E87</f>
        <v>N</v>
      </c>
      <c r="BV97" s="53" t="str">
        <f>'P23'!$E87</f>
        <v>N</v>
      </c>
      <c r="BW97" s="53" t="str">
        <f>'P24'!$E87</f>
        <v>N</v>
      </c>
      <c r="BX97" s="53" t="str">
        <f>'P25'!$E87</f>
        <v>N</v>
      </c>
      <c r="BY97" s="53" t="str">
        <f>'P26'!$E87</f>
        <v>N</v>
      </c>
      <c r="BZ97" s="53" t="str">
        <f>'P27'!$E87</f>
        <v>N</v>
      </c>
      <c r="CA97" s="53" t="str">
        <f>'P28'!$E87</f>
        <v>N</v>
      </c>
      <c r="CB97" s="53" t="str">
        <f>'P29'!$E87</f>
        <v>N</v>
      </c>
      <c r="CC97" s="53" t="str">
        <f>'P30'!$E87</f>
        <v>N</v>
      </c>
      <c r="CD97" s="53" t="str">
        <f>'P31'!$E87</f>
        <v>N</v>
      </c>
      <c r="CE97" s="53" t="str">
        <f>'P32'!$E87</f>
        <v>N</v>
      </c>
      <c r="CF97" s="53" t="str">
        <f>'P33'!$E87</f>
        <v>N</v>
      </c>
      <c r="CG97" s="53" t="str">
        <f>'P34'!$E87</f>
        <v>N</v>
      </c>
      <c r="CH97" s="53" t="str">
        <f>'P35'!$E87</f>
        <v>N</v>
      </c>
      <c r="CI97" s="53" t="str">
        <f>'P36'!$E87</f>
        <v>N</v>
      </c>
      <c r="CJ97" s="53" t="str">
        <f>'P37'!$E87</f>
        <v>N</v>
      </c>
      <c r="CK97" s="53" t="str">
        <f>'P38'!$E87</f>
        <v>N</v>
      </c>
      <c r="CL97" s="53" t="str">
        <f>'P39'!$E87</f>
        <v>N</v>
      </c>
      <c r="CM97" s="53" t="str">
        <f>'P40'!$E87</f>
        <v>N</v>
      </c>
      <c r="CN97" s="47">
        <f t="shared" ref="CN97:CN107" si="38">COUNTIF(AZ97:CM97,"D")</f>
        <v>0</v>
      </c>
    </row>
    <row r="98" spans="1:92" x14ac:dyDescent="0.3">
      <c r="A98" s="12">
        <v>12</v>
      </c>
      <c r="B98" s="32" t="str">
        <f>Critères!$B87</f>
        <v>12.2</v>
      </c>
      <c r="C98" s="32" t="str">
        <f>Critères!$A86</f>
        <v>NAVIGATION</v>
      </c>
      <c r="D98" s="32" t="str">
        <f>'P01'!$D88</f>
        <v>NT</v>
      </c>
      <c r="E98" s="32" t="str">
        <f>'P02'!$D88</f>
        <v>NT</v>
      </c>
      <c r="F98" s="32" t="str">
        <f>'P03'!$D88</f>
        <v>NT</v>
      </c>
      <c r="G98" s="32" t="str">
        <f>'P04'!$D88</f>
        <v>NT</v>
      </c>
      <c r="H98" s="32" t="str">
        <f>'P05'!$D88</f>
        <v>NT</v>
      </c>
      <c r="I98" s="32" t="str">
        <f>'P06'!$D88</f>
        <v>NT</v>
      </c>
      <c r="J98" s="32" t="str">
        <f>'P07'!$D88</f>
        <v>NT</v>
      </c>
      <c r="K98" s="32" t="str">
        <f>'P08'!$D88</f>
        <v>NT</v>
      </c>
      <c r="L98" s="32" t="str">
        <f>'P09'!$D88</f>
        <v>NT</v>
      </c>
      <c r="M98" s="32" t="str">
        <f>'P10'!$D88</f>
        <v>NT</v>
      </c>
      <c r="N98" s="32" t="str">
        <f>'P11'!$D88</f>
        <v>NT</v>
      </c>
      <c r="O98" s="32" t="str">
        <f>'P12'!$D88</f>
        <v>NT</v>
      </c>
      <c r="P98" s="32" t="str">
        <f>'P13'!$D88</f>
        <v>NT</v>
      </c>
      <c r="Q98" s="32" t="str">
        <f>'P14'!$D88</f>
        <v>NT</v>
      </c>
      <c r="R98" s="32" t="str">
        <f>'P15'!$D88</f>
        <v>NT</v>
      </c>
      <c r="S98" s="32" t="str">
        <f>'P16'!$D88</f>
        <v>NT</v>
      </c>
      <c r="T98" s="32" t="str">
        <f>'P17'!$D88</f>
        <v>NT</v>
      </c>
      <c r="U98" s="32" t="str">
        <f>'P18'!$D88</f>
        <v>NT</v>
      </c>
      <c r="V98" s="32" t="str">
        <f>'P19'!$D88</f>
        <v>NT</v>
      </c>
      <c r="W98" s="32" t="str">
        <f>'P20'!$D88</f>
        <v>NT</v>
      </c>
      <c r="X98" s="32" t="str">
        <f>'P21'!$D88</f>
        <v>NT</v>
      </c>
      <c r="Y98" s="53" t="str">
        <f>'P22'!$D88</f>
        <v>NT</v>
      </c>
      <c r="Z98" s="53" t="str">
        <f>'P23'!$D88</f>
        <v>NT</v>
      </c>
      <c r="AA98" s="53" t="str">
        <f>'P24'!$D88</f>
        <v>NT</v>
      </c>
      <c r="AB98" s="53" t="str">
        <f>'P25'!$D88</f>
        <v>NT</v>
      </c>
      <c r="AC98" s="53" t="str">
        <f>'P26'!$D88</f>
        <v>NT</v>
      </c>
      <c r="AD98" s="53" t="str">
        <f>'P27'!$D88</f>
        <v>NT</v>
      </c>
      <c r="AE98" s="53" t="str">
        <f>'P28'!$D88</f>
        <v>NT</v>
      </c>
      <c r="AF98" s="53" t="str">
        <f>'P29'!$D88</f>
        <v>NT</v>
      </c>
      <c r="AG98" s="53" t="str">
        <f>'P30'!$D88</f>
        <v>NT</v>
      </c>
      <c r="AH98" s="53" t="str">
        <f>'P31'!$D88</f>
        <v>NT</v>
      </c>
      <c r="AI98" s="53" t="str">
        <f>'P32'!$D88</f>
        <v>NT</v>
      </c>
      <c r="AJ98" s="53" t="str">
        <f>'P33'!$D88</f>
        <v>NT</v>
      </c>
      <c r="AK98" s="53" t="str">
        <f>'P34'!$D88</f>
        <v>NT</v>
      </c>
      <c r="AL98" s="53" t="str">
        <f>'P35'!$D88</f>
        <v>NT</v>
      </c>
      <c r="AM98" s="53" t="str">
        <f>'P36'!$D88</f>
        <v>NT</v>
      </c>
      <c r="AN98" s="53" t="str">
        <f>'P37'!$D88</f>
        <v>NT</v>
      </c>
      <c r="AO98" s="53" t="str">
        <f>'P38'!$D88</f>
        <v>NT</v>
      </c>
      <c r="AP98" s="53" t="str">
        <f>'P39'!$D88</f>
        <v>NT</v>
      </c>
      <c r="AQ98" s="53" t="str">
        <f>'P40'!$D88</f>
        <v>NT</v>
      </c>
      <c r="AR98" s="47">
        <f t="shared" si="33"/>
        <v>0</v>
      </c>
      <c r="AS98" s="47">
        <f t="shared" si="34"/>
        <v>0</v>
      </c>
      <c r="AT98" s="47">
        <f t="shared" si="35"/>
        <v>0</v>
      </c>
      <c r="AU98" s="47">
        <f t="shared" si="36"/>
        <v>40</v>
      </c>
      <c r="AV98" s="12" t="str">
        <f t="shared" si="37"/>
        <v>NT</v>
      </c>
      <c r="AW98" s="12">
        <v>12</v>
      </c>
      <c r="AX98" s="32" t="str">
        <f>Critères!$B87</f>
        <v>12.2</v>
      </c>
      <c r="AY98" s="32" t="str">
        <f>Critères!$A86</f>
        <v>NAVIGATION</v>
      </c>
      <c r="AZ98" s="32" t="str">
        <f>'P01'!$E88</f>
        <v>N</v>
      </c>
      <c r="BA98" s="32" t="str">
        <f>'P02'!$E88</f>
        <v>N</v>
      </c>
      <c r="BB98" s="32" t="str">
        <f>'P03'!$E88</f>
        <v>N</v>
      </c>
      <c r="BC98" s="32" t="str">
        <f>'P04'!$E88</f>
        <v>N</v>
      </c>
      <c r="BD98" s="32" t="str">
        <f>'P05'!$E88</f>
        <v>N</v>
      </c>
      <c r="BE98" s="32" t="str">
        <f>'P06'!$E88</f>
        <v>N</v>
      </c>
      <c r="BF98" s="32" t="str">
        <f>'P07'!$E88</f>
        <v>N</v>
      </c>
      <c r="BG98" s="32" t="str">
        <f>'P08'!$E88</f>
        <v>N</v>
      </c>
      <c r="BH98" s="32" t="str">
        <f>'P09'!$E88</f>
        <v>N</v>
      </c>
      <c r="BI98" s="32" t="str">
        <f>'P10'!$E88</f>
        <v>N</v>
      </c>
      <c r="BJ98" s="32" t="str">
        <f>'P11'!$E88</f>
        <v>N</v>
      </c>
      <c r="BK98" s="32" t="str">
        <f>'P12'!$E88</f>
        <v>N</v>
      </c>
      <c r="BL98" s="32" t="str">
        <f>'P13'!$E88</f>
        <v>N</v>
      </c>
      <c r="BM98" s="32" t="str">
        <f>'P14'!$E88</f>
        <v>N</v>
      </c>
      <c r="BN98" s="32" t="str">
        <f>'P15'!$E88</f>
        <v>N</v>
      </c>
      <c r="BO98" s="32" t="str">
        <f>'P16'!$E88</f>
        <v>N</v>
      </c>
      <c r="BP98" s="32" t="str">
        <f>'P17'!$E88</f>
        <v>N</v>
      </c>
      <c r="BQ98" s="32" t="str">
        <f>'P18'!$E88</f>
        <v>N</v>
      </c>
      <c r="BR98" s="32" t="str">
        <f>'P19'!$E88</f>
        <v>N</v>
      </c>
      <c r="BS98" s="32" t="str">
        <f>'P20'!$E88</f>
        <v>N</v>
      </c>
      <c r="BT98" s="32" t="str">
        <f>'P21'!$E88</f>
        <v>N</v>
      </c>
      <c r="BU98" s="53" t="str">
        <f>'P22'!$E88</f>
        <v>N</v>
      </c>
      <c r="BV98" s="53" t="str">
        <f>'P23'!$E88</f>
        <v>N</v>
      </c>
      <c r="BW98" s="53" t="str">
        <f>'P24'!$E88</f>
        <v>N</v>
      </c>
      <c r="BX98" s="53" t="str">
        <f>'P25'!$E88</f>
        <v>N</v>
      </c>
      <c r="BY98" s="53" t="str">
        <f>'P26'!$E88</f>
        <v>N</v>
      </c>
      <c r="BZ98" s="53" t="str">
        <f>'P27'!$E88</f>
        <v>N</v>
      </c>
      <c r="CA98" s="53" t="str">
        <f>'P28'!$E88</f>
        <v>N</v>
      </c>
      <c r="CB98" s="53" t="str">
        <f>'P29'!$E88</f>
        <v>N</v>
      </c>
      <c r="CC98" s="53" t="str">
        <f>'P30'!$E88</f>
        <v>N</v>
      </c>
      <c r="CD98" s="53" t="str">
        <f>'P31'!$E88</f>
        <v>N</v>
      </c>
      <c r="CE98" s="53" t="str">
        <f>'P32'!$E88</f>
        <v>N</v>
      </c>
      <c r="CF98" s="53" t="str">
        <f>'P33'!$E88</f>
        <v>N</v>
      </c>
      <c r="CG98" s="53" t="str">
        <f>'P34'!$E88</f>
        <v>N</v>
      </c>
      <c r="CH98" s="53" t="str">
        <f>'P35'!$E88</f>
        <v>N</v>
      </c>
      <c r="CI98" s="53" t="str">
        <f>'P36'!$E88</f>
        <v>N</v>
      </c>
      <c r="CJ98" s="53" t="str">
        <f>'P37'!$E88</f>
        <v>N</v>
      </c>
      <c r="CK98" s="53" t="str">
        <f>'P38'!$E88</f>
        <v>N</v>
      </c>
      <c r="CL98" s="53" t="str">
        <f>'P39'!$E88</f>
        <v>N</v>
      </c>
      <c r="CM98" s="53" t="str">
        <f>'P40'!$E88</f>
        <v>N</v>
      </c>
      <c r="CN98" s="47">
        <f t="shared" si="38"/>
        <v>0</v>
      </c>
    </row>
    <row r="99" spans="1:92" x14ac:dyDescent="0.3">
      <c r="A99" s="12">
        <v>12</v>
      </c>
      <c r="B99" s="32" t="str">
        <f>Critères!$B88</f>
        <v>12.3</v>
      </c>
      <c r="C99" s="32" t="str">
        <f>Critères!$A86</f>
        <v>NAVIGATION</v>
      </c>
      <c r="D99" s="32" t="str">
        <f>'P01'!$D89</f>
        <v>NT</v>
      </c>
      <c r="E99" s="32" t="str">
        <f>'P02'!$D89</f>
        <v>NT</v>
      </c>
      <c r="F99" s="32" t="str">
        <f>'P03'!$D89</f>
        <v>NT</v>
      </c>
      <c r="G99" s="32" t="str">
        <f>'P04'!$D89</f>
        <v>NT</v>
      </c>
      <c r="H99" s="32" t="str">
        <f>'P05'!$D89</f>
        <v>NT</v>
      </c>
      <c r="I99" s="32" t="str">
        <f>'P06'!$D89</f>
        <v>NT</v>
      </c>
      <c r="J99" s="32" t="str">
        <f>'P07'!$D89</f>
        <v>NT</v>
      </c>
      <c r="K99" s="32" t="str">
        <f>'P08'!$D89</f>
        <v>NT</v>
      </c>
      <c r="L99" s="32" t="str">
        <f>'P09'!$D89</f>
        <v>NT</v>
      </c>
      <c r="M99" s="32" t="str">
        <f>'P10'!$D89</f>
        <v>NT</v>
      </c>
      <c r="N99" s="32" t="str">
        <f>'P11'!$D89</f>
        <v>NT</v>
      </c>
      <c r="O99" s="32" t="str">
        <f>'P12'!$D89</f>
        <v>NT</v>
      </c>
      <c r="P99" s="32" t="str">
        <f>'P13'!$D89</f>
        <v>NT</v>
      </c>
      <c r="Q99" s="32" t="str">
        <f>'P14'!$D89</f>
        <v>NT</v>
      </c>
      <c r="R99" s="32" t="str">
        <f>'P15'!$D89</f>
        <v>NT</v>
      </c>
      <c r="S99" s="32" t="str">
        <f>'P16'!$D89</f>
        <v>NT</v>
      </c>
      <c r="T99" s="32" t="str">
        <f>'P17'!$D89</f>
        <v>NT</v>
      </c>
      <c r="U99" s="32" t="str">
        <f>'P18'!$D89</f>
        <v>NT</v>
      </c>
      <c r="V99" s="32" t="str">
        <f>'P19'!$D89</f>
        <v>NT</v>
      </c>
      <c r="W99" s="32" t="str">
        <f>'P20'!$D89</f>
        <v>NT</v>
      </c>
      <c r="X99" s="32" t="str">
        <f>'P21'!$D89</f>
        <v>NT</v>
      </c>
      <c r="Y99" s="53" t="str">
        <f>'P22'!$D89</f>
        <v>NT</v>
      </c>
      <c r="Z99" s="53" t="str">
        <f>'P23'!$D89</f>
        <v>NT</v>
      </c>
      <c r="AA99" s="53" t="str">
        <f>'P24'!$D89</f>
        <v>NT</v>
      </c>
      <c r="AB99" s="53" t="str">
        <f>'P25'!$D89</f>
        <v>NT</v>
      </c>
      <c r="AC99" s="53" t="str">
        <f>'P26'!$D89</f>
        <v>NT</v>
      </c>
      <c r="AD99" s="53" t="str">
        <f>'P27'!$D89</f>
        <v>NT</v>
      </c>
      <c r="AE99" s="53" t="str">
        <f>'P28'!$D89</f>
        <v>NT</v>
      </c>
      <c r="AF99" s="53" t="str">
        <f>'P29'!$D89</f>
        <v>NT</v>
      </c>
      <c r="AG99" s="53" t="str">
        <f>'P30'!$D89</f>
        <v>NT</v>
      </c>
      <c r="AH99" s="53" t="str">
        <f>'P31'!$D89</f>
        <v>NT</v>
      </c>
      <c r="AI99" s="53" t="str">
        <f>'P32'!$D89</f>
        <v>NT</v>
      </c>
      <c r="AJ99" s="53" t="str">
        <f>'P33'!$D89</f>
        <v>NT</v>
      </c>
      <c r="AK99" s="53" t="str">
        <f>'P34'!$D89</f>
        <v>NT</v>
      </c>
      <c r="AL99" s="53" t="str">
        <f>'P35'!$D89</f>
        <v>NT</v>
      </c>
      <c r="AM99" s="53" t="str">
        <f>'P36'!$D89</f>
        <v>NT</v>
      </c>
      <c r="AN99" s="53" t="str">
        <f>'P37'!$D89</f>
        <v>NT</v>
      </c>
      <c r="AO99" s="53" t="str">
        <f>'P38'!$D89</f>
        <v>NT</v>
      </c>
      <c r="AP99" s="53" t="str">
        <f>'P39'!$D89</f>
        <v>NT</v>
      </c>
      <c r="AQ99" s="53" t="str">
        <f>'P40'!$D89</f>
        <v>NT</v>
      </c>
      <c r="AR99" s="47">
        <f t="shared" si="33"/>
        <v>0</v>
      </c>
      <c r="AS99" s="47">
        <f t="shared" si="34"/>
        <v>0</v>
      </c>
      <c r="AT99" s="47">
        <f t="shared" si="35"/>
        <v>0</v>
      </c>
      <c r="AU99" s="47">
        <f t="shared" si="36"/>
        <v>40</v>
      </c>
      <c r="AV99" s="12" t="str">
        <f t="shared" si="37"/>
        <v>NT</v>
      </c>
      <c r="AW99" s="12">
        <v>12</v>
      </c>
      <c r="AX99" s="32" t="str">
        <f>Critères!$B88</f>
        <v>12.3</v>
      </c>
      <c r="AY99" s="32" t="str">
        <f>Critères!$A86</f>
        <v>NAVIGATION</v>
      </c>
      <c r="AZ99" s="32" t="str">
        <f>'P01'!$E89</f>
        <v>N</v>
      </c>
      <c r="BA99" s="32" t="str">
        <f>'P02'!$E89</f>
        <v>N</v>
      </c>
      <c r="BB99" s="32" t="str">
        <f>'P03'!$E89</f>
        <v>N</v>
      </c>
      <c r="BC99" s="32" t="str">
        <f>'P04'!$E89</f>
        <v>N</v>
      </c>
      <c r="BD99" s="32" t="str">
        <f>'P05'!$E89</f>
        <v>N</v>
      </c>
      <c r="BE99" s="32" t="str">
        <f>'P06'!$E89</f>
        <v>N</v>
      </c>
      <c r="BF99" s="32" t="str">
        <f>'P07'!$E89</f>
        <v>N</v>
      </c>
      <c r="BG99" s="32" t="str">
        <f>'P08'!$E89</f>
        <v>N</v>
      </c>
      <c r="BH99" s="32" t="str">
        <f>'P09'!$E89</f>
        <v>N</v>
      </c>
      <c r="BI99" s="32" t="str">
        <f>'P10'!$E89</f>
        <v>N</v>
      </c>
      <c r="BJ99" s="32" t="str">
        <f>'P11'!$E89</f>
        <v>N</v>
      </c>
      <c r="BK99" s="32" t="str">
        <f>'P12'!$E89</f>
        <v>N</v>
      </c>
      <c r="BL99" s="32" t="str">
        <f>'P13'!$E89</f>
        <v>N</v>
      </c>
      <c r="BM99" s="32" t="str">
        <f>'P14'!$E89</f>
        <v>N</v>
      </c>
      <c r="BN99" s="32" t="str">
        <f>'P15'!$E89</f>
        <v>N</v>
      </c>
      <c r="BO99" s="32" t="str">
        <f>'P16'!$E89</f>
        <v>N</v>
      </c>
      <c r="BP99" s="32" t="str">
        <f>'P17'!$E89</f>
        <v>N</v>
      </c>
      <c r="BQ99" s="32" t="str">
        <f>'P18'!$E89</f>
        <v>N</v>
      </c>
      <c r="BR99" s="32" t="str">
        <f>'P19'!$E89</f>
        <v>N</v>
      </c>
      <c r="BS99" s="32" t="str">
        <f>'P20'!$E89</f>
        <v>N</v>
      </c>
      <c r="BT99" s="32" t="str">
        <f>'P21'!$E89</f>
        <v>N</v>
      </c>
      <c r="BU99" s="53" t="str">
        <f>'P22'!$E89</f>
        <v>N</v>
      </c>
      <c r="BV99" s="53" t="str">
        <f>'P23'!$E89</f>
        <v>N</v>
      </c>
      <c r="BW99" s="53" t="str">
        <f>'P24'!$E89</f>
        <v>N</v>
      </c>
      <c r="BX99" s="53" t="str">
        <f>'P25'!$E89</f>
        <v>N</v>
      </c>
      <c r="BY99" s="53" t="str">
        <f>'P26'!$E89</f>
        <v>N</v>
      </c>
      <c r="BZ99" s="53" t="str">
        <f>'P27'!$E89</f>
        <v>N</v>
      </c>
      <c r="CA99" s="53" t="str">
        <f>'P28'!$E89</f>
        <v>N</v>
      </c>
      <c r="CB99" s="53" t="str">
        <f>'P29'!$E89</f>
        <v>N</v>
      </c>
      <c r="CC99" s="53" t="str">
        <f>'P30'!$E89</f>
        <v>N</v>
      </c>
      <c r="CD99" s="53" t="str">
        <f>'P31'!$E89</f>
        <v>N</v>
      </c>
      <c r="CE99" s="53" t="str">
        <f>'P32'!$E89</f>
        <v>N</v>
      </c>
      <c r="CF99" s="53" t="str">
        <f>'P33'!$E89</f>
        <v>N</v>
      </c>
      <c r="CG99" s="53" t="str">
        <f>'P34'!$E89</f>
        <v>N</v>
      </c>
      <c r="CH99" s="53" t="str">
        <f>'P35'!$E89</f>
        <v>N</v>
      </c>
      <c r="CI99" s="53" t="str">
        <f>'P36'!$E89</f>
        <v>N</v>
      </c>
      <c r="CJ99" s="53" t="str">
        <f>'P37'!$E89</f>
        <v>N</v>
      </c>
      <c r="CK99" s="53" t="str">
        <f>'P38'!$E89</f>
        <v>N</v>
      </c>
      <c r="CL99" s="53" t="str">
        <f>'P39'!$E89</f>
        <v>N</v>
      </c>
      <c r="CM99" s="53" t="str">
        <f>'P40'!$E89</f>
        <v>N</v>
      </c>
      <c r="CN99" s="47">
        <f t="shared" si="38"/>
        <v>0</v>
      </c>
    </row>
    <row r="100" spans="1:92" x14ac:dyDescent="0.3">
      <c r="A100" s="12">
        <v>12</v>
      </c>
      <c r="B100" s="32" t="str">
        <f>Critères!$B89</f>
        <v>12.4</v>
      </c>
      <c r="C100" s="32" t="str">
        <f>Critères!$A86</f>
        <v>NAVIGATION</v>
      </c>
      <c r="D100" s="32" t="str">
        <f>'P01'!$D90</f>
        <v>NT</v>
      </c>
      <c r="E100" s="32" t="str">
        <f>'P02'!$D90</f>
        <v>NT</v>
      </c>
      <c r="F100" s="32" t="str">
        <f>'P03'!$D90</f>
        <v>NT</v>
      </c>
      <c r="G100" s="32" t="str">
        <f>'P04'!$D90</f>
        <v>NT</v>
      </c>
      <c r="H100" s="32" t="str">
        <f>'P05'!$D90</f>
        <v>NT</v>
      </c>
      <c r="I100" s="32" t="str">
        <f>'P06'!$D90</f>
        <v>NT</v>
      </c>
      <c r="J100" s="32" t="str">
        <f>'P07'!$D90</f>
        <v>NT</v>
      </c>
      <c r="K100" s="32" t="str">
        <f>'P08'!$D90</f>
        <v>NT</v>
      </c>
      <c r="L100" s="32" t="str">
        <f>'P09'!$D90</f>
        <v>NT</v>
      </c>
      <c r="M100" s="32" t="str">
        <f>'P10'!$D90</f>
        <v>NT</v>
      </c>
      <c r="N100" s="32" t="str">
        <f>'P11'!$D90</f>
        <v>NT</v>
      </c>
      <c r="O100" s="32" t="str">
        <f>'P12'!$D90</f>
        <v>NT</v>
      </c>
      <c r="P100" s="32" t="str">
        <f>'P13'!$D90</f>
        <v>NT</v>
      </c>
      <c r="Q100" s="32" t="str">
        <f>'P14'!$D90</f>
        <v>NT</v>
      </c>
      <c r="R100" s="32" t="str">
        <f>'P15'!$D90</f>
        <v>NT</v>
      </c>
      <c r="S100" s="32" t="str">
        <f>'P16'!$D90</f>
        <v>NT</v>
      </c>
      <c r="T100" s="32" t="str">
        <f>'P17'!$D90</f>
        <v>NT</v>
      </c>
      <c r="U100" s="32" t="str">
        <f>'P18'!$D90</f>
        <v>NT</v>
      </c>
      <c r="V100" s="32" t="str">
        <f>'P19'!$D90</f>
        <v>NT</v>
      </c>
      <c r="W100" s="32" t="str">
        <f>'P20'!$D90</f>
        <v>NT</v>
      </c>
      <c r="X100" s="32" t="str">
        <f>'P21'!$D90</f>
        <v>NT</v>
      </c>
      <c r="Y100" s="53" t="str">
        <f>'P22'!$D90</f>
        <v>NT</v>
      </c>
      <c r="Z100" s="53" t="str">
        <f>'P23'!$D90</f>
        <v>NT</v>
      </c>
      <c r="AA100" s="53" t="str">
        <f>'P24'!$D90</f>
        <v>NT</v>
      </c>
      <c r="AB100" s="53" t="str">
        <f>'P25'!$D90</f>
        <v>NT</v>
      </c>
      <c r="AC100" s="53" t="str">
        <f>'P26'!$D90</f>
        <v>NT</v>
      </c>
      <c r="AD100" s="53" t="str">
        <f>'P27'!$D90</f>
        <v>NT</v>
      </c>
      <c r="AE100" s="53" t="str">
        <f>'P28'!$D90</f>
        <v>NT</v>
      </c>
      <c r="AF100" s="53" t="str">
        <f>'P29'!$D90</f>
        <v>NT</v>
      </c>
      <c r="AG100" s="53" t="str">
        <f>'P30'!$D90</f>
        <v>NT</v>
      </c>
      <c r="AH100" s="53" t="str">
        <f>'P31'!$D90</f>
        <v>NT</v>
      </c>
      <c r="AI100" s="53" t="str">
        <f>'P32'!$D90</f>
        <v>NT</v>
      </c>
      <c r="AJ100" s="53" t="str">
        <f>'P33'!$D90</f>
        <v>NT</v>
      </c>
      <c r="AK100" s="53" t="str">
        <f>'P34'!$D90</f>
        <v>NT</v>
      </c>
      <c r="AL100" s="53" t="str">
        <f>'P35'!$D90</f>
        <v>NT</v>
      </c>
      <c r="AM100" s="53" t="str">
        <f>'P36'!$D90</f>
        <v>NT</v>
      </c>
      <c r="AN100" s="53" t="str">
        <f>'P37'!$D90</f>
        <v>NT</v>
      </c>
      <c r="AO100" s="53" t="str">
        <f>'P38'!$D90</f>
        <v>NT</v>
      </c>
      <c r="AP100" s="53" t="str">
        <f>'P39'!$D90</f>
        <v>NT</v>
      </c>
      <c r="AQ100" s="53" t="str">
        <f>'P40'!$D90</f>
        <v>NT</v>
      </c>
      <c r="AR100" s="47">
        <f t="shared" si="33"/>
        <v>0</v>
      </c>
      <c r="AS100" s="47">
        <f t="shared" si="34"/>
        <v>0</v>
      </c>
      <c r="AT100" s="47">
        <f t="shared" si="35"/>
        <v>0</v>
      </c>
      <c r="AU100" s="47">
        <f t="shared" si="36"/>
        <v>40</v>
      </c>
      <c r="AV100" s="12" t="str">
        <f t="shared" si="37"/>
        <v>NT</v>
      </c>
      <c r="AW100" s="12">
        <v>12</v>
      </c>
      <c r="AX100" s="32" t="str">
        <f>Critères!$B89</f>
        <v>12.4</v>
      </c>
      <c r="AY100" s="32" t="str">
        <f>Critères!$A86</f>
        <v>NAVIGATION</v>
      </c>
      <c r="AZ100" s="32" t="str">
        <f>'P01'!$E90</f>
        <v>N</v>
      </c>
      <c r="BA100" s="32" t="str">
        <f>'P02'!$E90</f>
        <v>N</v>
      </c>
      <c r="BB100" s="32" t="str">
        <f>'P03'!$E90</f>
        <v>N</v>
      </c>
      <c r="BC100" s="32" t="str">
        <f>'P04'!$E90</f>
        <v>N</v>
      </c>
      <c r="BD100" s="32" t="str">
        <f>'P05'!$E90</f>
        <v>N</v>
      </c>
      <c r="BE100" s="32" t="str">
        <f>'P06'!$E90</f>
        <v>N</v>
      </c>
      <c r="BF100" s="32" t="str">
        <f>'P07'!$E90</f>
        <v>N</v>
      </c>
      <c r="BG100" s="32" t="str">
        <f>'P08'!$E90</f>
        <v>N</v>
      </c>
      <c r="BH100" s="32" t="str">
        <f>'P09'!$E90</f>
        <v>N</v>
      </c>
      <c r="BI100" s="32" t="str">
        <f>'P10'!$E90</f>
        <v>N</v>
      </c>
      <c r="BJ100" s="32" t="str">
        <f>'P11'!$E90</f>
        <v>N</v>
      </c>
      <c r="BK100" s="32" t="str">
        <f>'P12'!$E90</f>
        <v>N</v>
      </c>
      <c r="BL100" s="32" t="str">
        <f>'P13'!$E90</f>
        <v>N</v>
      </c>
      <c r="BM100" s="32" t="str">
        <f>'P14'!$E90</f>
        <v>N</v>
      </c>
      <c r="BN100" s="32" t="str">
        <f>'P15'!$E90</f>
        <v>N</v>
      </c>
      <c r="BO100" s="32" t="str">
        <f>'P16'!$E90</f>
        <v>N</v>
      </c>
      <c r="BP100" s="32" t="str">
        <f>'P17'!$E90</f>
        <v>N</v>
      </c>
      <c r="BQ100" s="32" t="str">
        <f>'P18'!$E90</f>
        <v>N</v>
      </c>
      <c r="BR100" s="32" t="str">
        <f>'P19'!$E90</f>
        <v>N</v>
      </c>
      <c r="BS100" s="32" t="str">
        <f>'P20'!$E90</f>
        <v>N</v>
      </c>
      <c r="BT100" s="32" t="str">
        <f>'P21'!$E90</f>
        <v>N</v>
      </c>
      <c r="BU100" s="53" t="str">
        <f>'P22'!$E90</f>
        <v>N</v>
      </c>
      <c r="BV100" s="53" t="str">
        <f>'P23'!$E90</f>
        <v>N</v>
      </c>
      <c r="BW100" s="53" t="str">
        <f>'P24'!$E90</f>
        <v>N</v>
      </c>
      <c r="BX100" s="53" t="str">
        <f>'P25'!$E90</f>
        <v>N</v>
      </c>
      <c r="BY100" s="53" t="str">
        <f>'P26'!$E90</f>
        <v>N</v>
      </c>
      <c r="BZ100" s="53" t="str">
        <f>'P27'!$E90</f>
        <v>N</v>
      </c>
      <c r="CA100" s="53" t="str">
        <f>'P28'!$E90</f>
        <v>N</v>
      </c>
      <c r="CB100" s="53" t="str">
        <f>'P29'!$E90</f>
        <v>N</v>
      </c>
      <c r="CC100" s="53" t="str">
        <f>'P30'!$E90</f>
        <v>N</v>
      </c>
      <c r="CD100" s="53" t="str">
        <f>'P31'!$E90</f>
        <v>N</v>
      </c>
      <c r="CE100" s="53" t="str">
        <f>'P32'!$E90</f>
        <v>N</v>
      </c>
      <c r="CF100" s="53" t="str">
        <f>'P33'!$E90</f>
        <v>N</v>
      </c>
      <c r="CG100" s="53" t="str">
        <f>'P34'!$E90</f>
        <v>N</v>
      </c>
      <c r="CH100" s="53" t="str">
        <f>'P35'!$E90</f>
        <v>N</v>
      </c>
      <c r="CI100" s="53" t="str">
        <f>'P36'!$E90</f>
        <v>N</v>
      </c>
      <c r="CJ100" s="53" t="str">
        <f>'P37'!$E90</f>
        <v>N</v>
      </c>
      <c r="CK100" s="53" t="str">
        <f>'P38'!$E90</f>
        <v>N</v>
      </c>
      <c r="CL100" s="53" t="str">
        <f>'P39'!$E90</f>
        <v>N</v>
      </c>
      <c r="CM100" s="53" t="str">
        <f>'P40'!$E90</f>
        <v>N</v>
      </c>
      <c r="CN100" s="47">
        <f t="shared" si="38"/>
        <v>0</v>
      </c>
    </row>
    <row r="101" spans="1:92" x14ac:dyDescent="0.3">
      <c r="A101" s="12">
        <v>12</v>
      </c>
      <c r="B101" s="32" t="str">
        <f>Critères!$B90</f>
        <v>12.5</v>
      </c>
      <c r="C101" s="32" t="str">
        <f>Critères!$A86</f>
        <v>NAVIGATION</v>
      </c>
      <c r="D101" s="32" t="str">
        <f>'P01'!$D91</f>
        <v>NT</v>
      </c>
      <c r="E101" s="32" t="str">
        <f>'P02'!$D91</f>
        <v>NT</v>
      </c>
      <c r="F101" s="32" t="str">
        <f>'P03'!$D91</f>
        <v>NT</v>
      </c>
      <c r="G101" s="32" t="str">
        <f>'P04'!$D91</f>
        <v>NT</v>
      </c>
      <c r="H101" s="32" t="str">
        <f>'P05'!$D91</f>
        <v>NT</v>
      </c>
      <c r="I101" s="32" t="str">
        <f>'P06'!$D91</f>
        <v>NT</v>
      </c>
      <c r="J101" s="32" t="str">
        <f>'P07'!$D91</f>
        <v>NT</v>
      </c>
      <c r="K101" s="32" t="str">
        <f>'P08'!$D91</f>
        <v>NT</v>
      </c>
      <c r="L101" s="32" t="str">
        <f>'P09'!$D91</f>
        <v>NT</v>
      </c>
      <c r="M101" s="32" t="str">
        <f>'P10'!$D91</f>
        <v>NT</v>
      </c>
      <c r="N101" s="32" t="str">
        <f>'P11'!$D91</f>
        <v>NT</v>
      </c>
      <c r="O101" s="32" t="str">
        <f>'P12'!$D91</f>
        <v>NT</v>
      </c>
      <c r="P101" s="32" t="str">
        <f>'P13'!$D91</f>
        <v>NT</v>
      </c>
      <c r="Q101" s="32" t="str">
        <f>'P14'!$D91</f>
        <v>NT</v>
      </c>
      <c r="R101" s="32" t="str">
        <f>'P15'!$D91</f>
        <v>NT</v>
      </c>
      <c r="S101" s="32" t="str">
        <f>'P16'!$D91</f>
        <v>NT</v>
      </c>
      <c r="T101" s="32" t="str">
        <f>'P17'!$D91</f>
        <v>NT</v>
      </c>
      <c r="U101" s="32" t="str">
        <f>'P18'!$D91</f>
        <v>NT</v>
      </c>
      <c r="V101" s="32" t="str">
        <f>'P19'!$D91</f>
        <v>NT</v>
      </c>
      <c r="W101" s="32" t="str">
        <f>'P20'!$D91</f>
        <v>NT</v>
      </c>
      <c r="X101" s="32" t="str">
        <f>'P21'!$D91</f>
        <v>NT</v>
      </c>
      <c r="Y101" s="53" t="str">
        <f>'P22'!$D91</f>
        <v>NT</v>
      </c>
      <c r="Z101" s="53" t="str">
        <f>'P23'!$D91</f>
        <v>NT</v>
      </c>
      <c r="AA101" s="53" t="str">
        <f>'P24'!$D91</f>
        <v>NT</v>
      </c>
      <c r="AB101" s="53" t="str">
        <f>'P25'!$D91</f>
        <v>NT</v>
      </c>
      <c r="AC101" s="53" t="str">
        <f>'P26'!$D91</f>
        <v>NT</v>
      </c>
      <c r="AD101" s="53" t="str">
        <f>'P27'!$D91</f>
        <v>NT</v>
      </c>
      <c r="AE101" s="53" t="str">
        <f>'P28'!$D91</f>
        <v>NT</v>
      </c>
      <c r="AF101" s="53" t="str">
        <f>'P29'!$D91</f>
        <v>NT</v>
      </c>
      <c r="AG101" s="53" t="str">
        <f>'P30'!$D91</f>
        <v>NT</v>
      </c>
      <c r="AH101" s="53" t="str">
        <f>'P31'!$D91</f>
        <v>NT</v>
      </c>
      <c r="AI101" s="53" t="str">
        <f>'P32'!$D91</f>
        <v>NT</v>
      </c>
      <c r="AJ101" s="53" t="str">
        <f>'P33'!$D91</f>
        <v>NT</v>
      </c>
      <c r="AK101" s="53" t="str">
        <f>'P34'!$D91</f>
        <v>NT</v>
      </c>
      <c r="AL101" s="53" t="str">
        <f>'P35'!$D91</f>
        <v>NT</v>
      </c>
      <c r="AM101" s="53" t="str">
        <f>'P36'!$D91</f>
        <v>NT</v>
      </c>
      <c r="AN101" s="53" t="str">
        <f>'P37'!$D91</f>
        <v>NT</v>
      </c>
      <c r="AO101" s="53" t="str">
        <f>'P38'!$D91</f>
        <v>NT</v>
      </c>
      <c r="AP101" s="53" t="str">
        <f>'P39'!$D91</f>
        <v>NT</v>
      </c>
      <c r="AQ101" s="53" t="str">
        <f>'P40'!$D91</f>
        <v>NT</v>
      </c>
      <c r="AR101" s="47">
        <f t="shared" si="33"/>
        <v>0</v>
      </c>
      <c r="AS101" s="47">
        <f t="shared" si="34"/>
        <v>0</v>
      </c>
      <c r="AT101" s="47">
        <f t="shared" si="35"/>
        <v>0</v>
      </c>
      <c r="AU101" s="47">
        <f t="shared" si="36"/>
        <v>40</v>
      </c>
      <c r="AV101" s="12" t="str">
        <f t="shared" si="37"/>
        <v>NT</v>
      </c>
      <c r="AW101" s="12">
        <v>12</v>
      </c>
      <c r="AX101" s="32" t="str">
        <f>Critères!$B90</f>
        <v>12.5</v>
      </c>
      <c r="AY101" s="32" t="str">
        <f>Critères!$A86</f>
        <v>NAVIGATION</v>
      </c>
      <c r="AZ101" s="32" t="str">
        <f>'P01'!$E91</f>
        <v>N</v>
      </c>
      <c r="BA101" s="32" t="str">
        <f>'P02'!$E91</f>
        <v>N</v>
      </c>
      <c r="BB101" s="32" t="str">
        <f>'P03'!$E91</f>
        <v>N</v>
      </c>
      <c r="BC101" s="32" t="str">
        <f>'P04'!$E91</f>
        <v>N</v>
      </c>
      <c r="BD101" s="32" t="str">
        <f>'P05'!$E91</f>
        <v>N</v>
      </c>
      <c r="BE101" s="32" t="str">
        <f>'P06'!$E91</f>
        <v>N</v>
      </c>
      <c r="BF101" s="32" t="str">
        <f>'P07'!$E91</f>
        <v>N</v>
      </c>
      <c r="BG101" s="32" t="str">
        <f>'P08'!$E91</f>
        <v>N</v>
      </c>
      <c r="BH101" s="32" t="str">
        <f>'P09'!$E91</f>
        <v>N</v>
      </c>
      <c r="BI101" s="32" t="str">
        <f>'P10'!$E91</f>
        <v>N</v>
      </c>
      <c r="BJ101" s="32" t="str">
        <f>'P11'!$E91</f>
        <v>N</v>
      </c>
      <c r="BK101" s="32" t="str">
        <f>'P12'!$E91</f>
        <v>N</v>
      </c>
      <c r="BL101" s="32" t="str">
        <f>'P13'!$E91</f>
        <v>N</v>
      </c>
      <c r="BM101" s="32" t="str">
        <f>'P14'!$E91</f>
        <v>N</v>
      </c>
      <c r="BN101" s="32" t="str">
        <f>'P15'!$E91</f>
        <v>N</v>
      </c>
      <c r="BO101" s="32" t="str">
        <f>'P16'!$E91</f>
        <v>N</v>
      </c>
      <c r="BP101" s="32" t="str">
        <f>'P17'!$E91</f>
        <v>N</v>
      </c>
      <c r="BQ101" s="32" t="str">
        <f>'P18'!$E91</f>
        <v>N</v>
      </c>
      <c r="BR101" s="32" t="str">
        <f>'P19'!$E91</f>
        <v>N</v>
      </c>
      <c r="BS101" s="32" t="str">
        <f>'P20'!$E91</f>
        <v>N</v>
      </c>
      <c r="BT101" s="32" t="str">
        <f>'P21'!$E91</f>
        <v>N</v>
      </c>
      <c r="BU101" s="53" t="str">
        <f>'P22'!$E91</f>
        <v>N</v>
      </c>
      <c r="BV101" s="53" t="str">
        <f>'P23'!$E91</f>
        <v>N</v>
      </c>
      <c r="BW101" s="53" t="str">
        <f>'P24'!$E91</f>
        <v>N</v>
      </c>
      <c r="BX101" s="53" t="str">
        <f>'P25'!$E91</f>
        <v>N</v>
      </c>
      <c r="BY101" s="53" t="str">
        <f>'P26'!$E91</f>
        <v>N</v>
      </c>
      <c r="BZ101" s="53" t="str">
        <f>'P27'!$E91</f>
        <v>N</v>
      </c>
      <c r="CA101" s="53" t="str">
        <f>'P28'!$E91</f>
        <v>N</v>
      </c>
      <c r="CB101" s="53" t="str">
        <f>'P29'!$E91</f>
        <v>N</v>
      </c>
      <c r="CC101" s="53" t="str">
        <f>'P30'!$E91</f>
        <v>N</v>
      </c>
      <c r="CD101" s="53" t="str">
        <f>'P31'!$E91</f>
        <v>N</v>
      </c>
      <c r="CE101" s="53" t="str">
        <f>'P32'!$E91</f>
        <v>N</v>
      </c>
      <c r="CF101" s="53" t="str">
        <f>'P33'!$E91</f>
        <v>N</v>
      </c>
      <c r="CG101" s="53" t="str">
        <f>'P34'!$E91</f>
        <v>N</v>
      </c>
      <c r="CH101" s="53" t="str">
        <f>'P35'!$E91</f>
        <v>N</v>
      </c>
      <c r="CI101" s="53" t="str">
        <f>'P36'!$E91</f>
        <v>N</v>
      </c>
      <c r="CJ101" s="53" t="str">
        <f>'P37'!$E91</f>
        <v>N</v>
      </c>
      <c r="CK101" s="53" t="str">
        <f>'P38'!$E91</f>
        <v>N</v>
      </c>
      <c r="CL101" s="53" t="str">
        <f>'P39'!$E91</f>
        <v>N</v>
      </c>
      <c r="CM101" s="53" t="str">
        <f>'P40'!$E91</f>
        <v>N</v>
      </c>
      <c r="CN101" s="47">
        <f t="shared" si="38"/>
        <v>0</v>
      </c>
    </row>
    <row r="102" spans="1:92" x14ac:dyDescent="0.3">
      <c r="A102" s="12">
        <v>12</v>
      </c>
      <c r="B102" s="32" t="str">
        <f>Critères!$B91</f>
        <v>12.6</v>
      </c>
      <c r="C102" s="32" t="str">
        <f>Critères!$A86</f>
        <v>NAVIGATION</v>
      </c>
      <c r="D102" s="32" t="str">
        <f>'P01'!$D92</f>
        <v>NT</v>
      </c>
      <c r="E102" s="32" t="str">
        <f>'P02'!$D92</f>
        <v>NT</v>
      </c>
      <c r="F102" s="32" t="str">
        <f>'P03'!$D92</f>
        <v>NT</v>
      </c>
      <c r="G102" s="32" t="str">
        <f>'P04'!$D92</f>
        <v>NT</v>
      </c>
      <c r="H102" s="32" t="str">
        <f>'P05'!$D92</f>
        <v>NT</v>
      </c>
      <c r="I102" s="32" t="str">
        <f>'P06'!$D92</f>
        <v>NT</v>
      </c>
      <c r="J102" s="32" t="str">
        <f>'P07'!$D92</f>
        <v>NT</v>
      </c>
      <c r="K102" s="32" t="str">
        <f>'P08'!$D92</f>
        <v>NT</v>
      </c>
      <c r="L102" s="32" t="str">
        <f>'P09'!$D92</f>
        <v>NT</v>
      </c>
      <c r="M102" s="32" t="str">
        <f>'P10'!$D92</f>
        <v>NT</v>
      </c>
      <c r="N102" s="32" t="str">
        <f>'P11'!$D92</f>
        <v>NT</v>
      </c>
      <c r="O102" s="32" t="str">
        <f>'P12'!$D92</f>
        <v>NT</v>
      </c>
      <c r="P102" s="32" t="str">
        <f>'P13'!$D92</f>
        <v>NT</v>
      </c>
      <c r="Q102" s="32" t="str">
        <f>'P14'!$D92</f>
        <v>NT</v>
      </c>
      <c r="R102" s="32" t="str">
        <f>'P15'!$D92</f>
        <v>NT</v>
      </c>
      <c r="S102" s="32" t="str">
        <f>'P16'!$D92</f>
        <v>NT</v>
      </c>
      <c r="T102" s="32" t="str">
        <f>'P17'!$D92</f>
        <v>NT</v>
      </c>
      <c r="U102" s="32" t="str">
        <f>'P18'!$D92</f>
        <v>NT</v>
      </c>
      <c r="V102" s="32" t="str">
        <f>'P19'!$D92</f>
        <v>NT</v>
      </c>
      <c r="W102" s="32" t="str">
        <f>'P20'!$D92</f>
        <v>NT</v>
      </c>
      <c r="X102" s="32" t="str">
        <f>'P21'!$D92</f>
        <v>NT</v>
      </c>
      <c r="Y102" s="53" t="str">
        <f>'P22'!$D92</f>
        <v>NT</v>
      </c>
      <c r="Z102" s="53" t="str">
        <f>'P23'!$D92</f>
        <v>NT</v>
      </c>
      <c r="AA102" s="53" t="str">
        <f>'P24'!$D92</f>
        <v>NT</v>
      </c>
      <c r="AB102" s="53" t="str">
        <f>'P25'!$D92</f>
        <v>NT</v>
      </c>
      <c r="AC102" s="53" t="str">
        <f>'P26'!$D92</f>
        <v>NT</v>
      </c>
      <c r="AD102" s="53" t="str">
        <f>'P27'!$D92</f>
        <v>NT</v>
      </c>
      <c r="AE102" s="53" t="str">
        <f>'P28'!$D92</f>
        <v>NT</v>
      </c>
      <c r="AF102" s="53" t="str">
        <f>'P29'!$D92</f>
        <v>NT</v>
      </c>
      <c r="AG102" s="53" t="str">
        <f>'P30'!$D92</f>
        <v>NT</v>
      </c>
      <c r="AH102" s="53" t="str">
        <f>'P31'!$D92</f>
        <v>NT</v>
      </c>
      <c r="AI102" s="53" t="str">
        <f>'P32'!$D92</f>
        <v>NT</v>
      </c>
      <c r="AJ102" s="53" t="str">
        <f>'P33'!$D92</f>
        <v>NT</v>
      </c>
      <c r="AK102" s="53" t="str">
        <f>'P34'!$D92</f>
        <v>NT</v>
      </c>
      <c r="AL102" s="53" t="str">
        <f>'P35'!$D92</f>
        <v>NT</v>
      </c>
      <c r="AM102" s="53" t="str">
        <f>'P36'!$D92</f>
        <v>NT</v>
      </c>
      <c r="AN102" s="53" t="str">
        <f>'P37'!$D92</f>
        <v>NT</v>
      </c>
      <c r="AO102" s="53" t="str">
        <f>'P38'!$D92</f>
        <v>NT</v>
      </c>
      <c r="AP102" s="53" t="str">
        <f>'P39'!$D92</f>
        <v>NT</v>
      </c>
      <c r="AQ102" s="53" t="str">
        <f>'P40'!$D92</f>
        <v>NT</v>
      </c>
      <c r="AR102" s="47">
        <f t="shared" si="33"/>
        <v>0</v>
      </c>
      <c r="AS102" s="47">
        <f t="shared" si="34"/>
        <v>0</v>
      </c>
      <c r="AT102" s="47">
        <f t="shared" si="35"/>
        <v>0</v>
      </c>
      <c r="AU102" s="47">
        <f t="shared" si="36"/>
        <v>40</v>
      </c>
      <c r="AV102" s="12" t="str">
        <f t="shared" si="37"/>
        <v>NT</v>
      </c>
      <c r="AW102" s="12">
        <v>12</v>
      </c>
      <c r="AX102" s="32" t="str">
        <f>Critères!$B91</f>
        <v>12.6</v>
      </c>
      <c r="AY102" s="32" t="str">
        <f>Critères!$A86</f>
        <v>NAVIGATION</v>
      </c>
      <c r="AZ102" s="32" t="str">
        <f>'P01'!$E92</f>
        <v>N</v>
      </c>
      <c r="BA102" s="32" t="str">
        <f>'P02'!$E92</f>
        <v>N</v>
      </c>
      <c r="BB102" s="32" t="str">
        <f>'P03'!$E92</f>
        <v>N</v>
      </c>
      <c r="BC102" s="32" t="str">
        <f>'P04'!$E92</f>
        <v>N</v>
      </c>
      <c r="BD102" s="32" t="str">
        <f>'P05'!$E92</f>
        <v>N</v>
      </c>
      <c r="BE102" s="32" t="str">
        <f>'P06'!$E92</f>
        <v>N</v>
      </c>
      <c r="BF102" s="32" t="str">
        <f>'P07'!$E92</f>
        <v>N</v>
      </c>
      <c r="BG102" s="32" t="str">
        <f>'P08'!$E92</f>
        <v>N</v>
      </c>
      <c r="BH102" s="32" t="str">
        <f>'P09'!$E92</f>
        <v>N</v>
      </c>
      <c r="BI102" s="32" t="str">
        <f>'P10'!$E92</f>
        <v>N</v>
      </c>
      <c r="BJ102" s="32" t="str">
        <f>'P11'!$E92</f>
        <v>N</v>
      </c>
      <c r="BK102" s="32" t="str">
        <f>'P12'!$E92</f>
        <v>N</v>
      </c>
      <c r="BL102" s="32" t="str">
        <f>'P13'!$E92</f>
        <v>N</v>
      </c>
      <c r="BM102" s="32" t="str">
        <f>'P14'!$E92</f>
        <v>N</v>
      </c>
      <c r="BN102" s="32" t="str">
        <f>'P15'!$E92</f>
        <v>N</v>
      </c>
      <c r="BO102" s="32" t="str">
        <f>'P16'!$E92</f>
        <v>N</v>
      </c>
      <c r="BP102" s="32" t="str">
        <f>'P17'!$E92</f>
        <v>N</v>
      </c>
      <c r="BQ102" s="32" t="str">
        <f>'P18'!$E92</f>
        <v>N</v>
      </c>
      <c r="BR102" s="32" t="str">
        <f>'P19'!$E92</f>
        <v>N</v>
      </c>
      <c r="BS102" s="32" t="str">
        <f>'P20'!$E92</f>
        <v>N</v>
      </c>
      <c r="BT102" s="32" t="str">
        <f>'P21'!$E92</f>
        <v>N</v>
      </c>
      <c r="BU102" s="53" t="str">
        <f>'P22'!$E92</f>
        <v>N</v>
      </c>
      <c r="BV102" s="53" t="str">
        <f>'P23'!$E92</f>
        <v>N</v>
      </c>
      <c r="BW102" s="53" t="str">
        <f>'P24'!$E92</f>
        <v>N</v>
      </c>
      <c r="BX102" s="53" t="str">
        <f>'P25'!$E92</f>
        <v>N</v>
      </c>
      <c r="BY102" s="53" t="str">
        <f>'P26'!$E92</f>
        <v>N</v>
      </c>
      <c r="BZ102" s="53" t="str">
        <f>'P27'!$E92</f>
        <v>N</v>
      </c>
      <c r="CA102" s="53" t="str">
        <f>'P28'!$E92</f>
        <v>N</v>
      </c>
      <c r="CB102" s="53" t="str">
        <f>'P29'!$E92</f>
        <v>N</v>
      </c>
      <c r="CC102" s="53" t="str">
        <f>'P30'!$E92</f>
        <v>N</v>
      </c>
      <c r="CD102" s="53" t="str">
        <f>'P31'!$E92</f>
        <v>N</v>
      </c>
      <c r="CE102" s="53" t="str">
        <f>'P32'!$E92</f>
        <v>N</v>
      </c>
      <c r="CF102" s="53" t="str">
        <f>'P33'!$E92</f>
        <v>N</v>
      </c>
      <c r="CG102" s="53" t="str">
        <f>'P34'!$E92</f>
        <v>N</v>
      </c>
      <c r="CH102" s="53" t="str">
        <f>'P35'!$E92</f>
        <v>N</v>
      </c>
      <c r="CI102" s="53" t="str">
        <f>'P36'!$E92</f>
        <v>N</v>
      </c>
      <c r="CJ102" s="53" t="str">
        <f>'P37'!$E92</f>
        <v>N</v>
      </c>
      <c r="CK102" s="53" t="str">
        <f>'P38'!$E92</f>
        <v>N</v>
      </c>
      <c r="CL102" s="53" t="str">
        <f>'P39'!$E92</f>
        <v>N</v>
      </c>
      <c r="CM102" s="53" t="str">
        <f>'P40'!$E92</f>
        <v>N</v>
      </c>
      <c r="CN102" s="47">
        <f t="shared" si="38"/>
        <v>0</v>
      </c>
    </row>
    <row r="103" spans="1:92" x14ac:dyDescent="0.3">
      <c r="A103" s="12">
        <v>12</v>
      </c>
      <c r="B103" s="32" t="str">
        <f>Critères!$B92</f>
        <v>12.7</v>
      </c>
      <c r="C103" s="32" t="str">
        <f>Critères!$A86</f>
        <v>NAVIGATION</v>
      </c>
      <c r="D103" s="32" t="str">
        <f>'P01'!$D93</f>
        <v>NT</v>
      </c>
      <c r="E103" s="32" t="str">
        <f>'P02'!$D93</f>
        <v>NT</v>
      </c>
      <c r="F103" s="32" t="str">
        <f>'P03'!$D93</f>
        <v>NT</v>
      </c>
      <c r="G103" s="32" t="str">
        <f>'P04'!$D93</f>
        <v>NT</v>
      </c>
      <c r="H103" s="32" t="str">
        <f>'P05'!$D93</f>
        <v>NT</v>
      </c>
      <c r="I103" s="32" t="str">
        <f>'P06'!$D93</f>
        <v>NT</v>
      </c>
      <c r="J103" s="32" t="str">
        <f>'P07'!$D93</f>
        <v>NT</v>
      </c>
      <c r="K103" s="32" t="str">
        <f>'P08'!$D93</f>
        <v>NT</v>
      </c>
      <c r="L103" s="32" t="str">
        <f>'P09'!$D93</f>
        <v>NT</v>
      </c>
      <c r="M103" s="32" t="str">
        <f>'P10'!$D93</f>
        <v>NT</v>
      </c>
      <c r="N103" s="32" t="str">
        <f>'P11'!$D93</f>
        <v>NT</v>
      </c>
      <c r="O103" s="32" t="str">
        <f>'P12'!$D93</f>
        <v>NT</v>
      </c>
      <c r="P103" s="32" t="str">
        <f>'P13'!$D93</f>
        <v>NT</v>
      </c>
      <c r="Q103" s="32" t="str">
        <f>'P14'!$D93</f>
        <v>NT</v>
      </c>
      <c r="R103" s="32" t="str">
        <f>'P15'!$D93</f>
        <v>NT</v>
      </c>
      <c r="S103" s="32" t="str">
        <f>'P16'!$D93</f>
        <v>NT</v>
      </c>
      <c r="T103" s="32" t="str">
        <f>'P17'!$D93</f>
        <v>NT</v>
      </c>
      <c r="U103" s="32" t="str">
        <f>'P18'!$D93</f>
        <v>NT</v>
      </c>
      <c r="V103" s="32" t="str">
        <f>'P19'!$D93</f>
        <v>NT</v>
      </c>
      <c r="W103" s="32" t="str">
        <f>'P20'!$D93</f>
        <v>NT</v>
      </c>
      <c r="X103" s="32" t="str">
        <f>'P21'!$D93</f>
        <v>NT</v>
      </c>
      <c r="Y103" s="53" t="str">
        <f>'P22'!$D93</f>
        <v>NT</v>
      </c>
      <c r="Z103" s="53" t="str">
        <f>'P23'!$D93</f>
        <v>NT</v>
      </c>
      <c r="AA103" s="53" t="str">
        <f>'P24'!$D93</f>
        <v>NT</v>
      </c>
      <c r="AB103" s="53" t="str">
        <f>'P25'!$D93</f>
        <v>NT</v>
      </c>
      <c r="AC103" s="53" t="str">
        <f>'P26'!$D93</f>
        <v>NT</v>
      </c>
      <c r="AD103" s="53" t="str">
        <f>'P27'!$D93</f>
        <v>NT</v>
      </c>
      <c r="AE103" s="53" t="str">
        <f>'P28'!$D93</f>
        <v>NT</v>
      </c>
      <c r="AF103" s="53" t="str">
        <f>'P29'!$D93</f>
        <v>NT</v>
      </c>
      <c r="AG103" s="53" t="str">
        <f>'P30'!$D93</f>
        <v>NT</v>
      </c>
      <c r="AH103" s="53" t="str">
        <f>'P31'!$D93</f>
        <v>NT</v>
      </c>
      <c r="AI103" s="53" t="str">
        <f>'P32'!$D93</f>
        <v>NT</v>
      </c>
      <c r="AJ103" s="53" t="str">
        <f>'P33'!$D93</f>
        <v>NT</v>
      </c>
      <c r="AK103" s="53" t="str">
        <f>'P34'!$D93</f>
        <v>NT</v>
      </c>
      <c r="AL103" s="53" t="str">
        <f>'P35'!$D93</f>
        <v>NT</v>
      </c>
      <c r="AM103" s="53" t="str">
        <f>'P36'!$D93</f>
        <v>NT</v>
      </c>
      <c r="AN103" s="53" t="str">
        <f>'P37'!$D93</f>
        <v>NT</v>
      </c>
      <c r="AO103" s="53" t="str">
        <f>'P38'!$D93</f>
        <v>NT</v>
      </c>
      <c r="AP103" s="53" t="str">
        <f>'P39'!$D93</f>
        <v>NT</v>
      </c>
      <c r="AQ103" s="53" t="str">
        <f>'P40'!$D93</f>
        <v>NT</v>
      </c>
      <c r="AR103" s="47">
        <f t="shared" si="33"/>
        <v>0</v>
      </c>
      <c r="AS103" s="47">
        <f t="shared" si="34"/>
        <v>0</v>
      </c>
      <c r="AT103" s="47">
        <f t="shared" si="35"/>
        <v>0</v>
      </c>
      <c r="AU103" s="47">
        <f t="shared" si="36"/>
        <v>40</v>
      </c>
      <c r="AV103" s="12" t="str">
        <f t="shared" si="37"/>
        <v>NT</v>
      </c>
      <c r="AW103" s="12">
        <v>12</v>
      </c>
      <c r="AX103" s="32" t="str">
        <f>Critères!$B92</f>
        <v>12.7</v>
      </c>
      <c r="AY103" s="32" t="str">
        <f>Critères!$A86</f>
        <v>NAVIGATION</v>
      </c>
      <c r="AZ103" s="32" t="str">
        <f>'P01'!$E93</f>
        <v>N</v>
      </c>
      <c r="BA103" s="32" t="str">
        <f>'P02'!$E93</f>
        <v>N</v>
      </c>
      <c r="BB103" s="32" t="str">
        <f>'P03'!$E93</f>
        <v>N</v>
      </c>
      <c r="BC103" s="32" t="str">
        <f>'P04'!$E93</f>
        <v>N</v>
      </c>
      <c r="BD103" s="32" t="str">
        <f>'P05'!$E93</f>
        <v>N</v>
      </c>
      <c r="BE103" s="32" t="str">
        <f>'P06'!$E93</f>
        <v>N</v>
      </c>
      <c r="BF103" s="32" t="str">
        <f>'P07'!$E93</f>
        <v>N</v>
      </c>
      <c r="BG103" s="32" t="str">
        <f>'P08'!$E93</f>
        <v>N</v>
      </c>
      <c r="BH103" s="32" t="str">
        <f>'P09'!$E93</f>
        <v>N</v>
      </c>
      <c r="BI103" s="32" t="str">
        <f>'P10'!$E93</f>
        <v>N</v>
      </c>
      <c r="BJ103" s="32" t="str">
        <f>'P11'!$E93</f>
        <v>N</v>
      </c>
      <c r="BK103" s="32" t="str">
        <f>'P12'!$E93</f>
        <v>N</v>
      </c>
      <c r="BL103" s="32" t="str">
        <f>'P13'!$E93</f>
        <v>N</v>
      </c>
      <c r="BM103" s="32" t="str">
        <f>'P14'!$E93</f>
        <v>N</v>
      </c>
      <c r="BN103" s="32" t="str">
        <f>'P15'!$E93</f>
        <v>N</v>
      </c>
      <c r="BO103" s="32" t="str">
        <f>'P16'!$E93</f>
        <v>N</v>
      </c>
      <c r="BP103" s="32" t="str">
        <f>'P17'!$E93</f>
        <v>N</v>
      </c>
      <c r="BQ103" s="32" t="str">
        <f>'P18'!$E93</f>
        <v>N</v>
      </c>
      <c r="BR103" s="32" t="str">
        <f>'P19'!$E93</f>
        <v>N</v>
      </c>
      <c r="BS103" s="32" t="str">
        <f>'P20'!$E93</f>
        <v>N</v>
      </c>
      <c r="BT103" s="32" t="str">
        <f>'P21'!$E93</f>
        <v>N</v>
      </c>
      <c r="BU103" s="53" t="str">
        <f>'P22'!$E93</f>
        <v>N</v>
      </c>
      <c r="BV103" s="53" t="str">
        <f>'P23'!$E93</f>
        <v>N</v>
      </c>
      <c r="BW103" s="53" t="str">
        <f>'P24'!$E93</f>
        <v>N</v>
      </c>
      <c r="BX103" s="53" t="str">
        <f>'P25'!$E93</f>
        <v>N</v>
      </c>
      <c r="BY103" s="53" t="str">
        <f>'P26'!$E93</f>
        <v>N</v>
      </c>
      <c r="BZ103" s="53" t="str">
        <f>'P27'!$E93</f>
        <v>N</v>
      </c>
      <c r="CA103" s="53" t="str">
        <f>'P28'!$E93</f>
        <v>N</v>
      </c>
      <c r="CB103" s="53" t="str">
        <f>'P29'!$E93</f>
        <v>N</v>
      </c>
      <c r="CC103" s="53" t="str">
        <f>'P30'!$E93</f>
        <v>N</v>
      </c>
      <c r="CD103" s="53" t="str">
        <f>'P31'!$E93</f>
        <v>N</v>
      </c>
      <c r="CE103" s="53" t="str">
        <f>'P32'!$E93</f>
        <v>N</v>
      </c>
      <c r="CF103" s="53" t="str">
        <f>'P33'!$E93</f>
        <v>N</v>
      </c>
      <c r="CG103" s="53" t="str">
        <f>'P34'!$E93</f>
        <v>N</v>
      </c>
      <c r="CH103" s="53" t="str">
        <f>'P35'!$E93</f>
        <v>N</v>
      </c>
      <c r="CI103" s="53" t="str">
        <f>'P36'!$E93</f>
        <v>N</v>
      </c>
      <c r="CJ103" s="53" t="str">
        <f>'P37'!$E93</f>
        <v>N</v>
      </c>
      <c r="CK103" s="53" t="str">
        <f>'P38'!$E93</f>
        <v>N</v>
      </c>
      <c r="CL103" s="53" t="str">
        <f>'P39'!$E93</f>
        <v>N</v>
      </c>
      <c r="CM103" s="53" t="str">
        <f>'P40'!$E93</f>
        <v>N</v>
      </c>
      <c r="CN103" s="47">
        <f t="shared" si="38"/>
        <v>0</v>
      </c>
    </row>
    <row r="104" spans="1:92" x14ac:dyDescent="0.3">
      <c r="A104" s="12">
        <v>12</v>
      </c>
      <c r="B104" s="32" t="str">
        <f>Critères!$B93</f>
        <v>12.8</v>
      </c>
      <c r="C104" s="32" t="str">
        <f>Critères!$A86</f>
        <v>NAVIGATION</v>
      </c>
      <c r="D104" s="32" t="str">
        <f>'P01'!$D94</f>
        <v>NT</v>
      </c>
      <c r="E104" s="32" t="str">
        <f>'P02'!$D94</f>
        <v>NT</v>
      </c>
      <c r="F104" s="32" t="str">
        <f>'P03'!$D94</f>
        <v>NT</v>
      </c>
      <c r="G104" s="32" t="str">
        <f>'P04'!$D94</f>
        <v>NT</v>
      </c>
      <c r="H104" s="32" t="str">
        <f>'P05'!$D94</f>
        <v>NT</v>
      </c>
      <c r="I104" s="32" t="str">
        <f>'P06'!$D94</f>
        <v>NT</v>
      </c>
      <c r="J104" s="32" t="str">
        <f>'P07'!$D94</f>
        <v>NT</v>
      </c>
      <c r="K104" s="32" t="str">
        <f>'P08'!$D94</f>
        <v>NT</v>
      </c>
      <c r="L104" s="32" t="str">
        <f>'P09'!$D94</f>
        <v>NT</v>
      </c>
      <c r="M104" s="32" t="str">
        <f>'P10'!$D94</f>
        <v>NT</v>
      </c>
      <c r="N104" s="32" t="str">
        <f>'P11'!$D94</f>
        <v>NT</v>
      </c>
      <c r="O104" s="32" t="str">
        <f>'P12'!$D94</f>
        <v>NT</v>
      </c>
      <c r="P104" s="32" t="str">
        <f>'P13'!$D94</f>
        <v>NT</v>
      </c>
      <c r="Q104" s="32" t="str">
        <f>'P14'!$D94</f>
        <v>NT</v>
      </c>
      <c r="R104" s="32" t="str">
        <f>'P15'!$D94</f>
        <v>NT</v>
      </c>
      <c r="S104" s="32" t="str">
        <f>'P16'!$D94</f>
        <v>NT</v>
      </c>
      <c r="T104" s="32" t="str">
        <f>'P17'!$D94</f>
        <v>NT</v>
      </c>
      <c r="U104" s="32" t="str">
        <f>'P18'!$D94</f>
        <v>NT</v>
      </c>
      <c r="V104" s="32" t="str">
        <f>'P19'!$D94</f>
        <v>NT</v>
      </c>
      <c r="W104" s="32" t="str">
        <f>'P20'!$D94</f>
        <v>NT</v>
      </c>
      <c r="X104" s="32" t="str">
        <f>'P21'!$D94</f>
        <v>NT</v>
      </c>
      <c r="Y104" s="53" t="str">
        <f>'P22'!$D94</f>
        <v>NT</v>
      </c>
      <c r="Z104" s="53" t="str">
        <f>'P23'!$D94</f>
        <v>NT</v>
      </c>
      <c r="AA104" s="53" t="str">
        <f>'P24'!$D94</f>
        <v>NT</v>
      </c>
      <c r="AB104" s="53" t="str">
        <f>'P25'!$D94</f>
        <v>NT</v>
      </c>
      <c r="AC104" s="53" t="str">
        <f>'P26'!$D94</f>
        <v>NT</v>
      </c>
      <c r="AD104" s="53" t="str">
        <f>'P27'!$D94</f>
        <v>NT</v>
      </c>
      <c r="AE104" s="53" t="str">
        <f>'P28'!$D94</f>
        <v>NT</v>
      </c>
      <c r="AF104" s="53" t="str">
        <f>'P29'!$D94</f>
        <v>NT</v>
      </c>
      <c r="AG104" s="53" t="str">
        <f>'P30'!$D94</f>
        <v>NT</v>
      </c>
      <c r="AH104" s="53" t="str">
        <f>'P31'!$D94</f>
        <v>NT</v>
      </c>
      <c r="AI104" s="53" t="str">
        <f>'P32'!$D94</f>
        <v>NT</v>
      </c>
      <c r="AJ104" s="53" t="str">
        <f>'P33'!$D94</f>
        <v>NT</v>
      </c>
      <c r="AK104" s="53" t="str">
        <f>'P34'!$D94</f>
        <v>NT</v>
      </c>
      <c r="AL104" s="53" t="str">
        <f>'P35'!$D94</f>
        <v>NT</v>
      </c>
      <c r="AM104" s="53" t="str">
        <f>'P36'!$D94</f>
        <v>NT</v>
      </c>
      <c r="AN104" s="53" t="str">
        <f>'P37'!$D94</f>
        <v>NT</v>
      </c>
      <c r="AO104" s="53" t="str">
        <f>'P38'!$D94</f>
        <v>NT</v>
      </c>
      <c r="AP104" s="53" t="str">
        <f>'P39'!$D94</f>
        <v>NT</v>
      </c>
      <c r="AQ104" s="53" t="str">
        <f>'P40'!$D94</f>
        <v>NT</v>
      </c>
      <c r="AR104" s="47">
        <f t="shared" si="33"/>
        <v>0</v>
      </c>
      <c r="AS104" s="47">
        <f t="shared" si="34"/>
        <v>0</v>
      </c>
      <c r="AT104" s="47">
        <f t="shared" si="35"/>
        <v>0</v>
      </c>
      <c r="AU104" s="47">
        <f t="shared" si="36"/>
        <v>40</v>
      </c>
      <c r="AV104" s="12" t="str">
        <f t="shared" si="37"/>
        <v>NT</v>
      </c>
      <c r="AW104" s="12">
        <v>12</v>
      </c>
      <c r="AX104" s="32" t="str">
        <f>Critères!$B93</f>
        <v>12.8</v>
      </c>
      <c r="AY104" s="32" t="str">
        <f>Critères!$A86</f>
        <v>NAVIGATION</v>
      </c>
      <c r="AZ104" s="32" t="str">
        <f>'P01'!$E94</f>
        <v>N</v>
      </c>
      <c r="BA104" s="32" t="str">
        <f>'P02'!$E94</f>
        <v>N</v>
      </c>
      <c r="BB104" s="32" t="str">
        <f>'P03'!$E94</f>
        <v>N</v>
      </c>
      <c r="BC104" s="32" t="str">
        <f>'P04'!$E94</f>
        <v>N</v>
      </c>
      <c r="BD104" s="32" t="str">
        <f>'P05'!$E94</f>
        <v>N</v>
      </c>
      <c r="BE104" s="32" t="str">
        <f>'P06'!$E94</f>
        <v>N</v>
      </c>
      <c r="BF104" s="32" t="str">
        <f>'P07'!$E94</f>
        <v>N</v>
      </c>
      <c r="BG104" s="32" t="str">
        <f>'P08'!$E94</f>
        <v>N</v>
      </c>
      <c r="BH104" s="32" t="str">
        <f>'P09'!$E94</f>
        <v>N</v>
      </c>
      <c r="BI104" s="32" t="str">
        <f>'P10'!$E94</f>
        <v>N</v>
      </c>
      <c r="BJ104" s="32" t="str">
        <f>'P11'!$E94</f>
        <v>N</v>
      </c>
      <c r="BK104" s="32" t="str">
        <f>'P12'!$E94</f>
        <v>N</v>
      </c>
      <c r="BL104" s="32" t="str">
        <f>'P13'!$E94</f>
        <v>N</v>
      </c>
      <c r="BM104" s="32" t="str">
        <f>'P14'!$E94</f>
        <v>N</v>
      </c>
      <c r="BN104" s="32" t="str">
        <f>'P15'!$E94</f>
        <v>N</v>
      </c>
      <c r="BO104" s="32" t="str">
        <f>'P16'!$E94</f>
        <v>N</v>
      </c>
      <c r="BP104" s="32" t="str">
        <f>'P17'!$E94</f>
        <v>N</v>
      </c>
      <c r="BQ104" s="32" t="str">
        <f>'P18'!$E94</f>
        <v>N</v>
      </c>
      <c r="BR104" s="32" t="str">
        <f>'P19'!$E94</f>
        <v>N</v>
      </c>
      <c r="BS104" s="32" t="str">
        <f>'P20'!$E94</f>
        <v>N</v>
      </c>
      <c r="BT104" s="32" t="str">
        <f>'P21'!$E94</f>
        <v>N</v>
      </c>
      <c r="BU104" s="53" t="str">
        <f>'P22'!$E94</f>
        <v>N</v>
      </c>
      <c r="BV104" s="53" t="str">
        <f>'P23'!$E94</f>
        <v>N</v>
      </c>
      <c r="BW104" s="53" t="str">
        <f>'P24'!$E94</f>
        <v>N</v>
      </c>
      <c r="BX104" s="53" t="str">
        <f>'P25'!$E94</f>
        <v>N</v>
      </c>
      <c r="BY104" s="53" t="str">
        <f>'P26'!$E94</f>
        <v>N</v>
      </c>
      <c r="BZ104" s="53" t="str">
        <f>'P27'!$E94</f>
        <v>N</v>
      </c>
      <c r="CA104" s="53" t="str">
        <f>'P28'!$E94</f>
        <v>N</v>
      </c>
      <c r="CB104" s="53" t="str">
        <f>'P29'!$E94</f>
        <v>N</v>
      </c>
      <c r="CC104" s="53" t="str">
        <f>'P30'!$E94</f>
        <v>N</v>
      </c>
      <c r="CD104" s="53" t="str">
        <f>'P31'!$E94</f>
        <v>N</v>
      </c>
      <c r="CE104" s="53" t="str">
        <f>'P32'!$E94</f>
        <v>N</v>
      </c>
      <c r="CF104" s="53" t="str">
        <f>'P33'!$E94</f>
        <v>N</v>
      </c>
      <c r="CG104" s="53" t="str">
        <f>'P34'!$E94</f>
        <v>N</v>
      </c>
      <c r="CH104" s="53" t="str">
        <f>'P35'!$E94</f>
        <v>N</v>
      </c>
      <c r="CI104" s="53" t="str">
        <f>'P36'!$E94</f>
        <v>N</v>
      </c>
      <c r="CJ104" s="53" t="str">
        <f>'P37'!$E94</f>
        <v>N</v>
      </c>
      <c r="CK104" s="53" t="str">
        <f>'P38'!$E94</f>
        <v>N</v>
      </c>
      <c r="CL104" s="53" t="str">
        <f>'P39'!$E94</f>
        <v>N</v>
      </c>
      <c r="CM104" s="53" t="str">
        <f>'P40'!$E94</f>
        <v>N</v>
      </c>
      <c r="CN104" s="47">
        <f t="shared" si="38"/>
        <v>0</v>
      </c>
    </row>
    <row r="105" spans="1:92" x14ac:dyDescent="0.3">
      <c r="A105" s="12">
        <v>12</v>
      </c>
      <c r="B105" s="32" t="str">
        <f>Critères!$B94</f>
        <v>12.9</v>
      </c>
      <c r="C105" s="32" t="str">
        <f>Critères!$A86</f>
        <v>NAVIGATION</v>
      </c>
      <c r="D105" s="32" t="str">
        <f>'P01'!$D95</f>
        <v>NT</v>
      </c>
      <c r="E105" s="32" t="str">
        <f>'P02'!$D95</f>
        <v>NT</v>
      </c>
      <c r="F105" s="32" t="str">
        <f>'P03'!$D95</f>
        <v>NT</v>
      </c>
      <c r="G105" s="32" t="str">
        <f>'P04'!$D95</f>
        <v>NT</v>
      </c>
      <c r="H105" s="32" t="str">
        <f>'P05'!$D95</f>
        <v>NT</v>
      </c>
      <c r="I105" s="32" t="str">
        <f>'P06'!$D95</f>
        <v>NT</v>
      </c>
      <c r="J105" s="32" t="str">
        <f>'P07'!$D95</f>
        <v>NT</v>
      </c>
      <c r="K105" s="32" t="str">
        <f>'P08'!$D95</f>
        <v>NT</v>
      </c>
      <c r="L105" s="32" t="str">
        <f>'P09'!$D95</f>
        <v>NT</v>
      </c>
      <c r="M105" s="32" t="str">
        <f>'P10'!$D95</f>
        <v>NT</v>
      </c>
      <c r="N105" s="32" t="str">
        <f>'P11'!$D95</f>
        <v>NT</v>
      </c>
      <c r="O105" s="32" t="str">
        <f>'P12'!$D95</f>
        <v>NT</v>
      </c>
      <c r="P105" s="32" t="str">
        <f>'P13'!$D95</f>
        <v>NT</v>
      </c>
      <c r="Q105" s="32" t="str">
        <f>'P14'!$D95</f>
        <v>NT</v>
      </c>
      <c r="R105" s="32" t="str">
        <f>'P15'!$D95</f>
        <v>NT</v>
      </c>
      <c r="S105" s="32" t="str">
        <f>'P16'!$D95</f>
        <v>NT</v>
      </c>
      <c r="T105" s="32" t="str">
        <f>'P17'!$D95</f>
        <v>NT</v>
      </c>
      <c r="U105" s="32" t="str">
        <f>'P18'!$D95</f>
        <v>NT</v>
      </c>
      <c r="V105" s="32" t="str">
        <f>'P19'!$D95</f>
        <v>NT</v>
      </c>
      <c r="W105" s="32" t="str">
        <f>'P20'!$D95</f>
        <v>NT</v>
      </c>
      <c r="X105" s="32" t="str">
        <f>'P21'!$D95</f>
        <v>NT</v>
      </c>
      <c r="Y105" s="53" t="str">
        <f>'P22'!$D95</f>
        <v>NT</v>
      </c>
      <c r="Z105" s="53" t="str">
        <f>'P23'!$D95</f>
        <v>NT</v>
      </c>
      <c r="AA105" s="53" t="str">
        <f>'P24'!$D95</f>
        <v>NT</v>
      </c>
      <c r="AB105" s="53" t="str">
        <f>'P25'!$D95</f>
        <v>NT</v>
      </c>
      <c r="AC105" s="53" t="str">
        <f>'P26'!$D95</f>
        <v>NT</v>
      </c>
      <c r="AD105" s="53" t="str">
        <f>'P27'!$D95</f>
        <v>NT</v>
      </c>
      <c r="AE105" s="53" t="str">
        <f>'P28'!$D95</f>
        <v>NT</v>
      </c>
      <c r="AF105" s="53" t="str">
        <f>'P29'!$D95</f>
        <v>NT</v>
      </c>
      <c r="AG105" s="53" t="str">
        <f>'P30'!$D95</f>
        <v>NT</v>
      </c>
      <c r="AH105" s="53" t="str">
        <f>'P31'!$D95</f>
        <v>NT</v>
      </c>
      <c r="AI105" s="53" t="str">
        <f>'P32'!$D95</f>
        <v>NT</v>
      </c>
      <c r="AJ105" s="53" t="str">
        <f>'P33'!$D95</f>
        <v>NT</v>
      </c>
      <c r="AK105" s="53" t="str">
        <f>'P34'!$D95</f>
        <v>NT</v>
      </c>
      <c r="AL105" s="53" t="str">
        <f>'P35'!$D95</f>
        <v>NT</v>
      </c>
      <c r="AM105" s="53" t="str">
        <f>'P36'!$D95</f>
        <v>NT</v>
      </c>
      <c r="AN105" s="53" t="str">
        <f>'P37'!$D95</f>
        <v>NT</v>
      </c>
      <c r="AO105" s="53" t="str">
        <f>'P38'!$D95</f>
        <v>NT</v>
      </c>
      <c r="AP105" s="53" t="str">
        <f>'P39'!$D95</f>
        <v>NT</v>
      </c>
      <c r="AQ105" s="53" t="str">
        <f>'P40'!$D95</f>
        <v>NT</v>
      </c>
      <c r="AR105" s="47">
        <f t="shared" si="33"/>
        <v>0</v>
      </c>
      <c r="AS105" s="47">
        <f t="shared" si="34"/>
        <v>0</v>
      </c>
      <c r="AT105" s="47">
        <f t="shared" si="35"/>
        <v>0</v>
      </c>
      <c r="AU105" s="47">
        <f t="shared" si="36"/>
        <v>40</v>
      </c>
      <c r="AV105" s="12" t="str">
        <f t="shared" si="37"/>
        <v>NT</v>
      </c>
      <c r="AW105" s="12">
        <v>12</v>
      </c>
      <c r="AX105" s="32" t="str">
        <f>Critères!$B94</f>
        <v>12.9</v>
      </c>
      <c r="AY105" s="32" t="str">
        <f>Critères!$A86</f>
        <v>NAVIGATION</v>
      </c>
      <c r="AZ105" s="32" t="str">
        <f>'P01'!$E95</f>
        <v>N</v>
      </c>
      <c r="BA105" s="32" t="str">
        <f>'P02'!$E95</f>
        <v>N</v>
      </c>
      <c r="BB105" s="32" t="str">
        <f>'P03'!$E95</f>
        <v>N</v>
      </c>
      <c r="BC105" s="32" t="str">
        <f>'P04'!$E95</f>
        <v>N</v>
      </c>
      <c r="BD105" s="32" t="str">
        <f>'P05'!$E95</f>
        <v>N</v>
      </c>
      <c r="BE105" s="32" t="str">
        <f>'P06'!$E95</f>
        <v>N</v>
      </c>
      <c r="BF105" s="32" t="str">
        <f>'P07'!$E95</f>
        <v>N</v>
      </c>
      <c r="BG105" s="32" t="str">
        <f>'P08'!$E95</f>
        <v>N</v>
      </c>
      <c r="BH105" s="32" t="str">
        <f>'P09'!$E95</f>
        <v>N</v>
      </c>
      <c r="BI105" s="32" t="str">
        <f>'P10'!$E95</f>
        <v>N</v>
      </c>
      <c r="BJ105" s="32" t="str">
        <f>'P11'!$E95</f>
        <v>N</v>
      </c>
      <c r="BK105" s="32" t="str">
        <f>'P12'!$E95</f>
        <v>N</v>
      </c>
      <c r="BL105" s="32" t="str">
        <f>'P13'!$E95</f>
        <v>N</v>
      </c>
      <c r="BM105" s="32" t="str">
        <f>'P14'!$E95</f>
        <v>N</v>
      </c>
      <c r="BN105" s="32" t="str">
        <f>'P15'!$E95</f>
        <v>N</v>
      </c>
      <c r="BO105" s="32" t="str">
        <f>'P16'!$E95</f>
        <v>N</v>
      </c>
      <c r="BP105" s="32" t="str">
        <f>'P17'!$E95</f>
        <v>N</v>
      </c>
      <c r="BQ105" s="32" t="str">
        <f>'P18'!$E95</f>
        <v>N</v>
      </c>
      <c r="BR105" s="32" t="str">
        <f>'P19'!$E95</f>
        <v>N</v>
      </c>
      <c r="BS105" s="32" t="str">
        <f>'P20'!$E95</f>
        <v>N</v>
      </c>
      <c r="BT105" s="32" t="str">
        <f>'P21'!$E95</f>
        <v>N</v>
      </c>
      <c r="BU105" s="53" t="str">
        <f>'P22'!$E95</f>
        <v>N</v>
      </c>
      <c r="BV105" s="53" t="str">
        <f>'P23'!$E95</f>
        <v>N</v>
      </c>
      <c r="BW105" s="53" t="str">
        <f>'P24'!$E95</f>
        <v>N</v>
      </c>
      <c r="BX105" s="53" t="str">
        <f>'P25'!$E95</f>
        <v>N</v>
      </c>
      <c r="BY105" s="53" t="str">
        <f>'P26'!$E95</f>
        <v>N</v>
      </c>
      <c r="BZ105" s="53" t="str">
        <f>'P27'!$E95</f>
        <v>N</v>
      </c>
      <c r="CA105" s="53" t="str">
        <f>'P28'!$E95</f>
        <v>N</v>
      </c>
      <c r="CB105" s="53" t="str">
        <f>'P29'!$E95</f>
        <v>N</v>
      </c>
      <c r="CC105" s="53" t="str">
        <f>'P30'!$E95</f>
        <v>N</v>
      </c>
      <c r="CD105" s="53" t="str">
        <f>'P31'!$E95</f>
        <v>N</v>
      </c>
      <c r="CE105" s="53" t="str">
        <f>'P32'!$E95</f>
        <v>N</v>
      </c>
      <c r="CF105" s="53" t="str">
        <f>'P33'!$E95</f>
        <v>N</v>
      </c>
      <c r="CG105" s="53" t="str">
        <f>'P34'!$E95</f>
        <v>N</v>
      </c>
      <c r="CH105" s="53" t="str">
        <f>'P35'!$E95</f>
        <v>N</v>
      </c>
      <c r="CI105" s="53" t="str">
        <f>'P36'!$E95</f>
        <v>N</v>
      </c>
      <c r="CJ105" s="53" t="str">
        <f>'P37'!$E95</f>
        <v>N</v>
      </c>
      <c r="CK105" s="53" t="str">
        <f>'P38'!$E95</f>
        <v>N</v>
      </c>
      <c r="CL105" s="53" t="str">
        <f>'P39'!$E95</f>
        <v>N</v>
      </c>
      <c r="CM105" s="53" t="str">
        <f>'P40'!$E95</f>
        <v>N</v>
      </c>
      <c r="CN105" s="47">
        <f t="shared" si="38"/>
        <v>0</v>
      </c>
    </row>
    <row r="106" spans="1:92" x14ac:dyDescent="0.3">
      <c r="A106" s="12">
        <v>12</v>
      </c>
      <c r="B106" s="32" t="str">
        <f>Critères!$B95</f>
        <v>12.10</v>
      </c>
      <c r="C106" s="32" t="str">
        <f>Critères!$A86</f>
        <v>NAVIGATION</v>
      </c>
      <c r="D106" s="32" t="str">
        <f>'P01'!$D96</f>
        <v>NT</v>
      </c>
      <c r="E106" s="32" t="str">
        <f>'P02'!$D96</f>
        <v>NT</v>
      </c>
      <c r="F106" s="32" t="str">
        <f>'P03'!$D96</f>
        <v>NT</v>
      </c>
      <c r="G106" s="32" t="str">
        <f>'P04'!$D96</f>
        <v>NT</v>
      </c>
      <c r="H106" s="32" t="str">
        <f>'P05'!$D96</f>
        <v>NT</v>
      </c>
      <c r="I106" s="32" t="str">
        <f>'P06'!$D96</f>
        <v>NT</v>
      </c>
      <c r="J106" s="32" t="str">
        <f>'P07'!$D96</f>
        <v>NT</v>
      </c>
      <c r="K106" s="32" t="str">
        <f>'P08'!$D96</f>
        <v>NT</v>
      </c>
      <c r="L106" s="32" t="str">
        <f>'P09'!$D96</f>
        <v>NT</v>
      </c>
      <c r="M106" s="32" t="str">
        <f>'P10'!$D96</f>
        <v>NT</v>
      </c>
      <c r="N106" s="32" t="str">
        <f>'P11'!$D96</f>
        <v>NT</v>
      </c>
      <c r="O106" s="32" t="str">
        <f>'P12'!$D96</f>
        <v>NT</v>
      </c>
      <c r="P106" s="32" t="str">
        <f>'P13'!$D96</f>
        <v>NT</v>
      </c>
      <c r="Q106" s="32" t="str">
        <f>'P14'!$D96</f>
        <v>NT</v>
      </c>
      <c r="R106" s="32" t="str">
        <f>'P15'!$D96</f>
        <v>NT</v>
      </c>
      <c r="S106" s="32" t="str">
        <f>'P16'!$D96</f>
        <v>NT</v>
      </c>
      <c r="T106" s="32" t="str">
        <f>'P17'!$D96</f>
        <v>NT</v>
      </c>
      <c r="U106" s="32" t="str">
        <f>'P18'!$D96</f>
        <v>NT</v>
      </c>
      <c r="V106" s="32" t="str">
        <f>'P19'!$D96</f>
        <v>NT</v>
      </c>
      <c r="W106" s="32" t="str">
        <f>'P20'!$D96</f>
        <v>NT</v>
      </c>
      <c r="X106" s="32" t="str">
        <f>'P21'!$D96</f>
        <v>NT</v>
      </c>
      <c r="Y106" s="53" t="str">
        <f>'P22'!$D96</f>
        <v>NT</v>
      </c>
      <c r="Z106" s="53" t="str">
        <f>'P23'!$D96</f>
        <v>NT</v>
      </c>
      <c r="AA106" s="53" t="str">
        <f>'P24'!$D96</f>
        <v>NT</v>
      </c>
      <c r="AB106" s="53" t="str">
        <f>'P25'!$D96</f>
        <v>NT</v>
      </c>
      <c r="AC106" s="53" t="str">
        <f>'P26'!$D96</f>
        <v>NT</v>
      </c>
      <c r="AD106" s="53" t="str">
        <f>'P27'!$D96</f>
        <v>NT</v>
      </c>
      <c r="AE106" s="53" t="str">
        <f>'P28'!$D96</f>
        <v>NT</v>
      </c>
      <c r="AF106" s="53" t="str">
        <f>'P29'!$D96</f>
        <v>NT</v>
      </c>
      <c r="AG106" s="53" t="str">
        <f>'P30'!$D96</f>
        <v>NT</v>
      </c>
      <c r="AH106" s="53" t="str">
        <f>'P31'!$D96</f>
        <v>NT</v>
      </c>
      <c r="AI106" s="53" t="str">
        <f>'P32'!$D96</f>
        <v>NT</v>
      </c>
      <c r="AJ106" s="53" t="str">
        <f>'P33'!$D96</f>
        <v>NT</v>
      </c>
      <c r="AK106" s="53" t="str">
        <f>'P34'!$D96</f>
        <v>NT</v>
      </c>
      <c r="AL106" s="53" t="str">
        <f>'P35'!$D96</f>
        <v>NT</v>
      </c>
      <c r="AM106" s="53" t="str">
        <f>'P36'!$D96</f>
        <v>NT</v>
      </c>
      <c r="AN106" s="53" t="str">
        <f>'P37'!$D96</f>
        <v>NT</v>
      </c>
      <c r="AO106" s="53" t="str">
        <f>'P38'!$D96</f>
        <v>NT</v>
      </c>
      <c r="AP106" s="53" t="str">
        <f>'P39'!$D96</f>
        <v>NT</v>
      </c>
      <c r="AQ106" s="53" t="str">
        <f>'P40'!$D96</f>
        <v>NT</v>
      </c>
      <c r="AR106" s="47">
        <f t="shared" si="33"/>
        <v>0</v>
      </c>
      <c r="AS106" s="47">
        <f t="shared" si="34"/>
        <v>0</v>
      </c>
      <c r="AT106" s="47">
        <f t="shared" si="35"/>
        <v>0</v>
      </c>
      <c r="AU106" s="47">
        <f t="shared" si="36"/>
        <v>40</v>
      </c>
      <c r="AV106" s="12" t="str">
        <f t="shared" si="37"/>
        <v>NT</v>
      </c>
      <c r="AW106" s="12">
        <v>12</v>
      </c>
      <c r="AX106" s="32" t="str">
        <f>Critères!$B95</f>
        <v>12.10</v>
      </c>
      <c r="AY106" s="32" t="str">
        <f>Critères!$A86</f>
        <v>NAVIGATION</v>
      </c>
      <c r="AZ106" s="32" t="str">
        <f>'P01'!$E96</f>
        <v>N</v>
      </c>
      <c r="BA106" s="32" t="str">
        <f>'P02'!$E96</f>
        <v>N</v>
      </c>
      <c r="BB106" s="32" t="str">
        <f>'P03'!$E96</f>
        <v>N</v>
      </c>
      <c r="BC106" s="32" t="str">
        <f>'P04'!$E96</f>
        <v>N</v>
      </c>
      <c r="BD106" s="32" t="str">
        <f>'P05'!$E96</f>
        <v>N</v>
      </c>
      <c r="BE106" s="32" t="str">
        <f>'P06'!$E96</f>
        <v>N</v>
      </c>
      <c r="BF106" s="32" t="str">
        <f>'P07'!$E96</f>
        <v>N</v>
      </c>
      <c r="BG106" s="32" t="str">
        <f>'P08'!$E96</f>
        <v>N</v>
      </c>
      <c r="BH106" s="32" t="str">
        <f>'P09'!$E96</f>
        <v>N</v>
      </c>
      <c r="BI106" s="32" t="str">
        <f>'P10'!$E96</f>
        <v>N</v>
      </c>
      <c r="BJ106" s="32" t="str">
        <f>'P11'!$E96</f>
        <v>N</v>
      </c>
      <c r="BK106" s="32" t="str">
        <f>'P12'!$E96</f>
        <v>N</v>
      </c>
      <c r="BL106" s="32" t="str">
        <f>'P13'!$E96</f>
        <v>N</v>
      </c>
      <c r="BM106" s="32" t="str">
        <f>'P14'!$E96</f>
        <v>N</v>
      </c>
      <c r="BN106" s="32" t="str">
        <f>'P15'!$E96</f>
        <v>N</v>
      </c>
      <c r="BO106" s="32" t="str">
        <f>'P16'!$E96</f>
        <v>N</v>
      </c>
      <c r="BP106" s="32" t="str">
        <f>'P17'!$E96</f>
        <v>N</v>
      </c>
      <c r="BQ106" s="32" t="str">
        <f>'P18'!$E96</f>
        <v>N</v>
      </c>
      <c r="BR106" s="32" t="str">
        <f>'P19'!$E96</f>
        <v>N</v>
      </c>
      <c r="BS106" s="32" t="str">
        <f>'P20'!$E96</f>
        <v>N</v>
      </c>
      <c r="BT106" s="32" t="str">
        <f>'P21'!$E96</f>
        <v>N</v>
      </c>
      <c r="BU106" s="53" t="str">
        <f>'P22'!$E96</f>
        <v>N</v>
      </c>
      <c r="BV106" s="53" t="str">
        <f>'P23'!$E96</f>
        <v>N</v>
      </c>
      <c r="BW106" s="53" t="str">
        <f>'P24'!$E96</f>
        <v>N</v>
      </c>
      <c r="BX106" s="53" t="str">
        <f>'P25'!$E96</f>
        <v>N</v>
      </c>
      <c r="BY106" s="53" t="str">
        <f>'P26'!$E96</f>
        <v>N</v>
      </c>
      <c r="BZ106" s="53" t="str">
        <f>'P27'!$E96</f>
        <v>N</v>
      </c>
      <c r="CA106" s="53" t="str">
        <f>'P28'!$E96</f>
        <v>N</v>
      </c>
      <c r="CB106" s="53" t="str">
        <f>'P29'!$E96</f>
        <v>N</v>
      </c>
      <c r="CC106" s="53" t="str">
        <f>'P30'!$E96</f>
        <v>N</v>
      </c>
      <c r="CD106" s="53" t="str">
        <f>'P31'!$E96</f>
        <v>N</v>
      </c>
      <c r="CE106" s="53" t="str">
        <f>'P32'!$E96</f>
        <v>N</v>
      </c>
      <c r="CF106" s="53" t="str">
        <f>'P33'!$E96</f>
        <v>N</v>
      </c>
      <c r="CG106" s="53" t="str">
        <f>'P34'!$E96</f>
        <v>N</v>
      </c>
      <c r="CH106" s="53" t="str">
        <f>'P35'!$E96</f>
        <v>N</v>
      </c>
      <c r="CI106" s="53" t="str">
        <f>'P36'!$E96</f>
        <v>N</v>
      </c>
      <c r="CJ106" s="53" t="str">
        <f>'P37'!$E96</f>
        <v>N</v>
      </c>
      <c r="CK106" s="53" t="str">
        <f>'P38'!$E96</f>
        <v>N</v>
      </c>
      <c r="CL106" s="53" t="str">
        <f>'P39'!$E96</f>
        <v>N</v>
      </c>
      <c r="CM106" s="53" t="str">
        <f>'P40'!$E96</f>
        <v>N</v>
      </c>
      <c r="CN106" s="47">
        <f t="shared" si="38"/>
        <v>0</v>
      </c>
    </row>
    <row r="107" spans="1:92" x14ac:dyDescent="0.3">
      <c r="A107" s="12">
        <v>12</v>
      </c>
      <c r="B107" s="32" t="str">
        <f>Critères!$B96</f>
        <v>12.11</v>
      </c>
      <c r="C107" s="32" t="str">
        <f>Critères!$A86</f>
        <v>NAVIGATION</v>
      </c>
      <c r="D107" s="32" t="str">
        <f>'P01'!$D97</f>
        <v>NT</v>
      </c>
      <c r="E107" s="32" t="str">
        <f>'P02'!$D97</f>
        <v>NT</v>
      </c>
      <c r="F107" s="32" t="str">
        <f>'P03'!$D97</f>
        <v>NT</v>
      </c>
      <c r="G107" s="32" t="str">
        <f>'P04'!$D97</f>
        <v>NT</v>
      </c>
      <c r="H107" s="32" t="str">
        <f>'P05'!$D97</f>
        <v>NT</v>
      </c>
      <c r="I107" s="32" t="str">
        <f>'P06'!$D97</f>
        <v>NT</v>
      </c>
      <c r="J107" s="32" t="str">
        <f>'P07'!$D97</f>
        <v>NT</v>
      </c>
      <c r="K107" s="32" t="str">
        <f>'P08'!$D97</f>
        <v>NT</v>
      </c>
      <c r="L107" s="32" t="str">
        <f>'P09'!$D97</f>
        <v>NT</v>
      </c>
      <c r="M107" s="32" t="str">
        <f>'P10'!$D97</f>
        <v>NT</v>
      </c>
      <c r="N107" s="32" t="str">
        <f>'P11'!$D97</f>
        <v>NT</v>
      </c>
      <c r="O107" s="32" t="str">
        <f>'P12'!$D97</f>
        <v>NT</v>
      </c>
      <c r="P107" s="32" t="str">
        <f>'P13'!$D97</f>
        <v>NT</v>
      </c>
      <c r="Q107" s="32" t="str">
        <f>'P14'!$D97</f>
        <v>NT</v>
      </c>
      <c r="R107" s="32" t="str">
        <f>'P15'!$D97</f>
        <v>NT</v>
      </c>
      <c r="S107" s="32" t="str">
        <f>'P16'!$D97</f>
        <v>NT</v>
      </c>
      <c r="T107" s="32" t="str">
        <f>'P17'!$D97</f>
        <v>NT</v>
      </c>
      <c r="U107" s="32" t="str">
        <f>'P18'!$D97</f>
        <v>NT</v>
      </c>
      <c r="V107" s="32" t="str">
        <f>'P19'!$D97</f>
        <v>NT</v>
      </c>
      <c r="W107" s="32" t="str">
        <f>'P20'!$D97</f>
        <v>NT</v>
      </c>
      <c r="X107" s="32" t="str">
        <f>'P21'!$D97</f>
        <v>NT</v>
      </c>
      <c r="Y107" s="53" t="str">
        <f>'P22'!$D97</f>
        <v>NT</v>
      </c>
      <c r="Z107" s="53" t="str">
        <f>'P23'!$D97</f>
        <v>NT</v>
      </c>
      <c r="AA107" s="53" t="str">
        <f>'P24'!$D97</f>
        <v>NT</v>
      </c>
      <c r="AB107" s="53" t="str">
        <f>'P25'!$D97</f>
        <v>NT</v>
      </c>
      <c r="AC107" s="53" t="str">
        <f>'P26'!$D97</f>
        <v>NT</v>
      </c>
      <c r="AD107" s="53" t="str">
        <f>'P27'!$D97</f>
        <v>NT</v>
      </c>
      <c r="AE107" s="53" t="str">
        <f>'P28'!$D97</f>
        <v>NT</v>
      </c>
      <c r="AF107" s="53" t="str">
        <f>'P29'!$D97</f>
        <v>NT</v>
      </c>
      <c r="AG107" s="53" t="str">
        <f>'P30'!$D97</f>
        <v>NT</v>
      </c>
      <c r="AH107" s="53" t="str">
        <f>'P31'!$D97</f>
        <v>NT</v>
      </c>
      <c r="AI107" s="53" t="str">
        <f>'P32'!$D97</f>
        <v>NT</v>
      </c>
      <c r="AJ107" s="53" t="str">
        <f>'P33'!$D97</f>
        <v>NT</v>
      </c>
      <c r="AK107" s="53" t="str">
        <f>'P34'!$D97</f>
        <v>NT</v>
      </c>
      <c r="AL107" s="53" t="str">
        <f>'P35'!$D97</f>
        <v>NT</v>
      </c>
      <c r="AM107" s="53" t="str">
        <f>'P36'!$D97</f>
        <v>NT</v>
      </c>
      <c r="AN107" s="53" t="str">
        <f>'P37'!$D97</f>
        <v>NT</v>
      </c>
      <c r="AO107" s="53" t="str">
        <f>'P38'!$D97</f>
        <v>NT</v>
      </c>
      <c r="AP107" s="53" t="str">
        <f>'P39'!$D97</f>
        <v>NT</v>
      </c>
      <c r="AQ107" s="53" t="str">
        <f>'P40'!$D97</f>
        <v>NT</v>
      </c>
      <c r="AR107" s="47">
        <f t="shared" si="33"/>
        <v>0</v>
      </c>
      <c r="AS107" s="47">
        <f t="shared" si="34"/>
        <v>0</v>
      </c>
      <c r="AT107" s="47">
        <f t="shared" si="35"/>
        <v>0</v>
      </c>
      <c r="AU107" s="47">
        <f t="shared" si="36"/>
        <v>40</v>
      </c>
      <c r="AV107" s="12" t="str">
        <f t="shared" si="37"/>
        <v>NT</v>
      </c>
      <c r="AW107" s="12">
        <v>12</v>
      </c>
      <c r="AX107" s="32" t="str">
        <f>Critères!$B96</f>
        <v>12.11</v>
      </c>
      <c r="AY107" s="32" t="str">
        <f>Critères!$A86</f>
        <v>NAVIGATION</v>
      </c>
      <c r="AZ107" s="32" t="str">
        <f>'P01'!$E97</f>
        <v>N</v>
      </c>
      <c r="BA107" s="32" t="str">
        <f>'P02'!$E97</f>
        <v>N</v>
      </c>
      <c r="BB107" s="32" t="str">
        <f>'P03'!$E97</f>
        <v>N</v>
      </c>
      <c r="BC107" s="32" t="str">
        <f>'P04'!$E97</f>
        <v>N</v>
      </c>
      <c r="BD107" s="32" t="str">
        <f>'P05'!$E97</f>
        <v>N</v>
      </c>
      <c r="BE107" s="32" t="str">
        <f>'P06'!$E97</f>
        <v>N</v>
      </c>
      <c r="BF107" s="32" t="str">
        <f>'P07'!$E97</f>
        <v>N</v>
      </c>
      <c r="BG107" s="32" t="str">
        <f>'P08'!$E97</f>
        <v>N</v>
      </c>
      <c r="BH107" s="32" t="str">
        <f>'P09'!$E97</f>
        <v>N</v>
      </c>
      <c r="BI107" s="32" t="str">
        <f>'P10'!$E97</f>
        <v>N</v>
      </c>
      <c r="BJ107" s="32" t="str">
        <f>'P11'!$E97</f>
        <v>N</v>
      </c>
      <c r="BK107" s="32" t="str">
        <f>'P12'!$E97</f>
        <v>N</v>
      </c>
      <c r="BL107" s="32" t="str">
        <f>'P13'!$E97</f>
        <v>N</v>
      </c>
      <c r="BM107" s="32" t="str">
        <f>'P14'!$E97</f>
        <v>N</v>
      </c>
      <c r="BN107" s="32" t="str">
        <f>'P15'!$E97</f>
        <v>N</v>
      </c>
      <c r="BO107" s="32" t="str">
        <f>'P16'!$E97</f>
        <v>N</v>
      </c>
      <c r="BP107" s="32" t="str">
        <f>'P17'!$E97</f>
        <v>N</v>
      </c>
      <c r="BQ107" s="32" t="str">
        <f>'P18'!$E97</f>
        <v>N</v>
      </c>
      <c r="BR107" s="32" t="str">
        <f>'P19'!$E97</f>
        <v>N</v>
      </c>
      <c r="BS107" s="32" t="str">
        <f>'P20'!$E97</f>
        <v>N</v>
      </c>
      <c r="BT107" s="32" t="str">
        <f>'P21'!$E97</f>
        <v>N</v>
      </c>
      <c r="BU107" s="53" t="str">
        <f>'P22'!$E97</f>
        <v>N</v>
      </c>
      <c r="BV107" s="53" t="str">
        <f>'P23'!$E97</f>
        <v>N</v>
      </c>
      <c r="BW107" s="53" t="str">
        <f>'P24'!$E97</f>
        <v>N</v>
      </c>
      <c r="BX107" s="53" t="str">
        <f>'P25'!$E97</f>
        <v>N</v>
      </c>
      <c r="BY107" s="53" t="str">
        <f>'P26'!$E97</f>
        <v>N</v>
      </c>
      <c r="BZ107" s="53" t="str">
        <f>'P27'!$E97</f>
        <v>N</v>
      </c>
      <c r="CA107" s="53" t="str">
        <f>'P28'!$E97</f>
        <v>N</v>
      </c>
      <c r="CB107" s="53" t="str">
        <f>'P29'!$E97</f>
        <v>N</v>
      </c>
      <c r="CC107" s="53" t="str">
        <f>'P30'!$E97</f>
        <v>N</v>
      </c>
      <c r="CD107" s="53" t="str">
        <f>'P31'!$E97</f>
        <v>N</v>
      </c>
      <c r="CE107" s="53" t="str">
        <f>'P32'!$E97</f>
        <v>N</v>
      </c>
      <c r="CF107" s="53" t="str">
        <f>'P33'!$E97</f>
        <v>N</v>
      </c>
      <c r="CG107" s="53" t="str">
        <f>'P34'!$E97</f>
        <v>N</v>
      </c>
      <c r="CH107" s="53" t="str">
        <f>'P35'!$E97</f>
        <v>N</v>
      </c>
      <c r="CI107" s="53" t="str">
        <f>'P36'!$E97</f>
        <v>N</v>
      </c>
      <c r="CJ107" s="53" t="str">
        <f>'P37'!$E97</f>
        <v>N</v>
      </c>
      <c r="CK107" s="53" t="str">
        <f>'P38'!$E97</f>
        <v>N</v>
      </c>
      <c r="CL107" s="53" t="str">
        <f>'P39'!$E97</f>
        <v>N</v>
      </c>
      <c r="CM107" s="53" t="str">
        <f>'P40'!$E97</f>
        <v>N</v>
      </c>
      <c r="CN107" s="47">
        <f t="shared" si="38"/>
        <v>0</v>
      </c>
    </row>
    <row r="108" spans="1:92" x14ac:dyDescent="0.3">
      <c r="A108" s="50"/>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2">
        <f>SUM(AR97:AR107)</f>
        <v>0</v>
      </c>
      <c r="AS108" s="52">
        <f>SUM(AS97:AS107)</f>
        <v>0</v>
      </c>
      <c r="AT108" s="52">
        <f>SUM(AT97:AT107)</f>
        <v>0</v>
      </c>
      <c r="AU108" s="52">
        <f>SUM(AU97:AU107)</f>
        <v>440</v>
      </c>
      <c r="AW108" s="50"/>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51"/>
      <c r="CI108" s="51"/>
      <c r="CJ108" s="51"/>
      <c r="CK108" s="51"/>
      <c r="CL108" s="51"/>
      <c r="CM108" s="51"/>
      <c r="CN108" s="52">
        <f>SUM(CN97:CN107)</f>
        <v>0</v>
      </c>
    </row>
    <row r="109" spans="1:92" x14ac:dyDescent="0.3">
      <c r="A109" s="12">
        <v>13</v>
      </c>
      <c r="B109" s="32" t="str">
        <f>Critères!$B97</f>
        <v>13.1</v>
      </c>
      <c r="C109" s="32" t="str">
        <f>Critères!$A97</f>
        <v>CONSULTATION</v>
      </c>
      <c r="D109" s="32" t="str">
        <f>'P01'!$D98</f>
        <v>NT</v>
      </c>
      <c r="E109" s="32" t="str">
        <f>'P02'!$D98</f>
        <v>NT</v>
      </c>
      <c r="F109" s="32" t="str">
        <f>'P03'!$D98</f>
        <v>NT</v>
      </c>
      <c r="G109" s="32" t="str">
        <f>'P04'!$D98</f>
        <v>NT</v>
      </c>
      <c r="H109" s="32" t="str">
        <f>'P05'!$D98</f>
        <v>NT</v>
      </c>
      <c r="I109" s="32" t="str">
        <f>'P06'!$D98</f>
        <v>NT</v>
      </c>
      <c r="J109" s="32" t="str">
        <f>'P07'!$D98</f>
        <v>NT</v>
      </c>
      <c r="K109" s="32" t="str">
        <f>'P08'!$D98</f>
        <v>NT</v>
      </c>
      <c r="L109" s="32" t="str">
        <f>'P09'!$D98</f>
        <v>NT</v>
      </c>
      <c r="M109" s="32" t="str">
        <f>'P10'!$D98</f>
        <v>NT</v>
      </c>
      <c r="N109" s="32" t="str">
        <f>'P11'!$D98</f>
        <v>NT</v>
      </c>
      <c r="O109" s="32" t="str">
        <f>'P12'!$D98</f>
        <v>NT</v>
      </c>
      <c r="P109" s="32" t="str">
        <f>'P13'!$D98</f>
        <v>NT</v>
      </c>
      <c r="Q109" s="32" t="str">
        <f>'P14'!$D98</f>
        <v>NT</v>
      </c>
      <c r="R109" s="32" t="str">
        <f>'P15'!$D98</f>
        <v>NT</v>
      </c>
      <c r="S109" s="32" t="str">
        <f>'P16'!$D98</f>
        <v>NT</v>
      </c>
      <c r="T109" s="32" t="str">
        <f>'P17'!$D98</f>
        <v>NT</v>
      </c>
      <c r="U109" s="32" t="str">
        <f>'P18'!$D98</f>
        <v>NT</v>
      </c>
      <c r="V109" s="32" t="str">
        <f>'P19'!$D98</f>
        <v>NT</v>
      </c>
      <c r="W109" s="32" t="str">
        <f>'P20'!$D98</f>
        <v>NT</v>
      </c>
      <c r="X109" s="32" t="str">
        <f>'P21'!$D98</f>
        <v>NT</v>
      </c>
      <c r="Y109" s="53" t="str">
        <f>'P22'!$D98</f>
        <v>NT</v>
      </c>
      <c r="Z109" s="53" t="str">
        <f>'P23'!$D98</f>
        <v>NT</v>
      </c>
      <c r="AA109" s="53" t="str">
        <f>'P24'!$D98</f>
        <v>NT</v>
      </c>
      <c r="AB109" s="53" t="str">
        <f>'P25'!$D98</f>
        <v>NT</v>
      </c>
      <c r="AC109" s="53" t="str">
        <f>'P26'!$D98</f>
        <v>NT</v>
      </c>
      <c r="AD109" s="53" t="str">
        <f>'P27'!$D98</f>
        <v>NT</v>
      </c>
      <c r="AE109" s="53" t="str">
        <f>'P28'!$D98</f>
        <v>NT</v>
      </c>
      <c r="AF109" s="53" t="str">
        <f>'P29'!$D98</f>
        <v>NT</v>
      </c>
      <c r="AG109" s="53" t="str">
        <f>'P30'!$D98</f>
        <v>NT</v>
      </c>
      <c r="AH109" s="53" t="str">
        <f>'P31'!$D98</f>
        <v>NT</v>
      </c>
      <c r="AI109" s="53" t="str">
        <f>'P32'!$D98</f>
        <v>NT</v>
      </c>
      <c r="AJ109" s="53" t="str">
        <f>'P33'!$D98</f>
        <v>NT</v>
      </c>
      <c r="AK109" s="53" t="str">
        <f>'P34'!$D98</f>
        <v>NT</v>
      </c>
      <c r="AL109" s="53" t="str">
        <f>'P35'!$D98</f>
        <v>NT</v>
      </c>
      <c r="AM109" s="53" t="str">
        <f>'P36'!$D98</f>
        <v>NT</v>
      </c>
      <c r="AN109" s="53" t="str">
        <f>'P37'!$D98</f>
        <v>NT</v>
      </c>
      <c r="AO109" s="53" t="str">
        <f>'P38'!$D98</f>
        <v>NT</v>
      </c>
      <c r="AP109" s="53" t="str">
        <f>'P39'!$D98</f>
        <v>NT</v>
      </c>
      <c r="AQ109" s="53" t="str">
        <f>'P40'!$D98</f>
        <v>NT</v>
      </c>
      <c r="AR109" s="47">
        <f t="shared" ref="AR109:AR120" si="39">COUNTIF(D109:AQ109,"C")</f>
        <v>0</v>
      </c>
      <c r="AS109" s="47">
        <f t="shared" ref="AS109:AS120" si="40">COUNTIF(D109:AQ109,"NC")</f>
        <v>0</v>
      </c>
      <c r="AT109" s="47">
        <f t="shared" ref="AT109:AT120" si="41">COUNTIF(D109:AQ109,"NA")</f>
        <v>0</v>
      </c>
      <c r="AU109" s="47">
        <f t="shared" ref="AU109:AU120" si="42">COUNTIF(D109:AQ109,"NT")</f>
        <v>40</v>
      </c>
      <c r="AV109" s="12" t="str">
        <f t="shared" ref="AV109:AV120" si="43">IF(AS109&gt;0,"NC",IF(AR109&gt;0,"C",IF(AU109&gt;0,"NT","NA")))</f>
        <v>NT</v>
      </c>
      <c r="AW109" s="12">
        <v>13</v>
      </c>
      <c r="AX109" s="32" t="str">
        <f>Critères!$B97</f>
        <v>13.1</v>
      </c>
      <c r="AY109" s="32" t="str">
        <f>Critères!$A97</f>
        <v>CONSULTATION</v>
      </c>
      <c r="AZ109" s="32" t="str">
        <f>'P01'!$E98</f>
        <v>N</v>
      </c>
      <c r="BA109" s="32" t="str">
        <f>'P02'!$E98</f>
        <v>N</v>
      </c>
      <c r="BB109" s="32" t="str">
        <f>'P03'!$E98</f>
        <v>N</v>
      </c>
      <c r="BC109" s="32" t="str">
        <f>'P04'!$E98</f>
        <v>N</v>
      </c>
      <c r="BD109" s="32" t="str">
        <f>'P05'!$E98</f>
        <v>N</v>
      </c>
      <c r="BE109" s="32" t="str">
        <f>'P06'!$E98</f>
        <v>N</v>
      </c>
      <c r="BF109" s="32" t="str">
        <f>'P07'!$E98</f>
        <v>N</v>
      </c>
      <c r="BG109" s="32" t="str">
        <f>'P08'!$E98</f>
        <v>N</v>
      </c>
      <c r="BH109" s="32" t="str">
        <f>'P09'!$E98</f>
        <v>N</v>
      </c>
      <c r="BI109" s="32" t="str">
        <f>'P10'!$E98</f>
        <v>N</v>
      </c>
      <c r="BJ109" s="32" t="str">
        <f>'P11'!$E98</f>
        <v>N</v>
      </c>
      <c r="BK109" s="32" t="str">
        <f>'P12'!$E98</f>
        <v>N</v>
      </c>
      <c r="BL109" s="32" t="str">
        <f>'P13'!$E98</f>
        <v>N</v>
      </c>
      <c r="BM109" s="32" t="str">
        <f>'P14'!$E98</f>
        <v>N</v>
      </c>
      <c r="BN109" s="32" t="str">
        <f>'P15'!$E98</f>
        <v>N</v>
      </c>
      <c r="BO109" s="32" t="str">
        <f>'P16'!$E98</f>
        <v>N</v>
      </c>
      <c r="BP109" s="32" t="str">
        <f>'P17'!$E98</f>
        <v>N</v>
      </c>
      <c r="BQ109" s="32" t="str">
        <f>'P18'!$E98</f>
        <v>N</v>
      </c>
      <c r="BR109" s="32" t="str">
        <f>'P19'!$E98</f>
        <v>N</v>
      </c>
      <c r="BS109" s="32" t="str">
        <f>'P20'!$E98</f>
        <v>N</v>
      </c>
      <c r="BT109" s="32" t="str">
        <f>'P21'!$E98</f>
        <v>N</v>
      </c>
      <c r="BU109" s="53" t="str">
        <f>'P22'!$E98</f>
        <v>N</v>
      </c>
      <c r="BV109" s="53" t="str">
        <f>'P23'!$E98</f>
        <v>N</v>
      </c>
      <c r="BW109" s="53" t="str">
        <f>'P24'!$E98</f>
        <v>N</v>
      </c>
      <c r="BX109" s="53" t="str">
        <f>'P25'!$E98</f>
        <v>N</v>
      </c>
      <c r="BY109" s="53" t="str">
        <f>'P26'!$E98</f>
        <v>N</v>
      </c>
      <c r="BZ109" s="53" t="str">
        <f>'P27'!$E98</f>
        <v>N</v>
      </c>
      <c r="CA109" s="53" t="str">
        <f>'P28'!$E98</f>
        <v>N</v>
      </c>
      <c r="CB109" s="53" t="str">
        <f>'P29'!$E98</f>
        <v>N</v>
      </c>
      <c r="CC109" s="53" t="str">
        <f>'P30'!$E98</f>
        <v>N</v>
      </c>
      <c r="CD109" s="53" t="str">
        <f>'P31'!$E98</f>
        <v>N</v>
      </c>
      <c r="CE109" s="53" t="str">
        <f>'P32'!$E98</f>
        <v>N</v>
      </c>
      <c r="CF109" s="53" t="str">
        <f>'P33'!$E98</f>
        <v>N</v>
      </c>
      <c r="CG109" s="53" t="str">
        <f>'P34'!$E98</f>
        <v>N</v>
      </c>
      <c r="CH109" s="53" t="str">
        <f>'P35'!$E98</f>
        <v>N</v>
      </c>
      <c r="CI109" s="53" t="str">
        <f>'P36'!$E98</f>
        <v>N</v>
      </c>
      <c r="CJ109" s="53" t="str">
        <f>'P37'!$E98</f>
        <v>N</v>
      </c>
      <c r="CK109" s="53" t="str">
        <f>'P38'!$E98</f>
        <v>N</v>
      </c>
      <c r="CL109" s="53" t="str">
        <f>'P39'!$E98</f>
        <v>N</v>
      </c>
      <c r="CM109" s="53" t="str">
        <f>'P40'!$E98</f>
        <v>N</v>
      </c>
      <c r="CN109" s="47">
        <f t="shared" ref="CN109:CN120" si="44">COUNTIF(AZ109:CM109,"D")</f>
        <v>0</v>
      </c>
    </row>
    <row r="110" spans="1:92" x14ac:dyDescent="0.3">
      <c r="A110" s="12">
        <v>13</v>
      </c>
      <c r="B110" s="32" t="str">
        <f>Critères!$B98</f>
        <v>13.2</v>
      </c>
      <c r="C110" s="32" t="str">
        <f>Critères!$A97</f>
        <v>CONSULTATION</v>
      </c>
      <c r="D110" s="32" t="str">
        <f>'P01'!$D99</f>
        <v>NT</v>
      </c>
      <c r="E110" s="32" t="str">
        <f>'P02'!$D99</f>
        <v>NT</v>
      </c>
      <c r="F110" s="32" t="str">
        <f>'P03'!$D99</f>
        <v>NT</v>
      </c>
      <c r="G110" s="32" t="str">
        <f>'P04'!$D99</f>
        <v>NT</v>
      </c>
      <c r="H110" s="32" t="str">
        <f>'P05'!$D99</f>
        <v>NT</v>
      </c>
      <c r="I110" s="32" t="str">
        <f>'P06'!$D99</f>
        <v>NT</v>
      </c>
      <c r="J110" s="32" t="str">
        <f>'P07'!$D99</f>
        <v>NT</v>
      </c>
      <c r="K110" s="32" t="str">
        <f>'P08'!$D99</f>
        <v>NT</v>
      </c>
      <c r="L110" s="32" t="str">
        <f>'P09'!$D99</f>
        <v>NT</v>
      </c>
      <c r="M110" s="32" t="str">
        <f>'P10'!$D99</f>
        <v>NT</v>
      </c>
      <c r="N110" s="32" t="str">
        <f>'P11'!$D99</f>
        <v>NT</v>
      </c>
      <c r="O110" s="32" t="str">
        <f>'P12'!$D99</f>
        <v>NT</v>
      </c>
      <c r="P110" s="32" t="str">
        <f>'P13'!$D99</f>
        <v>NT</v>
      </c>
      <c r="Q110" s="32" t="str">
        <f>'P14'!$D99</f>
        <v>NT</v>
      </c>
      <c r="R110" s="32" t="str">
        <f>'P15'!$D99</f>
        <v>NT</v>
      </c>
      <c r="S110" s="32" t="str">
        <f>'P16'!$D99</f>
        <v>NT</v>
      </c>
      <c r="T110" s="32" t="str">
        <f>'P17'!$D99</f>
        <v>NT</v>
      </c>
      <c r="U110" s="32" t="str">
        <f>'P18'!$D99</f>
        <v>NT</v>
      </c>
      <c r="V110" s="32" t="str">
        <f>'P19'!$D99</f>
        <v>NT</v>
      </c>
      <c r="W110" s="32" t="str">
        <f>'P20'!$D99</f>
        <v>NT</v>
      </c>
      <c r="X110" s="32" t="str">
        <f>'P21'!$D99</f>
        <v>NT</v>
      </c>
      <c r="Y110" s="53" t="str">
        <f>'P22'!$D99</f>
        <v>NT</v>
      </c>
      <c r="Z110" s="53" t="str">
        <f>'P23'!$D99</f>
        <v>NT</v>
      </c>
      <c r="AA110" s="53" t="str">
        <f>'P24'!$D99</f>
        <v>NT</v>
      </c>
      <c r="AB110" s="53" t="str">
        <f>'P25'!$D99</f>
        <v>NT</v>
      </c>
      <c r="AC110" s="53" t="str">
        <f>'P26'!$D99</f>
        <v>NT</v>
      </c>
      <c r="AD110" s="53" t="str">
        <f>'P27'!$D99</f>
        <v>NT</v>
      </c>
      <c r="AE110" s="53" t="str">
        <f>'P28'!$D99</f>
        <v>NT</v>
      </c>
      <c r="AF110" s="53" t="str">
        <f>'P29'!$D99</f>
        <v>NT</v>
      </c>
      <c r="AG110" s="53" t="str">
        <f>'P30'!$D99</f>
        <v>NT</v>
      </c>
      <c r="AH110" s="53" t="str">
        <f>'P31'!$D99</f>
        <v>NT</v>
      </c>
      <c r="AI110" s="53" t="str">
        <f>'P32'!$D99</f>
        <v>NT</v>
      </c>
      <c r="AJ110" s="53" t="str">
        <f>'P33'!$D99</f>
        <v>NT</v>
      </c>
      <c r="AK110" s="53" t="str">
        <f>'P34'!$D99</f>
        <v>NT</v>
      </c>
      <c r="AL110" s="53" t="str">
        <f>'P35'!$D99</f>
        <v>NT</v>
      </c>
      <c r="AM110" s="53" t="str">
        <f>'P36'!$D99</f>
        <v>NT</v>
      </c>
      <c r="AN110" s="53" t="str">
        <f>'P37'!$D99</f>
        <v>NT</v>
      </c>
      <c r="AO110" s="53" t="str">
        <f>'P38'!$D99</f>
        <v>NT</v>
      </c>
      <c r="AP110" s="53" t="str">
        <f>'P39'!$D99</f>
        <v>NT</v>
      </c>
      <c r="AQ110" s="53" t="str">
        <f>'P40'!$D99</f>
        <v>NT</v>
      </c>
      <c r="AR110" s="47">
        <f t="shared" si="39"/>
        <v>0</v>
      </c>
      <c r="AS110" s="47">
        <f t="shared" si="40"/>
        <v>0</v>
      </c>
      <c r="AT110" s="47">
        <f t="shared" si="41"/>
        <v>0</v>
      </c>
      <c r="AU110" s="47">
        <f t="shared" si="42"/>
        <v>40</v>
      </c>
      <c r="AV110" s="12" t="str">
        <f t="shared" si="43"/>
        <v>NT</v>
      </c>
      <c r="AW110" s="12">
        <v>13</v>
      </c>
      <c r="AX110" s="32" t="str">
        <f>Critères!$B98</f>
        <v>13.2</v>
      </c>
      <c r="AY110" s="32" t="str">
        <f>Critères!$A97</f>
        <v>CONSULTATION</v>
      </c>
      <c r="AZ110" s="32" t="str">
        <f>'P01'!$E99</f>
        <v>N</v>
      </c>
      <c r="BA110" s="32" t="str">
        <f>'P02'!$E99</f>
        <v>N</v>
      </c>
      <c r="BB110" s="32" t="str">
        <f>'P03'!$E99</f>
        <v>N</v>
      </c>
      <c r="BC110" s="32" t="str">
        <f>'P04'!$E99</f>
        <v>N</v>
      </c>
      <c r="BD110" s="32" t="str">
        <f>'P05'!$E99</f>
        <v>N</v>
      </c>
      <c r="BE110" s="32" t="str">
        <f>'P06'!$E99</f>
        <v>N</v>
      </c>
      <c r="BF110" s="32" t="str">
        <f>'P07'!$E99</f>
        <v>N</v>
      </c>
      <c r="BG110" s="32" t="str">
        <f>'P08'!$E99</f>
        <v>N</v>
      </c>
      <c r="BH110" s="32" t="str">
        <f>'P09'!$E99</f>
        <v>N</v>
      </c>
      <c r="BI110" s="32" t="str">
        <f>'P10'!$E99</f>
        <v>N</v>
      </c>
      <c r="BJ110" s="32" t="str">
        <f>'P11'!$E99</f>
        <v>N</v>
      </c>
      <c r="BK110" s="32" t="str">
        <f>'P12'!$E99</f>
        <v>N</v>
      </c>
      <c r="BL110" s="32" t="str">
        <f>'P13'!$E99</f>
        <v>N</v>
      </c>
      <c r="BM110" s="32" t="str">
        <f>'P14'!$E99</f>
        <v>N</v>
      </c>
      <c r="BN110" s="32" t="str">
        <f>'P15'!$E99</f>
        <v>N</v>
      </c>
      <c r="BO110" s="32" t="str">
        <f>'P16'!$E99</f>
        <v>N</v>
      </c>
      <c r="BP110" s="32" t="str">
        <f>'P17'!$E99</f>
        <v>N</v>
      </c>
      <c r="BQ110" s="32" t="str">
        <f>'P18'!$E99</f>
        <v>N</v>
      </c>
      <c r="BR110" s="32" t="str">
        <f>'P19'!$E99</f>
        <v>N</v>
      </c>
      <c r="BS110" s="32" t="str">
        <f>'P20'!$E99</f>
        <v>N</v>
      </c>
      <c r="BT110" s="32" t="str">
        <f>'P21'!$E99</f>
        <v>N</v>
      </c>
      <c r="BU110" s="53" t="str">
        <f>'P22'!$E99</f>
        <v>N</v>
      </c>
      <c r="BV110" s="53" t="str">
        <f>'P23'!$E99</f>
        <v>N</v>
      </c>
      <c r="BW110" s="53" t="str">
        <f>'P24'!$E99</f>
        <v>N</v>
      </c>
      <c r="BX110" s="53" t="str">
        <f>'P25'!$E99</f>
        <v>N</v>
      </c>
      <c r="BY110" s="53" t="str">
        <f>'P26'!$E99</f>
        <v>N</v>
      </c>
      <c r="BZ110" s="53" t="str">
        <f>'P27'!$E99</f>
        <v>N</v>
      </c>
      <c r="CA110" s="53" t="str">
        <f>'P28'!$E99</f>
        <v>N</v>
      </c>
      <c r="CB110" s="53" t="str">
        <f>'P29'!$E99</f>
        <v>N</v>
      </c>
      <c r="CC110" s="53" t="str">
        <f>'P30'!$E99</f>
        <v>N</v>
      </c>
      <c r="CD110" s="53" t="str">
        <f>'P31'!$E99</f>
        <v>N</v>
      </c>
      <c r="CE110" s="53" t="str">
        <f>'P32'!$E99</f>
        <v>N</v>
      </c>
      <c r="CF110" s="53" t="str">
        <f>'P33'!$E99</f>
        <v>N</v>
      </c>
      <c r="CG110" s="53" t="str">
        <f>'P34'!$E99</f>
        <v>N</v>
      </c>
      <c r="CH110" s="53" t="str">
        <f>'P35'!$E99</f>
        <v>N</v>
      </c>
      <c r="CI110" s="53" t="str">
        <f>'P36'!$E99</f>
        <v>N</v>
      </c>
      <c r="CJ110" s="53" t="str">
        <f>'P37'!$E99</f>
        <v>N</v>
      </c>
      <c r="CK110" s="53" t="str">
        <f>'P38'!$E99</f>
        <v>N</v>
      </c>
      <c r="CL110" s="53" t="str">
        <f>'P39'!$E99</f>
        <v>N</v>
      </c>
      <c r="CM110" s="53" t="str">
        <f>'P40'!$E99</f>
        <v>N</v>
      </c>
      <c r="CN110" s="47">
        <f t="shared" si="44"/>
        <v>0</v>
      </c>
    </row>
    <row r="111" spans="1:92" x14ac:dyDescent="0.3">
      <c r="A111" s="12">
        <v>13</v>
      </c>
      <c r="B111" s="32" t="str">
        <f>Critères!$B99</f>
        <v>13.3</v>
      </c>
      <c r="C111" s="32" t="str">
        <f>Critères!$A97</f>
        <v>CONSULTATION</v>
      </c>
      <c r="D111" s="32" t="str">
        <f>'P01'!$D100</f>
        <v>NT</v>
      </c>
      <c r="E111" s="32" t="str">
        <f>'P02'!$D100</f>
        <v>NT</v>
      </c>
      <c r="F111" s="32" t="str">
        <f>'P03'!$D100</f>
        <v>NT</v>
      </c>
      <c r="G111" s="32" t="str">
        <f>'P04'!$D100</f>
        <v>NT</v>
      </c>
      <c r="H111" s="32" t="str">
        <f>'P05'!$D100</f>
        <v>NT</v>
      </c>
      <c r="I111" s="32" t="str">
        <f>'P06'!$D100</f>
        <v>NT</v>
      </c>
      <c r="J111" s="32" t="str">
        <f>'P07'!$D100</f>
        <v>NT</v>
      </c>
      <c r="K111" s="32" t="str">
        <f>'P08'!$D100</f>
        <v>NT</v>
      </c>
      <c r="L111" s="32" t="str">
        <f>'P09'!$D100</f>
        <v>NT</v>
      </c>
      <c r="M111" s="32" t="str">
        <f>'P10'!$D100</f>
        <v>NT</v>
      </c>
      <c r="N111" s="32" t="str">
        <f>'P11'!$D100</f>
        <v>NT</v>
      </c>
      <c r="O111" s="32" t="str">
        <f>'P12'!$D100</f>
        <v>NT</v>
      </c>
      <c r="P111" s="32" t="str">
        <f>'P13'!$D100</f>
        <v>NT</v>
      </c>
      <c r="Q111" s="32" t="str">
        <f>'P14'!$D100</f>
        <v>NT</v>
      </c>
      <c r="R111" s="32" t="str">
        <f>'P15'!$D100</f>
        <v>NT</v>
      </c>
      <c r="S111" s="32" t="str">
        <f>'P16'!$D100</f>
        <v>NT</v>
      </c>
      <c r="T111" s="32" t="str">
        <f>'P17'!$D100</f>
        <v>NT</v>
      </c>
      <c r="U111" s="32" t="str">
        <f>'P18'!$D100</f>
        <v>NT</v>
      </c>
      <c r="V111" s="32" t="str">
        <f>'P19'!$D100</f>
        <v>NT</v>
      </c>
      <c r="W111" s="32" t="str">
        <f>'P20'!$D100</f>
        <v>NT</v>
      </c>
      <c r="X111" s="32" t="str">
        <f>'P21'!$D100</f>
        <v>NT</v>
      </c>
      <c r="Y111" s="53" t="str">
        <f>'P22'!$D100</f>
        <v>NT</v>
      </c>
      <c r="Z111" s="53" t="str">
        <f>'P23'!$D100</f>
        <v>NT</v>
      </c>
      <c r="AA111" s="53" t="str">
        <f>'P24'!$D100</f>
        <v>NT</v>
      </c>
      <c r="AB111" s="53" t="str">
        <f>'P25'!$D100</f>
        <v>NT</v>
      </c>
      <c r="AC111" s="53" t="str">
        <f>'P26'!$D100</f>
        <v>NT</v>
      </c>
      <c r="AD111" s="53" t="str">
        <f>'P27'!$D100</f>
        <v>NT</v>
      </c>
      <c r="AE111" s="53" t="str">
        <f>'P28'!$D100</f>
        <v>NT</v>
      </c>
      <c r="AF111" s="53" t="str">
        <f>'P29'!$D100</f>
        <v>NT</v>
      </c>
      <c r="AG111" s="53" t="str">
        <f>'P30'!$D100</f>
        <v>NT</v>
      </c>
      <c r="AH111" s="53" t="str">
        <f>'P31'!$D100</f>
        <v>NT</v>
      </c>
      <c r="AI111" s="53" t="str">
        <f>'P32'!$D100</f>
        <v>NT</v>
      </c>
      <c r="AJ111" s="53" t="str">
        <f>'P33'!$D100</f>
        <v>NT</v>
      </c>
      <c r="AK111" s="53" t="str">
        <f>'P34'!$D100</f>
        <v>NT</v>
      </c>
      <c r="AL111" s="53" t="str">
        <f>'P35'!$D100</f>
        <v>NT</v>
      </c>
      <c r="AM111" s="53" t="str">
        <f>'P36'!$D100</f>
        <v>NT</v>
      </c>
      <c r="AN111" s="53" t="str">
        <f>'P37'!$D100</f>
        <v>NT</v>
      </c>
      <c r="AO111" s="53" t="str">
        <f>'P38'!$D100</f>
        <v>NT</v>
      </c>
      <c r="AP111" s="53" t="str">
        <f>'P39'!$D100</f>
        <v>NT</v>
      </c>
      <c r="AQ111" s="53" t="str">
        <f>'P40'!$D100</f>
        <v>NT</v>
      </c>
      <c r="AR111" s="47">
        <f t="shared" si="39"/>
        <v>0</v>
      </c>
      <c r="AS111" s="47">
        <f t="shared" si="40"/>
        <v>0</v>
      </c>
      <c r="AT111" s="47">
        <f t="shared" si="41"/>
        <v>0</v>
      </c>
      <c r="AU111" s="47">
        <f t="shared" si="42"/>
        <v>40</v>
      </c>
      <c r="AV111" s="12" t="str">
        <f t="shared" si="43"/>
        <v>NT</v>
      </c>
      <c r="AW111" s="12">
        <v>13</v>
      </c>
      <c r="AX111" s="32" t="str">
        <f>Critères!$B99</f>
        <v>13.3</v>
      </c>
      <c r="AY111" s="32" t="str">
        <f>Critères!$A97</f>
        <v>CONSULTATION</v>
      </c>
      <c r="AZ111" s="32" t="str">
        <f>'P01'!$E100</f>
        <v>N</v>
      </c>
      <c r="BA111" s="32" t="str">
        <f>'P02'!$E100</f>
        <v>N</v>
      </c>
      <c r="BB111" s="32" t="str">
        <f>'P03'!$E100</f>
        <v>N</v>
      </c>
      <c r="BC111" s="32" t="str">
        <f>'P04'!$E100</f>
        <v>N</v>
      </c>
      <c r="BD111" s="32" t="str">
        <f>'P05'!$E100</f>
        <v>N</v>
      </c>
      <c r="BE111" s="32" t="str">
        <f>'P06'!$E100</f>
        <v>N</v>
      </c>
      <c r="BF111" s="32" t="str">
        <f>'P07'!$E100</f>
        <v>N</v>
      </c>
      <c r="BG111" s="32" t="str">
        <f>'P08'!$E100</f>
        <v>N</v>
      </c>
      <c r="BH111" s="32" t="str">
        <f>'P09'!$E100</f>
        <v>N</v>
      </c>
      <c r="BI111" s="32" t="str">
        <f>'P10'!$E100</f>
        <v>N</v>
      </c>
      <c r="BJ111" s="32" t="str">
        <f>'P11'!$E100</f>
        <v>N</v>
      </c>
      <c r="BK111" s="32" t="str">
        <f>'P12'!$E100</f>
        <v>N</v>
      </c>
      <c r="BL111" s="32" t="str">
        <f>'P13'!$E100</f>
        <v>N</v>
      </c>
      <c r="BM111" s="32" t="str">
        <f>'P14'!$E100</f>
        <v>N</v>
      </c>
      <c r="BN111" s="32" t="str">
        <f>'P15'!$E100</f>
        <v>N</v>
      </c>
      <c r="BO111" s="32" t="str">
        <f>'P16'!$E100</f>
        <v>N</v>
      </c>
      <c r="BP111" s="32" t="str">
        <f>'P17'!$E100</f>
        <v>N</v>
      </c>
      <c r="BQ111" s="32" t="str">
        <f>'P18'!$E100</f>
        <v>N</v>
      </c>
      <c r="BR111" s="32" t="str">
        <f>'P19'!$E100</f>
        <v>N</v>
      </c>
      <c r="BS111" s="32" t="str">
        <f>'P20'!$E100</f>
        <v>N</v>
      </c>
      <c r="BT111" s="32" t="str">
        <f>'P21'!$E100</f>
        <v>N</v>
      </c>
      <c r="BU111" s="53" t="str">
        <f>'P22'!$E100</f>
        <v>N</v>
      </c>
      <c r="BV111" s="53" t="str">
        <f>'P23'!$E100</f>
        <v>N</v>
      </c>
      <c r="BW111" s="53" t="str">
        <f>'P24'!$E100</f>
        <v>N</v>
      </c>
      <c r="BX111" s="53" t="str">
        <f>'P25'!$E100</f>
        <v>N</v>
      </c>
      <c r="BY111" s="53" t="str">
        <f>'P26'!$E100</f>
        <v>N</v>
      </c>
      <c r="BZ111" s="53" t="str">
        <f>'P27'!$E100</f>
        <v>N</v>
      </c>
      <c r="CA111" s="53" t="str">
        <f>'P28'!$E100</f>
        <v>N</v>
      </c>
      <c r="CB111" s="53" t="str">
        <f>'P29'!$E100</f>
        <v>N</v>
      </c>
      <c r="CC111" s="53" t="str">
        <f>'P30'!$E100</f>
        <v>N</v>
      </c>
      <c r="CD111" s="53" t="str">
        <f>'P31'!$E100</f>
        <v>N</v>
      </c>
      <c r="CE111" s="53" t="str">
        <f>'P32'!$E100</f>
        <v>N</v>
      </c>
      <c r="CF111" s="53" t="str">
        <f>'P33'!$E100</f>
        <v>N</v>
      </c>
      <c r="CG111" s="53" t="str">
        <f>'P34'!$E100</f>
        <v>N</v>
      </c>
      <c r="CH111" s="53" t="str">
        <f>'P35'!$E100</f>
        <v>N</v>
      </c>
      <c r="CI111" s="53" t="str">
        <f>'P36'!$E100</f>
        <v>N</v>
      </c>
      <c r="CJ111" s="53" t="str">
        <f>'P37'!$E100</f>
        <v>N</v>
      </c>
      <c r="CK111" s="53" t="str">
        <f>'P38'!$E100</f>
        <v>N</v>
      </c>
      <c r="CL111" s="53" t="str">
        <f>'P39'!$E100</f>
        <v>N</v>
      </c>
      <c r="CM111" s="53" t="str">
        <f>'P40'!$E100</f>
        <v>N</v>
      </c>
      <c r="CN111" s="47">
        <f t="shared" si="44"/>
        <v>0</v>
      </c>
    </row>
    <row r="112" spans="1:92" x14ac:dyDescent="0.3">
      <c r="A112" s="12">
        <v>13</v>
      </c>
      <c r="B112" s="32" t="str">
        <f>Critères!$B100</f>
        <v>13.4</v>
      </c>
      <c r="C112" s="32" t="str">
        <f>Critères!$A97</f>
        <v>CONSULTATION</v>
      </c>
      <c r="D112" s="32" t="str">
        <f>'P01'!$D101</f>
        <v>NT</v>
      </c>
      <c r="E112" s="32" t="str">
        <f>'P02'!$D101</f>
        <v>NT</v>
      </c>
      <c r="F112" s="32" t="str">
        <f>'P03'!$D101</f>
        <v>NT</v>
      </c>
      <c r="G112" s="32" t="str">
        <f>'P04'!$D101</f>
        <v>NT</v>
      </c>
      <c r="H112" s="32" t="str">
        <f>'P05'!$D101</f>
        <v>NT</v>
      </c>
      <c r="I112" s="32" t="str">
        <f>'P06'!$D101</f>
        <v>NT</v>
      </c>
      <c r="J112" s="32" t="str">
        <f>'P07'!$D101</f>
        <v>NT</v>
      </c>
      <c r="K112" s="32" t="str">
        <f>'P08'!$D101</f>
        <v>NT</v>
      </c>
      <c r="L112" s="32" t="str">
        <f>'P09'!$D101</f>
        <v>NT</v>
      </c>
      <c r="M112" s="32" t="str">
        <f>'P10'!$D101</f>
        <v>NT</v>
      </c>
      <c r="N112" s="32" t="str">
        <f>'P11'!$D101</f>
        <v>NT</v>
      </c>
      <c r="O112" s="32" t="str">
        <f>'P12'!$D101</f>
        <v>NT</v>
      </c>
      <c r="P112" s="32" t="str">
        <f>'P13'!$D101</f>
        <v>NT</v>
      </c>
      <c r="Q112" s="32" t="str">
        <f>'P14'!$D101</f>
        <v>NT</v>
      </c>
      <c r="R112" s="32" t="str">
        <f>'P15'!$D101</f>
        <v>NT</v>
      </c>
      <c r="S112" s="32" t="str">
        <f>'P16'!$D101</f>
        <v>NT</v>
      </c>
      <c r="T112" s="32" t="str">
        <f>'P17'!$D101</f>
        <v>NT</v>
      </c>
      <c r="U112" s="32" t="str">
        <f>'P18'!$D101</f>
        <v>NT</v>
      </c>
      <c r="V112" s="32" t="str">
        <f>'P19'!$D101</f>
        <v>NT</v>
      </c>
      <c r="W112" s="32" t="str">
        <f>'P20'!$D101</f>
        <v>NT</v>
      </c>
      <c r="X112" s="32" t="str">
        <f>'P21'!$D101</f>
        <v>NT</v>
      </c>
      <c r="Y112" s="53" t="str">
        <f>'P22'!$D101</f>
        <v>NT</v>
      </c>
      <c r="Z112" s="53" t="str">
        <f>'P23'!$D101</f>
        <v>NT</v>
      </c>
      <c r="AA112" s="53" t="str">
        <f>'P24'!$D101</f>
        <v>NT</v>
      </c>
      <c r="AB112" s="53" t="str">
        <f>'P25'!$D101</f>
        <v>NT</v>
      </c>
      <c r="AC112" s="53" t="str">
        <f>'P26'!$D101</f>
        <v>NT</v>
      </c>
      <c r="AD112" s="53" t="str">
        <f>'P27'!$D101</f>
        <v>NT</v>
      </c>
      <c r="AE112" s="53" t="str">
        <f>'P28'!$D101</f>
        <v>NT</v>
      </c>
      <c r="AF112" s="53" t="str">
        <f>'P29'!$D101</f>
        <v>NT</v>
      </c>
      <c r="AG112" s="53" t="str">
        <f>'P30'!$D101</f>
        <v>NT</v>
      </c>
      <c r="AH112" s="53" t="str">
        <f>'P31'!$D101</f>
        <v>NT</v>
      </c>
      <c r="AI112" s="53" t="str">
        <f>'P32'!$D101</f>
        <v>NT</v>
      </c>
      <c r="AJ112" s="53" t="str">
        <f>'P33'!$D101</f>
        <v>NT</v>
      </c>
      <c r="AK112" s="53" t="str">
        <f>'P34'!$D101</f>
        <v>NT</v>
      </c>
      <c r="AL112" s="53" t="str">
        <f>'P35'!$D101</f>
        <v>NT</v>
      </c>
      <c r="AM112" s="53" t="str">
        <f>'P36'!$D101</f>
        <v>NT</v>
      </c>
      <c r="AN112" s="53" t="str">
        <f>'P37'!$D101</f>
        <v>NT</v>
      </c>
      <c r="AO112" s="53" t="str">
        <f>'P38'!$D101</f>
        <v>NT</v>
      </c>
      <c r="AP112" s="53" t="str">
        <f>'P39'!$D101</f>
        <v>NT</v>
      </c>
      <c r="AQ112" s="53" t="str">
        <f>'P40'!$D101</f>
        <v>NT</v>
      </c>
      <c r="AR112" s="47">
        <f t="shared" si="39"/>
        <v>0</v>
      </c>
      <c r="AS112" s="47">
        <f t="shared" si="40"/>
        <v>0</v>
      </c>
      <c r="AT112" s="47">
        <f t="shared" si="41"/>
        <v>0</v>
      </c>
      <c r="AU112" s="47">
        <f t="shared" si="42"/>
        <v>40</v>
      </c>
      <c r="AV112" s="12" t="str">
        <f t="shared" si="43"/>
        <v>NT</v>
      </c>
      <c r="AW112" s="12">
        <v>13</v>
      </c>
      <c r="AX112" s="32" t="str">
        <f>Critères!$B100</f>
        <v>13.4</v>
      </c>
      <c r="AY112" s="32" t="str">
        <f>Critères!$A97</f>
        <v>CONSULTATION</v>
      </c>
      <c r="AZ112" s="32" t="str">
        <f>'P01'!$E101</f>
        <v>N</v>
      </c>
      <c r="BA112" s="32" t="str">
        <f>'P02'!$E101</f>
        <v>N</v>
      </c>
      <c r="BB112" s="32" t="str">
        <f>'P03'!$E101</f>
        <v>N</v>
      </c>
      <c r="BC112" s="32" t="str">
        <f>'P04'!$E101</f>
        <v>N</v>
      </c>
      <c r="BD112" s="32" t="str">
        <f>'P05'!$E101</f>
        <v>N</v>
      </c>
      <c r="BE112" s="32" t="str">
        <f>'P06'!$E101</f>
        <v>N</v>
      </c>
      <c r="BF112" s="32" t="str">
        <f>'P07'!$E101</f>
        <v>N</v>
      </c>
      <c r="BG112" s="32" t="str">
        <f>'P08'!$E101</f>
        <v>N</v>
      </c>
      <c r="BH112" s="32" t="str">
        <f>'P09'!$E101</f>
        <v>N</v>
      </c>
      <c r="BI112" s="32" t="str">
        <f>'P10'!$E101</f>
        <v>N</v>
      </c>
      <c r="BJ112" s="32" t="str">
        <f>'P11'!$E101</f>
        <v>N</v>
      </c>
      <c r="BK112" s="32" t="str">
        <f>'P12'!$E101</f>
        <v>N</v>
      </c>
      <c r="BL112" s="32" t="str">
        <f>'P13'!$E101</f>
        <v>N</v>
      </c>
      <c r="BM112" s="32" t="str">
        <f>'P14'!$E101</f>
        <v>N</v>
      </c>
      <c r="BN112" s="32" t="str">
        <f>'P15'!$E101</f>
        <v>N</v>
      </c>
      <c r="BO112" s="32" t="str">
        <f>'P16'!$E101</f>
        <v>N</v>
      </c>
      <c r="BP112" s="32" t="str">
        <f>'P17'!$E101</f>
        <v>N</v>
      </c>
      <c r="BQ112" s="32" t="str">
        <f>'P18'!$E101</f>
        <v>N</v>
      </c>
      <c r="BR112" s="32" t="str">
        <f>'P19'!$E101</f>
        <v>N</v>
      </c>
      <c r="BS112" s="32" t="str">
        <f>'P20'!$E101</f>
        <v>N</v>
      </c>
      <c r="BT112" s="32" t="str">
        <f>'P21'!$E101</f>
        <v>N</v>
      </c>
      <c r="BU112" s="53" t="str">
        <f>'P22'!$E101</f>
        <v>N</v>
      </c>
      <c r="BV112" s="53" t="str">
        <f>'P23'!$E101</f>
        <v>N</v>
      </c>
      <c r="BW112" s="53" t="str">
        <f>'P24'!$E101</f>
        <v>N</v>
      </c>
      <c r="BX112" s="53" t="str">
        <f>'P25'!$E101</f>
        <v>N</v>
      </c>
      <c r="BY112" s="53" t="str">
        <f>'P26'!$E101</f>
        <v>N</v>
      </c>
      <c r="BZ112" s="53" t="str">
        <f>'P27'!$E101</f>
        <v>N</v>
      </c>
      <c r="CA112" s="53" t="str">
        <f>'P28'!$E101</f>
        <v>N</v>
      </c>
      <c r="CB112" s="53" t="str">
        <f>'P29'!$E101</f>
        <v>N</v>
      </c>
      <c r="CC112" s="53" t="str">
        <f>'P30'!$E101</f>
        <v>N</v>
      </c>
      <c r="CD112" s="53" t="str">
        <f>'P31'!$E101</f>
        <v>N</v>
      </c>
      <c r="CE112" s="53" t="str">
        <f>'P32'!$E101</f>
        <v>N</v>
      </c>
      <c r="CF112" s="53" t="str">
        <f>'P33'!$E101</f>
        <v>N</v>
      </c>
      <c r="CG112" s="53" t="str">
        <f>'P34'!$E101</f>
        <v>N</v>
      </c>
      <c r="CH112" s="53" t="str">
        <f>'P35'!$E101</f>
        <v>N</v>
      </c>
      <c r="CI112" s="53" t="str">
        <f>'P36'!$E101</f>
        <v>N</v>
      </c>
      <c r="CJ112" s="53" t="str">
        <f>'P37'!$E101</f>
        <v>N</v>
      </c>
      <c r="CK112" s="53" t="str">
        <f>'P38'!$E101</f>
        <v>N</v>
      </c>
      <c r="CL112" s="53" t="str">
        <f>'P39'!$E101</f>
        <v>N</v>
      </c>
      <c r="CM112" s="53" t="str">
        <f>'P40'!$E101</f>
        <v>N</v>
      </c>
      <c r="CN112" s="47">
        <f t="shared" si="44"/>
        <v>0</v>
      </c>
    </row>
    <row r="113" spans="1:104" x14ac:dyDescent="0.3">
      <c r="A113" s="12">
        <v>13</v>
      </c>
      <c r="B113" s="32" t="str">
        <f>Critères!$B101</f>
        <v>13.5</v>
      </c>
      <c r="C113" s="32" t="str">
        <f>Critères!$A97</f>
        <v>CONSULTATION</v>
      </c>
      <c r="D113" s="32" t="str">
        <f>'P01'!$D102</f>
        <v>NT</v>
      </c>
      <c r="E113" s="32" t="str">
        <f>'P02'!$D102</f>
        <v>NT</v>
      </c>
      <c r="F113" s="32" t="str">
        <f>'P03'!$D102</f>
        <v>NT</v>
      </c>
      <c r="G113" s="32" t="str">
        <f>'P04'!$D102</f>
        <v>NT</v>
      </c>
      <c r="H113" s="32" t="str">
        <f>'P05'!$D102</f>
        <v>NT</v>
      </c>
      <c r="I113" s="32" t="str">
        <f>'P06'!$D102</f>
        <v>NT</v>
      </c>
      <c r="J113" s="32" t="str">
        <f>'P07'!$D102</f>
        <v>NT</v>
      </c>
      <c r="K113" s="32" t="str">
        <f>'P08'!$D102</f>
        <v>NT</v>
      </c>
      <c r="L113" s="32" t="str">
        <f>'P09'!$D102</f>
        <v>NT</v>
      </c>
      <c r="M113" s="32" t="str">
        <f>'P10'!$D102</f>
        <v>NT</v>
      </c>
      <c r="N113" s="32" t="str">
        <f>'P11'!$D102</f>
        <v>NT</v>
      </c>
      <c r="O113" s="32" t="str">
        <f>'P12'!$D102</f>
        <v>NT</v>
      </c>
      <c r="P113" s="32" t="str">
        <f>'P13'!$D102</f>
        <v>NT</v>
      </c>
      <c r="Q113" s="32" t="str">
        <f>'P14'!$D102</f>
        <v>NT</v>
      </c>
      <c r="R113" s="32" t="str">
        <f>'P15'!$D102</f>
        <v>NT</v>
      </c>
      <c r="S113" s="32" t="str">
        <f>'P16'!$D102</f>
        <v>NT</v>
      </c>
      <c r="T113" s="32" t="str">
        <f>'P17'!$D102</f>
        <v>NT</v>
      </c>
      <c r="U113" s="32" t="str">
        <f>'P18'!$D102</f>
        <v>NT</v>
      </c>
      <c r="V113" s="32" t="str">
        <f>'P19'!$D102</f>
        <v>NT</v>
      </c>
      <c r="W113" s="32" t="str">
        <f>'P20'!$D102</f>
        <v>NT</v>
      </c>
      <c r="X113" s="32" t="str">
        <f>'P21'!$D102</f>
        <v>NT</v>
      </c>
      <c r="Y113" s="53" t="str">
        <f>'P22'!$D102</f>
        <v>NT</v>
      </c>
      <c r="Z113" s="53" t="str">
        <f>'P23'!$D102</f>
        <v>NT</v>
      </c>
      <c r="AA113" s="53" t="str">
        <f>'P24'!$D102</f>
        <v>NT</v>
      </c>
      <c r="AB113" s="53" t="str">
        <f>'P25'!$D102</f>
        <v>NT</v>
      </c>
      <c r="AC113" s="53" t="str">
        <f>'P26'!$D102</f>
        <v>NT</v>
      </c>
      <c r="AD113" s="53" t="str">
        <f>'P27'!$D102</f>
        <v>NT</v>
      </c>
      <c r="AE113" s="53" t="str">
        <f>'P28'!$D102</f>
        <v>NT</v>
      </c>
      <c r="AF113" s="53" t="str">
        <f>'P29'!$D102</f>
        <v>NT</v>
      </c>
      <c r="AG113" s="53" t="str">
        <f>'P30'!$D102</f>
        <v>NT</v>
      </c>
      <c r="AH113" s="53" t="str">
        <f>'P31'!$D102</f>
        <v>NT</v>
      </c>
      <c r="AI113" s="53" t="str">
        <f>'P32'!$D102</f>
        <v>NT</v>
      </c>
      <c r="AJ113" s="53" t="str">
        <f>'P33'!$D102</f>
        <v>NT</v>
      </c>
      <c r="AK113" s="53" t="str">
        <f>'P34'!$D102</f>
        <v>NT</v>
      </c>
      <c r="AL113" s="53" t="str">
        <f>'P35'!$D102</f>
        <v>NT</v>
      </c>
      <c r="AM113" s="53" t="str">
        <f>'P36'!$D102</f>
        <v>NT</v>
      </c>
      <c r="AN113" s="53" t="str">
        <f>'P37'!$D102</f>
        <v>NT</v>
      </c>
      <c r="AO113" s="53" t="str">
        <f>'P38'!$D102</f>
        <v>NT</v>
      </c>
      <c r="AP113" s="53" t="str">
        <f>'P39'!$D102</f>
        <v>NT</v>
      </c>
      <c r="AQ113" s="53" t="str">
        <f>'P40'!$D102</f>
        <v>NT</v>
      </c>
      <c r="AR113" s="47">
        <f t="shared" si="39"/>
        <v>0</v>
      </c>
      <c r="AS113" s="47">
        <f t="shared" si="40"/>
        <v>0</v>
      </c>
      <c r="AT113" s="47">
        <f t="shared" si="41"/>
        <v>0</v>
      </c>
      <c r="AU113" s="47">
        <f t="shared" si="42"/>
        <v>40</v>
      </c>
      <c r="AV113" s="12" t="str">
        <f t="shared" si="43"/>
        <v>NT</v>
      </c>
      <c r="AW113" s="12">
        <v>13</v>
      </c>
      <c r="AX113" s="32" t="str">
        <f>Critères!$B101</f>
        <v>13.5</v>
      </c>
      <c r="AY113" s="32" t="str">
        <f>Critères!$A97</f>
        <v>CONSULTATION</v>
      </c>
      <c r="AZ113" s="32" t="str">
        <f>'P01'!$E102</f>
        <v>N</v>
      </c>
      <c r="BA113" s="32" t="str">
        <f>'P02'!$E102</f>
        <v>N</v>
      </c>
      <c r="BB113" s="32" t="str">
        <f>'P03'!$E102</f>
        <v>N</v>
      </c>
      <c r="BC113" s="32" t="str">
        <f>'P04'!$E102</f>
        <v>N</v>
      </c>
      <c r="BD113" s="32" t="str">
        <f>'P05'!$E102</f>
        <v>N</v>
      </c>
      <c r="BE113" s="32" t="str">
        <f>'P06'!$E102</f>
        <v>N</v>
      </c>
      <c r="BF113" s="32" t="str">
        <f>'P07'!$E102</f>
        <v>N</v>
      </c>
      <c r="BG113" s="32" t="str">
        <f>'P08'!$E102</f>
        <v>N</v>
      </c>
      <c r="BH113" s="32" t="str">
        <f>'P09'!$E102</f>
        <v>N</v>
      </c>
      <c r="BI113" s="32" t="str">
        <f>'P10'!$E102</f>
        <v>N</v>
      </c>
      <c r="BJ113" s="32" t="str">
        <f>'P11'!$E102</f>
        <v>N</v>
      </c>
      <c r="BK113" s="32" t="str">
        <f>'P12'!$E102</f>
        <v>N</v>
      </c>
      <c r="BL113" s="32" t="str">
        <f>'P13'!$E102</f>
        <v>N</v>
      </c>
      <c r="BM113" s="32" t="str">
        <f>'P14'!$E102</f>
        <v>N</v>
      </c>
      <c r="BN113" s="32" t="str">
        <f>'P15'!$E102</f>
        <v>N</v>
      </c>
      <c r="BO113" s="32" t="str">
        <f>'P16'!$E102</f>
        <v>N</v>
      </c>
      <c r="BP113" s="32" t="str">
        <f>'P17'!$E102</f>
        <v>N</v>
      </c>
      <c r="BQ113" s="32" t="str">
        <f>'P18'!$E102</f>
        <v>N</v>
      </c>
      <c r="BR113" s="32" t="str">
        <f>'P19'!$E102</f>
        <v>N</v>
      </c>
      <c r="BS113" s="32" t="str">
        <f>'P20'!$E102</f>
        <v>N</v>
      </c>
      <c r="BT113" s="32" t="str">
        <f>'P21'!$E102</f>
        <v>N</v>
      </c>
      <c r="BU113" s="53" t="str">
        <f>'P22'!$E102</f>
        <v>N</v>
      </c>
      <c r="BV113" s="53" t="str">
        <f>'P23'!$E102</f>
        <v>N</v>
      </c>
      <c r="BW113" s="53" t="str">
        <f>'P24'!$E102</f>
        <v>N</v>
      </c>
      <c r="BX113" s="53" t="str">
        <f>'P25'!$E102</f>
        <v>N</v>
      </c>
      <c r="BY113" s="53" t="str">
        <f>'P26'!$E102</f>
        <v>N</v>
      </c>
      <c r="BZ113" s="53" t="str">
        <f>'P27'!$E102</f>
        <v>N</v>
      </c>
      <c r="CA113" s="53" t="str">
        <f>'P28'!$E102</f>
        <v>N</v>
      </c>
      <c r="CB113" s="53" t="str">
        <f>'P29'!$E102</f>
        <v>N</v>
      </c>
      <c r="CC113" s="53" t="str">
        <f>'P30'!$E102</f>
        <v>N</v>
      </c>
      <c r="CD113" s="53" t="str">
        <f>'P31'!$E102</f>
        <v>N</v>
      </c>
      <c r="CE113" s="53" t="str">
        <f>'P32'!$E102</f>
        <v>N</v>
      </c>
      <c r="CF113" s="53" t="str">
        <f>'P33'!$E102</f>
        <v>N</v>
      </c>
      <c r="CG113" s="53" t="str">
        <f>'P34'!$E102</f>
        <v>N</v>
      </c>
      <c r="CH113" s="53" t="str">
        <f>'P35'!$E102</f>
        <v>N</v>
      </c>
      <c r="CI113" s="53" t="str">
        <f>'P36'!$E102</f>
        <v>N</v>
      </c>
      <c r="CJ113" s="53" t="str">
        <f>'P37'!$E102</f>
        <v>N</v>
      </c>
      <c r="CK113" s="53" t="str">
        <f>'P38'!$E102</f>
        <v>N</v>
      </c>
      <c r="CL113" s="53" t="str">
        <f>'P39'!$E102</f>
        <v>N</v>
      </c>
      <c r="CM113" s="53" t="str">
        <f>'P40'!$E102</f>
        <v>N</v>
      </c>
      <c r="CN113" s="47">
        <f t="shared" si="44"/>
        <v>0</v>
      </c>
    </row>
    <row r="114" spans="1:104" x14ac:dyDescent="0.3">
      <c r="A114" s="12">
        <v>13</v>
      </c>
      <c r="B114" s="32" t="str">
        <f>Critères!$B102</f>
        <v>13.6</v>
      </c>
      <c r="C114" s="32" t="str">
        <f>Critères!$A97</f>
        <v>CONSULTATION</v>
      </c>
      <c r="D114" s="32" t="str">
        <f>'P01'!$D103</f>
        <v>NT</v>
      </c>
      <c r="E114" s="32" t="str">
        <f>'P02'!$D103</f>
        <v>NT</v>
      </c>
      <c r="F114" s="32" t="str">
        <f>'P03'!$D103</f>
        <v>NT</v>
      </c>
      <c r="G114" s="32" t="str">
        <f>'P04'!$D103</f>
        <v>NT</v>
      </c>
      <c r="H114" s="32" t="str">
        <f>'P05'!$D103</f>
        <v>NT</v>
      </c>
      <c r="I114" s="32" t="str">
        <f>'P06'!$D103</f>
        <v>NT</v>
      </c>
      <c r="J114" s="32" t="str">
        <f>'P07'!$D103</f>
        <v>NT</v>
      </c>
      <c r="K114" s="32" t="str">
        <f>'P08'!$D103</f>
        <v>NT</v>
      </c>
      <c r="L114" s="32" t="str">
        <f>'P09'!$D103</f>
        <v>NT</v>
      </c>
      <c r="M114" s="32" t="str">
        <f>'P10'!$D103</f>
        <v>NT</v>
      </c>
      <c r="N114" s="32" t="str">
        <f>'P11'!$D103</f>
        <v>NT</v>
      </c>
      <c r="O114" s="32" t="str">
        <f>'P12'!$D103</f>
        <v>NT</v>
      </c>
      <c r="P114" s="32" t="str">
        <f>'P13'!$D103</f>
        <v>NT</v>
      </c>
      <c r="Q114" s="32" t="str">
        <f>'P14'!$D103</f>
        <v>NT</v>
      </c>
      <c r="R114" s="32" t="str">
        <f>'P15'!$D103</f>
        <v>NT</v>
      </c>
      <c r="S114" s="32" t="str">
        <f>'P16'!$D103</f>
        <v>NT</v>
      </c>
      <c r="T114" s="32" t="str">
        <f>'P17'!$D103</f>
        <v>NT</v>
      </c>
      <c r="U114" s="32" t="str">
        <f>'P18'!$D103</f>
        <v>NT</v>
      </c>
      <c r="V114" s="32" t="str">
        <f>'P19'!$D103</f>
        <v>NT</v>
      </c>
      <c r="W114" s="32" t="str">
        <f>'P20'!$D103</f>
        <v>NT</v>
      </c>
      <c r="X114" s="32" t="str">
        <f>'P21'!$D103</f>
        <v>NT</v>
      </c>
      <c r="Y114" s="53" t="str">
        <f>'P22'!$D103</f>
        <v>NT</v>
      </c>
      <c r="Z114" s="53" t="str">
        <f>'P23'!$D103</f>
        <v>NT</v>
      </c>
      <c r="AA114" s="53" t="str">
        <f>'P24'!$D103</f>
        <v>NT</v>
      </c>
      <c r="AB114" s="53" t="str">
        <f>'P25'!$D103</f>
        <v>NT</v>
      </c>
      <c r="AC114" s="53" t="str">
        <f>'P26'!$D103</f>
        <v>NT</v>
      </c>
      <c r="AD114" s="53" t="str">
        <f>'P27'!$D103</f>
        <v>NT</v>
      </c>
      <c r="AE114" s="53" t="str">
        <f>'P28'!$D103</f>
        <v>NT</v>
      </c>
      <c r="AF114" s="53" t="str">
        <f>'P29'!$D103</f>
        <v>NT</v>
      </c>
      <c r="AG114" s="53" t="str">
        <f>'P30'!$D103</f>
        <v>NT</v>
      </c>
      <c r="AH114" s="53" t="str">
        <f>'P31'!$D103</f>
        <v>NT</v>
      </c>
      <c r="AI114" s="53" t="str">
        <f>'P32'!$D103</f>
        <v>NT</v>
      </c>
      <c r="AJ114" s="53" t="str">
        <f>'P33'!$D103</f>
        <v>NT</v>
      </c>
      <c r="AK114" s="53" t="str">
        <f>'P34'!$D103</f>
        <v>NT</v>
      </c>
      <c r="AL114" s="53" t="str">
        <f>'P35'!$D103</f>
        <v>NT</v>
      </c>
      <c r="AM114" s="53" t="str">
        <f>'P36'!$D103</f>
        <v>NT</v>
      </c>
      <c r="AN114" s="53" t="str">
        <f>'P37'!$D103</f>
        <v>NT</v>
      </c>
      <c r="AO114" s="53" t="str">
        <f>'P38'!$D103</f>
        <v>NT</v>
      </c>
      <c r="AP114" s="53" t="str">
        <f>'P39'!$D103</f>
        <v>NT</v>
      </c>
      <c r="AQ114" s="53" t="str">
        <f>'P40'!$D103</f>
        <v>NT</v>
      </c>
      <c r="AR114" s="47">
        <f t="shared" si="39"/>
        <v>0</v>
      </c>
      <c r="AS114" s="47">
        <f t="shared" si="40"/>
        <v>0</v>
      </c>
      <c r="AT114" s="47">
        <f t="shared" si="41"/>
        <v>0</v>
      </c>
      <c r="AU114" s="47">
        <f t="shared" si="42"/>
        <v>40</v>
      </c>
      <c r="AV114" s="12" t="str">
        <f t="shared" si="43"/>
        <v>NT</v>
      </c>
      <c r="AW114" s="12">
        <v>13</v>
      </c>
      <c r="AX114" s="32" t="str">
        <f>Critères!$B102</f>
        <v>13.6</v>
      </c>
      <c r="AY114" s="32" t="str">
        <f>Critères!$A97</f>
        <v>CONSULTATION</v>
      </c>
      <c r="AZ114" s="32" t="str">
        <f>'P01'!$E103</f>
        <v>N</v>
      </c>
      <c r="BA114" s="32" t="str">
        <f>'P02'!$E103</f>
        <v>N</v>
      </c>
      <c r="BB114" s="32" t="str">
        <f>'P03'!$E103</f>
        <v>N</v>
      </c>
      <c r="BC114" s="32" t="str">
        <f>'P04'!$E103</f>
        <v>N</v>
      </c>
      <c r="BD114" s="32" t="str">
        <f>'P05'!$E103</f>
        <v>N</v>
      </c>
      <c r="BE114" s="32" t="str">
        <f>'P06'!$E103</f>
        <v>N</v>
      </c>
      <c r="BF114" s="32" t="str">
        <f>'P07'!$E103</f>
        <v>N</v>
      </c>
      <c r="BG114" s="32" t="str">
        <f>'P08'!$E103</f>
        <v>N</v>
      </c>
      <c r="BH114" s="32" t="str">
        <f>'P09'!$E103</f>
        <v>N</v>
      </c>
      <c r="BI114" s="32" t="str">
        <f>'P10'!$E103</f>
        <v>N</v>
      </c>
      <c r="BJ114" s="32" t="str">
        <f>'P11'!$E103</f>
        <v>N</v>
      </c>
      <c r="BK114" s="32" t="str">
        <f>'P12'!$E103</f>
        <v>N</v>
      </c>
      <c r="BL114" s="32" t="str">
        <f>'P13'!$E103</f>
        <v>N</v>
      </c>
      <c r="BM114" s="32" t="str">
        <f>'P14'!$E103</f>
        <v>N</v>
      </c>
      <c r="BN114" s="32" t="str">
        <f>'P15'!$E103</f>
        <v>N</v>
      </c>
      <c r="BO114" s="32" t="str">
        <f>'P16'!$E103</f>
        <v>N</v>
      </c>
      <c r="BP114" s="32" t="str">
        <f>'P17'!$E103</f>
        <v>N</v>
      </c>
      <c r="BQ114" s="32" t="str">
        <f>'P18'!$E103</f>
        <v>N</v>
      </c>
      <c r="BR114" s="32" t="str">
        <f>'P19'!$E103</f>
        <v>N</v>
      </c>
      <c r="BS114" s="32" t="str">
        <f>'P20'!$E103</f>
        <v>N</v>
      </c>
      <c r="BT114" s="32" t="str">
        <f>'P21'!$E103</f>
        <v>N</v>
      </c>
      <c r="BU114" s="53" t="str">
        <f>'P22'!$E103</f>
        <v>N</v>
      </c>
      <c r="BV114" s="53" t="str">
        <f>'P23'!$E103</f>
        <v>N</v>
      </c>
      <c r="BW114" s="53" t="str">
        <f>'P24'!$E103</f>
        <v>N</v>
      </c>
      <c r="BX114" s="53" t="str">
        <f>'P25'!$E103</f>
        <v>N</v>
      </c>
      <c r="BY114" s="53" t="str">
        <f>'P26'!$E103</f>
        <v>N</v>
      </c>
      <c r="BZ114" s="53" t="str">
        <f>'P27'!$E103</f>
        <v>N</v>
      </c>
      <c r="CA114" s="53" t="str">
        <f>'P28'!$E103</f>
        <v>N</v>
      </c>
      <c r="CB114" s="53" t="str">
        <f>'P29'!$E103</f>
        <v>N</v>
      </c>
      <c r="CC114" s="53" t="str">
        <f>'P30'!$E103</f>
        <v>N</v>
      </c>
      <c r="CD114" s="53" t="str">
        <f>'P31'!$E103</f>
        <v>N</v>
      </c>
      <c r="CE114" s="53" t="str">
        <f>'P32'!$E103</f>
        <v>N</v>
      </c>
      <c r="CF114" s="53" t="str">
        <f>'P33'!$E103</f>
        <v>N</v>
      </c>
      <c r="CG114" s="53" t="str">
        <f>'P34'!$E103</f>
        <v>N</v>
      </c>
      <c r="CH114" s="53" t="str">
        <f>'P35'!$E103</f>
        <v>N</v>
      </c>
      <c r="CI114" s="53" t="str">
        <f>'P36'!$E103</f>
        <v>N</v>
      </c>
      <c r="CJ114" s="53" t="str">
        <f>'P37'!$E103</f>
        <v>N</v>
      </c>
      <c r="CK114" s="53" t="str">
        <f>'P38'!$E103</f>
        <v>N</v>
      </c>
      <c r="CL114" s="53" t="str">
        <f>'P39'!$E103</f>
        <v>N</v>
      </c>
      <c r="CM114" s="53" t="str">
        <f>'P40'!$E103</f>
        <v>N</v>
      </c>
      <c r="CN114" s="47">
        <f t="shared" si="44"/>
        <v>0</v>
      </c>
    </row>
    <row r="115" spans="1:104" x14ac:dyDescent="0.3">
      <c r="A115" s="12">
        <v>13</v>
      </c>
      <c r="B115" s="32" t="str">
        <f>Critères!$B103</f>
        <v>13.7</v>
      </c>
      <c r="C115" s="32" t="str">
        <f>Critères!$A97</f>
        <v>CONSULTATION</v>
      </c>
      <c r="D115" s="32" t="str">
        <f>'P01'!$D104</f>
        <v>NT</v>
      </c>
      <c r="E115" s="32" t="str">
        <f>'P02'!$D104</f>
        <v>NT</v>
      </c>
      <c r="F115" s="32" t="str">
        <f>'P03'!$D104</f>
        <v>NT</v>
      </c>
      <c r="G115" s="32" t="str">
        <f>'P04'!$D104</f>
        <v>NT</v>
      </c>
      <c r="H115" s="32" t="str">
        <f>'P05'!$D104</f>
        <v>NT</v>
      </c>
      <c r="I115" s="32" t="str">
        <f>'P06'!$D104</f>
        <v>NT</v>
      </c>
      <c r="J115" s="32" t="str">
        <f>'P07'!$D104</f>
        <v>NT</v>
      </c>
      <c r="K115" s="32" t="str">
        <f>'P08'!$D104</f>
        <v>NT</v>
      </c>
      <c r="L115" s="32" t="str">
        <f>'P09'!$D104</f>
        <v>NT</v>
      </c>
      <c r="M115" s="32" t="str">
        <f>'P10'!$D104</f>
        <v>NT</v>
      </c>
      <c r="N115" s="32" t="str">
        <f>'P11'!$D104</f>
        <v>NT</v>
      </c>
      <c r="O115" s="32" t="str">
        <f>'P12'!$D104</f>
        <v>NT</v>
      </c>
      <c r="P115" s="32" t="str">
        <f>'P13'!$D104</f>
        <v>NT</v>
      </c>
      <c r="Q115" s="32" t="str">
        <f>'P14'!$D104</f>
        <v>NT</v>
      </c>
      <c r="R115" s="32" t="str">
        <f>'P15'!$D104</f>
        <v>NT</v>
      </c>
      <c r="S115" s="32" t="str">
        <f>'P16'!$D104</f>
        <v>NT</v>
      </c>
      <c r="T115" s="32" t="str">
        <f>'P17'!$D104</f>
        <v>NT</v>
      </c>
      <c r="U115" s="32" t="str">
        <f>'P18'!$D104</f>
        <v>NT</v>
      </c>
      <c r="V115" s="32" t="str">
        <f>'P19'!$D104</f>
        <v>NT</v>
      </c>
      <c r="W115" s="32" t="str">
        <f>'P20'!$D104</f>
        <v>NT</v>
      </c>
      <c r="X115" s="32" t="str">
        <f>'P21'!$D104</f>
        <v>NT</v>
      </c>
      <c r="Y115" s="53" t="str">
        <f>'P22'!$D104</f>
        <v>NT</v>
      </c>
      <c r="Z115" s="53" t="str">
        <f>'P23'!$D104</f>
        <v>NT</v>
      </c>
      <c r="AA115" s="53" t="str">
        <f>'P24'!$D104</f>
        <v>NT</v>
      </c>
      <c r="AB115" s="53" t="str">
        <f>'P25'!$D104</f>
        <v>NT</v>
      </c>
      <c r="AC115" s="53" t="str">
        <f>'P26'!$D104</f>
        <v>NT</v>
      </c>
      <c r="AD115" s="53" t="str">
        <f>'P27'!$D104</f>
        <v>NT</v>
      </c>
      <c r="AE115" s="53" t="str">
        <f>'P28'!$D104</f>
        <v>NT</v>
      </c>
      <c r="AF115" s="53" t="str">
        <f>'P29'!$D104</f>
        <v>NT</v>
      </c>
      <c r="AG115" s="53" t="str">
        <f>'P30'!$D104</f>
        <v>NT</v>
      </c>
      <c r="AH115" s="53" t="str">
        <f>'P31'!$D104</f>
        <v>NT</v>
      </c>
      <c r="AI115" s="53" t="str">
        <f>'P32'!$D104</f>
        <v>NT</v>
      </c>
      <c r="AJ115" s="53" t="str">
        <f>'P33'!$D104</f>
        <v>NT</v>
      </c>
      <c r="AK115" s="53" t="str">
        <f>'P34'!$D104</f>
        <v>NT</v>
      </c>
      <c r="AL115" s="53" t="str">
        <f>'P35'!$D104</f>
        <v>NT</v>
      </c>
      <c r="AM115" s="53" t="str">
        <f>'P36'!$D104</f>
        <v>NT</v>
      </c>
      <c r="AN115" s="53" t="str">
        <f>'P37'!$D104</f>
        <v>NT</v>
      </c>
      <c r="AO115" s="53" t="str">
        <f>'P38'!$D104</f>
        <v>NT</v>
      </c>
      <c r="AP115" s="53" t="str">
        <f>'P39'!$D104</f>
        <v>NT</v>
      </c>
      <c r="AQ115" s="53" t="str">
        <f>'P40'!$D104</f>
        <v>NT</v>
      </c>
      <c r="AR115" s="47">
        <f t="shared" si="39"/>
        <v>0</v>
      </c>
      <c r="AS115" s="47">
        <f t="shared" si="40"/>
        <v>0</v>
      </c>
      <c r="AT115" s="47">
        <f t="shared" si="41"/>
        <v>0</v>
      </c>
      <c r="AU115" s="47">
        <f t="shared" si="42"/>
        <v>40</v>
      </c>
      <c r="AV115" s="12" t="str">
        <f t="shared" si="43"/>
        <v>NT</v>
      </c>
      <c r="AW115" s="12">
        <v>13</v>
      </c>
      <c r="AX115" s="32" t="str">
        <f>Critères!$B103</f>
        <v>13.7</v>
      </c>
      <c r="AY115" s="32" t="str">
        <f>Critères!$A97</f>
        <v>CONSULTATION</v>
      </c>
      <c r="AZ115" s="32" t="str">
        <f>'P01'!$E104</f>
        <v>N</v>
      </c>
      <c r="BA115" s="32" t="str">
        <f>'P02'!$E104</f>
        <v>N</v>
      </c>
      <c r="BB115" s="32" t="str">
        <f>'P03'!$E104</f>
        <v>N</v>
      </c>
      <c r="BC115" s="32" t="str">
        <f>'P04'!$E104</f>
        <v>N</v>
      </c>
      <c r="BD115" s="32" t="str">
        <f>'P05'!$E104</f>
        <v>N</v>
      </c>
      <c r="BE115" s="32" t="str">
        <f>'P06'!$E104</f>
        <v>N</v>
      </c>
      <c r="BF115" s="32" t="str">
        <f>'P07'!$E104</f>
        <v>N</v>
      </c>
      <c r="BG115" s="32" t="str">
        <f>'P08'!$E104</f>
        <v>N</v>
      </c>
      <c r="BH115" s="32" t="str">
        <f>'P09'!$E104</f>
        <v>N</v>
      </c>
      <c r="BI115" s="32" t="str">
        <f>'P10'!$E104</f>
        <v>N</v>
      </c>
      <c r="BJ115" s="32" t="str">
        <f>'P11'!$E104</f>
        <v>N</v>
      </c>
      <c r="BK115" s="32" t="str">
        <f>'P12'!$E104</f>
        <v>N</v>
      </c>
      <c r="BL115" s="32" t="str">
        <f>'P13'!$E104</f>
        <v>N</v>
      </c>
      <c r="BM115" s="32" t="str">
        <f>'P14'!$E104</f>
        <v>N</v>
      </c>
      <c r="BN115" s="32" t="str">
        <f>'P15'!$E104</f>
        <v>N</v>
      </c>
      <c r="BO115" s="32" t="str">
        <f>'P16'!$E104</f>
        <v>N</v>
      </c>
      <c r="BP115" s="32" t="str">
        <f>'P17'!$E104</f>
        <v>N</v>
      </c>
      <c r="BQ115" s="32" t="str">
        <f>'P18'!$E104</f>
        <v>N</v>
      </c>
      <c r="BR115" s="32" t="str">
        <f>'P19'!$E104</f>
        <v>N</v>
      </c>
      <c r="BS115" s="32" t="str">
        <f>'P20'!$E104</f>
        <v>N</v>
      </c>
      <c r="BT115" s="32" t="str">
        <f>'P21'!$E104</f>
        <v>N</v>
      </c>
      <c r="BU115" s="53" t="str">
        <f>'P22'!$E104</f>
        <v>N</v>
      </c>
      <c r="BV115" s="53" t="str">
        <f>'P23'!$E104</f>
        <v>N</v>
      </c>
      <c r="BW115" s="53" t="str">
        <f>'P24'!$E104</f>
        <v>N</v>
      </c>
      <c r="BX115" s="53" t="str">
        <f>'P25'!$E104</f>
        <v>N</v>
      </c>
      <c r="BY115" s="53" t="str">
        <f>'P26'!$E104</f>
        <v>N</v>
      </c>
      <c r="BZ115" s="53" t="str">
        <f>'P27'!$E104</f>
        <v>N</v>
      </c>
      <c r="CA115" s="53" t="str">
        <f>'P28'!$E104</f>
        <v>N</v>
      </c>
      <c r="CB115" s="53" t="str">
        <f>'P29'!$E104</f>
        <v>N</v>
      </c>
      <c r="CC115" s="53" t="str">
        <f>'P30'!$E104</f>
        <v>N</v>
      </c>
      <c r="CD115" s="53" t="str">
        <f>'P31'!$E104</f>
        <v>N</v>
      </c>
      <c r="CE115" s="53" t="str">
        <f>'P32'!$E104</f>
        <v>N</v>
      </c>
      <c r="CF115" s="53" t="str">
        <f>'P33'!$E104</f>
        <v>N</v>
      </c>
      <c r="CG115" s="53" t="str">
        <f>'P34'!$E104</f>
        <v>N</v>
      </c>
      <c r="CH115" s="53" t="str">
        <f>'P35'!$E104</f>
        <v>N</v>
      </c>
      <c r="CI115" s="53" t="str">
        <f>'P36'!$E104</f>
        <v>N</v>
      </c>
      <c r="CJ115" s="53" t="str">
        <f>'P37'!$E104</f>
        <v>N</v>
      </c>
      <c r="CK115" s="53" t="str">
        <f>'P38'!$E104</f>
        <v>N</v>
      </c>
      <c r="CL115" s="53" t="str">
        <f>'P39'!$E104</f>
        <v>N</v>
      </c>
      <c r="CM115" s="53" t="str">
        <f>'P40'!$E104</f>
        <v>N</v>
      </c>
      <c r="CN115" s="47">
        <f t="shared" si="44"/>
        <v>0</v>
      </c>
    </row>
    <row r="116" spans="1:104" x14ac:dyDescent="0.3">
      <c r="A116" s="12">
        <v>13</v>
      </c>
      <c r="B116" s="32" t="str">
        <f>Critères!$B104</f>
        <v>13.8</v>
      </c>
      <c r="C116" s="32" t="str">
        <f>Critères!$A97</f>
        <v>CONSULTATION</v>
      </c>
      <c r="D116" s="32" t="str">
        <f>'P01'!$D105</f>
        <v>NT</v>
      </c>
      <c r="E116" s="32" t="str">
        <f>'P02'!$D105</f>
        <v>NT</v>
      </c>
      <c r="F116" s="32" t="str">
        <f>'P03'!$D105</f>
        <v>NT</v>
      </c>
      <c r="G116" s="32" t="str">
        <f>'P04'!$D105</f>
        <v>NT</v>
      </c>
      <c r="H116" s="32" t="str">
        <f>'P05'!$D105</f>
        <v>NT</v>
      </c>
      <c r="I116" s="32" t="str">
        <f>'P06'!$D105</f>
        <v>NT</v>
      </c>
      <c r="J116" s="32" t="str">
        <f>'P07'!$D105</f>
        <v>NT</v>
      </c>
      <c r="K116" s="32" t="str">
        <f>'P08'!$D105</f>
        <v>NT</v>
      </c>
      <c r="L116" s="32" t="str">
        <f>'P09'!$D105</f>
        <v>NT</v>
      </c>
      <c r="M116" s="32" t="str">
        <f>'P10'!$D105</f>
        <v>NT</v>
      </c>
      <c r="N116" s="32" t="str">
        <f>'P11'!$D105</f>
        <v>NT</v>
      </c>
      <c r="O116" s="32" t="str">
        <f>'P12'!$D105</f>
        <v>NT</v>
      </c>
      <c r="P116" s="32" t="str">
        <f>'P13'!$D105</f>
        <v>NT</v>
      </c>
      <c r="Q116" s="32" t="str">
        <f>'P14'!$D105</f>
        <v>NT</v>
      </c>
      <c r="R116" s="32" t="str">
        <f>'P15'!$D105</f>
        <v>NT</v>
      </c>
      <c r="S116" s="32" t="str">
        <f>'P16'!$D105</f>
        <v>NT</v>
      </c>
      <c r="T116" s="32" t="str">
        <f>'P17'!$D105</f>
        <v>NT</v>
      </c>
      <c r="U116" s="32" t="str">
        <f>'P18'!$D105</f>
        <v>NT</v>
      </c>
      <c r="V116" s="32" t="str">
        <f>'P19'!$D105</f>
        <v>NT</v>
      </c>
      <c r="W116" s="32" t="str">
        <f>'P20'!$D105</f>
        <v>NT</v>
      </c>
      <c r="X116" s="32" t="str">
        <f>'P21'!$D105</f>
        <v>NT</v>
      </c>
      <c r="Y116" s="53" t="str">
        <f>'P22'!$D105</f>
        <v>NT</v>
      </c>
      <c r="Z116" s="53" t="str">
        <f>'P23'!$D105</f>
        <v>NT</v>
      </c>
      <c r="AA116" s="53" t="str">
        <f>'P24'!$D105</f>
        <v>NT</v>
      </c>
      <c r="AB116" s="53" t="str">
        <f>'P25'!$D105</f>
        <v>NT</v>
      </c>
      <c r="AC116" s="53" t="str">
        <f>'P26'!$D105</f>
        <v>NT</v>
      </c>
      <c r="AD116" s="53" t="str">
        <f>'P27'!$D105</f>
        <v>NT</v>
      </c>
      <c r="AE116" s="53" t="str">
        <f>'P28'!$D105</f>
        <v>NT</v>
      </c>
      <c r="AF116" s="53" t="str">
        <f>'P29'!$D105</f>
        <v>NT</v>
      </c>
      <c r="AG116" s="53" t="str">
        <f>'P30'!$D105</f>
        <v>NT</v>
      </c>
      <c r="AH116" s="53" t="str">
        <f>'P31'!$D105</f>
        <v>NT</v>
      </c>
      <c r="AI116" s="53" t="str">
        <f>'P32'!$D105</f>
        <v>NT</v>
      </c>
      <c r="AJ116" s="53" t="str">
        <f>'P33'!$D105</f>
        <v>NT</v>
      </c>
      <c r="AK116" s="53" t="str">
        <f>'P34'!$D105</f>
        <v>NT</v>
      </c>
      <c r="AL116" s="53" t="str">
        <f>'P35'!$D105</f>
        <v>NT</v>
      </c>
      <c r="AM116" s="53" t="str">
        <f>'P36'!$D105</f>
        <v>NT</v>
      </c>
      <c r="AN116" s="53" t="str">
        <f>'P37'!$D105</f>
        <v>NT</v>
      </c>
      <c r="AO116" s="53" t="str">
        <f>'P38'!$D105</f>
        <v>NT</v>
      </c>
      <c r="AP116" s="53" t="str">
        <f>'P39'!$D105</f>
        <v>NT</v>
      </c>
      <c r="AQ116" s="53" t="str">
        <f>'P40'!$D105</f>
        <v>NT</v>
      </c>
      <c r="AR116" s="47">
        <f t="shared" si="39"/>
        <v>0</v>
      </c>
      <c r="AS116" s="47">
        <f t="shared" si="40"/>
        <v>0</v>
      </c>
      <c r="AT116" s="47">
        <f t="shared" si="41"/>
        <v>0</v>
      </c>
      <c r="AU116" s="47">
        <f t="shared" si="42"/>
        <v>40</v>
      </c>
      <c r="AV116" s="12" t="str">
        <f t="shared" si="43"/>
        <v>NT</v>
      </c>
      <c r="AW116" s="12">
        <v>13</v>
      </c>
      <c r="AX116" s="32" t="str">
        <f>Critères!$B104</f>
        <v>13.8</v>
      </c>
      <c r="AY116" s="32" t="str">
        <f>Critères!$A97</f>
        <v>CONSULTATION</v>
      </c>
      <c r="AZ116" s="32" t="str">
        <f>'P01'!$E105</f>
        <v>N</v>
      </c>
      <c r="BA116" s="32" t="str">
        <f>'P02'!$E105</f>
        <v>N</v>
      </c>
      <c r="BB116" s="32" t="str">
        <f>'P03'!$E105</f>
        <v>N</v>
      </c>
      <c r="BC116" s="32" t="str">
        <f>'P04'!$E105</f>
        <v>N</v>
      </c>
      <c r="BD116" s="32" t="str">
        <f>'P05'!$E105</f>
        <v>N</v>
      </c>
      <c r="BE116" s="32" t="str">
        <f>'P06'!$E105</f>
        <v>N</v>
      </c>
      <c r="BF116" s="32" t="str">
        <f>'P07'!$E105</f>
        <v>N</v>
      </c>
      <c r="BG116" s="32" t="str">
        <f>'P08'!$E105</f>
        <v>N</v>
      </c>
      <c r="BH116" s="32" t="str">
        <f>'P09'!$E105</f>
        <v>N</v>
      </c>
      <c r="BI116" s="32" t="str">
        <f>'P10'!$E105</f>
        <v>N</v>
      </c>
      <c r="BJ116" s="32" t="str">
        <f>'P11'!$E105</f>
        <v>N</v>
      </c>
      <c r="BK116" s="32" t="str">
        <f>'P12'!$E105</f>
        <v>N</v>
      </c>
      <c r="BL116" s="32" t="str">
        <f>'P13'!$E105</f>
        <v>N</v>
      </c>
      <c r="BM116" s="32" t="str">
        <f>'P14'!$E105</f>
        <v>N</v>
      </c>
      <c r="BN116" s="32" t="str">
        <f>'P15'!$E105</f>
        <v>N</v>
      </c>
      <c r="BO116" s="32" t="str">
        <f>'P16'!$E105</f>
        <v>N</v>
      </c>
      <c r="BP116" s="32" t="str">
        <f>'P17'!$E105</f>
        <v>N</v>
      </c>
      <c r="BQ116" s="32" t="str">
        <f>'P18'!$E105</f>
        <v>N</v>
      </c>
      <c r="BR116" s="32" t="str">
        <f>'P19'!$E105</f>
        <v>N</v>
      </c>
      <c r="BS116" s="32" t="str">
        <f>'P20'!$E105</f>
        <v>N</v>
      </c>
      <c r="BT116" s="32" t="str">
        <f>'P21'!$E105</f>
        <v>N</v>
      </c>
      <c r="BU116" s="53" t="str">
        <f>'P22'!$E105</f>
        <v>N</v>
      </c>
      <c r="BV116" s="53" t="str">
        <f>'P23'!$E105</f>
        <v>N</v>
      </c>
      <c r="BW116" s="53" t="str">
        <f>'P24'!$E105</f>
        <v>N</v>
      </c>
      <c r="BX116" s="53" t="str">
        <f>'P25'!$E105</f>
        <v>N</v>
      </c>
      <c r="BY116" s="53" t="str">
        <f>'P26'!$E105</f>
        <v>N</v>
      </c>
      <c r="BZ116" s="53" t="str">
        <f>'P27'!$E105</f>
        <v>N</v>
      </c>
      <c r="CA116" s="53" t="str">
        <f>'P28'!$E105</f>
        <v>N</v>
      </c>
      <c r="CB116" s="53" t="str">
        <f>'P29'!$E105</f>
        <v>N</v>
      </c>
      <c r="CC116" s="53" t="str">
        <f>'P30'!$E105</f>
        <v>N</v>
      </c>
      <c r="CD116" s="53" t="str">
        <f>'P31'!$E105</f>
        <v>N</v>
      </c>
      <c r="CE116" s="53" t="str">
        <f>'P32'!$E105</f>
        <v>N</v>
      </c>
      <c r="CF116" s="53" t="str">
        <f>'P33'!$E105</f>
        <v>N</v>
      </c>
      <c r="CG116" s="53" t="str">
        <f>'P34'!$E105</f>
        <v>N</v>
      </c>
      <c r="CH116" s="53" t="str">
        <f>'P35'!$E105</f>
        <v>N</v>
      </c>
      <c r="CI116" s="53" t="str">
        <f>'P36'!$E105</f>
        <v>N</v>
      </c>
      <c r="CJ116" s="53" t="str">
        <f>'P37'!$E105</f>
        <v>N</v>
      </c>
      <c r="CK116" s="53" t="str">
        <f>'P38'!$E105</f>
        <v>N</v>
      </c>
      <c r="CL116" s="53" t="str">
        <f>'P39'!$E105</f>
        <v>N</v>
      </c>
      <c r="CM116" s="53" t="str">
        <f>'P40'!$E105</f>
        <v>N</v>
      </c>
      <c r="CN116" s="47">
        <f t="shared" si="44"/>
        <v>0</v>
      </c>
    </row>
    <row r="117" spans="1:104" x14ac:dyDescent="0.3">
      <c r="A117" s="12">
        <v>13</v>
      </c>
      <c r="B117" s="32" t="str">
        <f>Critères!$B105</f>
        <v>13.9</v>
      </c>
      <c r="C117" s="32" t="str">
        <f>Critères!$A97</f>
        <v>CONSULTATION</v>
      </c>
      <c r="D117" s="32" t="str">
        <f>'P01'!$D106</f>
        <v>NT</v>
      </c>
      <c r="E117" s="32" t="str">
        <f>'P02'!$D106</f>
        <v>NT</v>
      </c>
      <c r="F117" s="32" t="str">
        <f>'P03'!$D106</f>
        <v>NT</v>
      </c>
      <c r="G117" s="32" t="str">
        <f>'P04'!$D106</f>
        <v>NT</v>
      </c>
      <c r="H117" s="32" t="str">
        <f>'P05'!$D106</f>
        <v>NT</v>
      </c>
      <c r="I117" s="32" t="str">
        <f>'P06'!$D106</f>
        <v>NT</v>
      </c>
      <c r="J117" s="32" t="str">
        <f>'P07'!$D106</f>
        <v>NT</v>
      </c>
      <c r="K117" s="32" t="str">
        <f>'P08'!$D106</f>
        <v>NT</v>
      </c>
      <c r="L117" s="32" t="str">
        <f>'P09'!$D106</f>
        <v>NT</v>
      </c>
      <c r="M117" s="32" t="str">
        <f>'P10'!$D106</f>
        <v>NT</v>
      </c>
      <c r="N117" s="32" t="str">
        <f>'P11'!$D106</f>
        <v>NT</v>
      </c>
      <c r="O117" s="32" t="str">
        <f>'P12'!$D106</f>
        <v>NT</v>
      </c>
      <c r="P117" s="32" t="str">
        <f>'P13'!$D106</f>
        <v>NT</v>
      </c>
      <c r="Q117" s="32" t="str">
        <f>'P14'!$D106</f>
        <v>NT</v>
      </c>
      <c r="R117" s="32" t="str">
        <f>'P15'!$D106</f>
        <v>NT</v>
      </c>
      <c r="S117" s="32" t="str">
        <f>'P16'!$D106</f>
        <v>NT</v>
      </c>
      <c r="T117" s="32" t="str">
        <f>'P17'!$D106</f>
        <v>NT</v>
      </c>
      <c r="U117" s="32" t="str">
        <f>'P18'!$D106</f>
        <v>NT</v>
      </c>
      <c r="V117" s="32" t="str">
        <f>'P19'!$D106</f>
        <v>NT</v>
      </c>
      <c r="W117" s="32" t="str">
        <f>'P20'!$D106</f>
        <v>NT</v>
      </c>
      <c r="X117" s="32" t="str">
        <f>'P21'!$D106</f>
        <v>NT</v>
      </c>
      <c r="Y117" s="53" t="str">
        <f>'P22'!$D106</f>
        <v>NT</v>
      </c>
      <c r="Z117" s="53" t="str">
        <f>'P23'!$D106</f>
        <v>NT</v>
      </c>
      <c r="AA117" s="53" t="str">
        <f>'P24'!$D106</f>
        <v>NT</v>
      </c>
      <c r="AB117" s="53" t="str">
        <f>'P25'!$D106</f>
        <v>NT</v>
      </c>
      <c r="AC117" s="53" t="str">
        <f>'P26'!$D106</f>
        <v>NT</v>
      </c>
      <c r="AD117" s="53" t="str">
        <f>'P27'!$D106</f>
        <v>NT</v>
      </c>
      <c r="AE117" s="53" t="str">
        <f>'P28'!$D106</f>
        <v>NT</v>
      </c>
      <c r="AF117" s="53" t="str">
        <f>'P29'!$D106</f>
        <v>NT</v>
      </c>
      <c r="AG117" s="53" t="str">
        <f>'P30'!$D106</f>
        <v>NT</v>
      </c>
      <c r="AH117" s="53" t="str">
        <f>'P31'!$D106</f>
        <v>NT</v>
      </c>
      <c r="AI117" s="53" t="str">
        <f>'P32'!$D106</f>
        <v>NT</v>
      </c>
      <c r="AJ117" s="53" t="str">
        <f>'P33'!$D106</f>
        <v>NT</v>
      </c>
      <c r="AK117" s="53" t="str">
        <f>'P34'!$D106</f>
        <v>NT</v>
      </c>
      <c r="AL117" s="53" t="str">
        <f>'P35'!$D106</f>
        <v>NT</v>
      </c>
      <c r="AM117" s="53" t="str">
        <f>'P36'!$D106</f>
        <v>NT</v>
      </c>
      <c r="AN117" s="53" t="str">
        <f>'P37'!$D106</f>
        <v>NT</v>
      </c>
      <c r="AO117" s="53" t="str">
        <f>'P38'!$D106</f>
        <v>NT</v>
      </c>
      <c r="AP117" s="53" t="str">
        <f>'P39'!$D106</f>
        <v>NT</v>
      </c>
      <c r="AQ117" s="53" t="str">
        <f>'P40'!$D106</f>
        <v>NT</v>
      </c>
      <c r="AR117" s="47">
        <f t="shared" si="39"/>
        <v>0</v>
      </c>
      <c r="AS117" s="47">
        <f t="shared" si="40"/>
        <v>0</v>
      </c>
      <c r="AT117" s="47">
        <f t="shared" si="41"/>
        <v>0</v>
      </c>
      <c r="AU117" s="47">
        <f t="shared" si="42"/>
        <v>40</v>
      </c>
      <c r="AV117" s="12" t="str">
        <f t="shared" si="43"/>
        <v>NT</v>
      </c>
      <c r="AW117" s="12">
        <v>13</v>
      </c>
      <c r="AX117" s="32" t="str">
        <f>Critères!$B105</f>
        <v>13.9</v>
      </c>
      <c r="AY117" s="32" t="str">
        <f>Critères!$A97</f>
        <v>CONSULTATION</v>
      </c>
      <c r="AZ117" s="32" t="str">
        <f>'P01'!$E106</f>
        <v>N</v>
      </c>
      <c r="BA117" s="32" t="str">
        <f>'P02'!$E106</f>
        <v>N</v>
      </c>
      <c r="BB117" s="32" t="str">
        <f>'P03'!$E106</f>
        <v>N</v>
      </c>
      <c r="BC117" s="32" t="str">
        <f>'P04'!$E106</f>
        <v>N</v>
      </c>
      <c r="BD117" s="32" t="str">
        <f>'P05'!$E106</f>
        <v>N</v>
      </c>
      <c r="BE117" s="32" t="str">
        <f>'P06'!$E106</f>
        <v>N</v>
      </c>
      <c r="BF117" s="32" t="str">
        <f>'P07'!$E106</f>
        <v>N</v>
      </c>
      <c r="BG117" s="32" t="str">
        <f>'P08'!$E106</f>
        <v>N</v>
      </c>
      <c r="BH117" s="32" t="str">
        <f>'P09'!$E106</f>
        <v>N</v>
      </c>
      <c r="BI117" s="32" t="str">
        <f>'P10'!$E106</f>
        <v>N</v>
      </c>
      <c r="BJ117" s="32" t="str">
        <f>'P11'!$E106</f>
        <v>N</v>
      </c>
      <c r="BK117" s="32" t="str">
        <f>'P12'!$E106</f>
        <v>N</v>
      </c>
      <c r="BL117" s="32" t="str">
        <f>'P13'!$E106</f>
        <v>N</v>
      </c>
      <c r="BM117" s="32" t="str">
        <f>'P14'!$E106</f>
        <v>N</v>
      </c>
      <c r="BN117" s="32" t="str">
        <f>'P15'!$E106</f>
        <v>N</v>
      </c>
      <c r="BO117" s="32" t="str">
        <f>'P16'!$E106</f>
        <v>N</v>
      </c>
      <c r="BP117" s="32" t="str">
        <f>'P17'!$E106</f>
        <v>N</v>
      </c>
      <c r="BQ117" s="32" t="str">
        <f>'P18'!$E106</f>
        <v>N</v>
      </c>
      <c r="BR117" s="32" t="str">
        <f>'P19'!$E106</f>
        <v>N</v>
      </c>
      <c r="BS117" s="32" t="str">
        <f>'P20'!$E106</f>
        <v>N</v>
      </c>
      <c r="BT117" s="32" t="str">
        <f>'P21'!$E106</f>
        <v>N</v>
      </c>
      <c r="BU117" s="53" t="str">
        <f>'P22'!$E106</f>
        <v>N</v>
      </c>
      <c r="BV117" s="53" t="str">
        <f>'P23'!$E106</f>
        <v>N</v>
      </c>
      <c r="BW117" s="53" t="str">
        <f>'P24'!$E106</f>
        <v>N</v>
      </c>
      <c r="BX117" s="53" t="str">
        <f>'P25'!$E106</f>
        <v>N</v>
      </c>
      <c r="BY117" s="53" t="str">
        <f>'P26'!$E106</f>
        <v>N</v>
      </c>
      <c r="BZ117" s="53" t="str">
        <f>'P27'!$E106</f>
        <v>N</v>
      </c>
      <c r="CA117" s="53" t="str">
        <f>'P28'!$E106</f>
        <v>N</v>
      </c>
      <c r="CB117" s="53" t="str">
        <f>'P29'!$E106</f>
        <v>N</v>
      </c>
      <c r="CC117" s="53" t="str">
        <f>'P30'!$E106</f>
        <v>N</v>
      </c>
      <c r="CD117" s="53" t="str">
        <f>'P31'!$E106</f>
        <v>N</v>
      </c>
      <c r="CE117" s="53" t="str">
        <f>'P32'!$E106</f>
        <v>N</v>
      </c>
      <c r="CF117" s="53" t="str">
        <f>'P33'!$E106</f>
        <v>N</v>
      </c>
      <c r="CG117" s="53" t="str">
        <f>'P34'!$E106</f>
        <v>N</v>
      </c>
      <c r="CH117" s="53" t="str">
        <f>'P35'!$E106</f>
        <v>N</v>
      </c>
      <c r="CI117" s="53" t="str">
        <f>'P36'!$E106</f>
        <v>N</v>
      </c>
      <c r="CJ117" s="53" t="str">
        <f>'P37'!$E106</f>
        <v>N</v>
      </c>
      <c r="CK117" s="53" t="str">
        <f>'P38'!$E106</f>
        <v>N</v>
      </c>
      <c r="CL117" s="53" t="str">
        <f>'P39'!$E106</f>
        <v>N</v>
      </c>
      <c r="CM117" s="53" t="str">
        <f>'P40'!$E106</f>
        <v>N</v>
      </c>
      <c r="CN117" s="47">
        <f t="shared" si="44"/>
        <v>0</v>
      </c>
    </row>
    <row r="118" spans="1:104" x14ac:dyDescent="0.3">
      <c r="A118" s="12">
        <v>13</v>
      </c>
      <c r="B118" s="32" t="str">
        <f>Critères!$B106</f>
        <v>13.10</v>
      </c>
      <c r="C118" s="32" t="str">
        <f>Critères!$A97</f>
        <v>CONSULTATION</v>
      </c>
      <c r="D118" s="32" t="str">
        <f>'P01'!$D107</f>
        <v>NT</v>
      </c>
      <c r="E118" s="32" t="str">
        <f>'P02'!$D107</f>
        <v>NT</v>
      </c>
      <c r="F118" s="32" t="str">
        <f>'P03'!$D107</f>
        <v>NT</v>
      </c>
      <c r="G118" s="32" t="str">
        <f>'P04'!$D107</f>
        <v>NT</v>
      </c>
      <c r="H118" s="32" t="str">
        <f>'P05'!$D107</f>
        <v>NT</v>
      </c>
      <c r="I118" s="32" t="str">
        <f>'P06'!$D107</f>
        <v>NT</v>
      </c>
      <c r="J118" s="32" t="str">
        <f>'P07'!$D107</f>
        <v>NT</v>
      </c>
      <c r="K118" s="32" t="str">
        <f>'P08'!$D107</f>
        <v>NT</v>
      </c>
      <c r="L118" s="32" t="str">
        <f>'P09'!$D107</f>
        <v>NT</v>
      </c>
      <c r="M118" s="32" t="str">
        <f>'P10'!$D107</f>
        <v>NT</v>
      </c>
      <c r="N118" s="32" t="str">
        <f>'P11'!$D107</f>
        <v>NT</v>
      </c>
      <c r="O118" s="32" t="str">
        <f>'P12'!$D107</f>
        <v>NT</v>
      </c>
      <c r="P118" s="32" t="str">
        <f>'P13'!$D107</f>
        <v>NT</v>
      </c>
      <c r="Q118" s="32" t="str">
        <f>'P14'!$D107</f>
        <v>NT</v>
      </c>
      <c r="R118" s="32" t="str">
        <f>'P15'!$D107</f>
        <v>NT</v>
      </c>
      <c r="S118" s="32" t="str">
        <f>'P16'!$D107</f>
        <v>NT</v>
      </c>
      <c r="T118" s="32" t="str">
        <f>'P17'!$D107</f>
        <v>NT</v>
      </c>
      <c r="U118" s="32" t="str">
        <f>'P18'!$D107</f>
        <v>NT</v>
      </c>
      <c r="V118" s="32" t="str">
        <f>'P19'!$D107</f>
        <v>NT</v>
      </c>
      <c r="W118" s="32" t="str">
        <f>'P20'!$D107</f>
        <v>NT</v>
      </c>
      <c r="X118" s="32" t="str">
        <f>'P21'!$D107</f>
        <v>NT</v>
      </c>
      <c r="Y118" s="53" t="str">
        <f>'P22'!$D107</f>
        <v>NT</v>
      </c>
      <c r="Z118" s="53" t="str">
        <f>'P23'!$D107</f>
        <v>NT</v>
      </c>
      <c r="AA118" s="53" t="str">
        <f>'P24'!$D107</f>
        <v>NT</v>
      </c>
      <c r="AB118" s="53" t="str">
        <f>'P25'!$D107</f>
        <v>NT</v>
      </c>
      <c r="AC118" s="53" t="str">
        <f>'P26'!$D107</f>
        <v>NT</v>
      </c>
      <c r="AD118" s="53" t="str">
        <f>'P27'!$D107</f>
        <v>NT</v>
      </c>
      <c r="AE118" s="53" t="str">
        <f>'P28'!$D107</f>
        <v>NT</v>
      </c>
      <c r="AF118" s="53" t="str">
        <f>'P29'!$D107</f>
        <v>NT</v>
      </c>
      <c r="AG118" s="53" t="str">
        <f>'P30'!$D107</f>
        <v>NT</v>
      </c>
      <c r="AH118" s="53" t="str">
        <f>'P31'!$D107</f>
        <v>NT</v>
      </c>
      <c r="AI118" s="53" t="str">
        <f>'P32'!$D107</f>
        <v>NT</v>
      </c>
      <c r="AJ118" s="53" t="str">
        <f>'P33'!$D107</f>
        <v>NT</v>
      </c>
      <c r="AK118" s="53" t="str">
        <f>'P34'!$D107</f>
        <v>NT</v>
      </c>
      <c r="AL118" s="53" t="str">
        <f>'P35'!$D107</f>
        <v>NT</v>
      </c>
      <c r="AM118" s="53" t="str">
        <f>'P36'!$D107</f>
        <v>NT</v>
      </c>
      <c r="AN118" s="53" t="str">
        <f>'P37'!$D107</f>
        <v>NT</v>
      </c>
      <c r="AO118" s="53" t="str">
        <f>'P38'!$D107</f>
        <v>NT</v>
      </c>
      <c r="AP118" s="53" t="str">
        <f>'P39'!$D107</f>
        <v>NT</v>
      </c>
      <c r="AQ118" s="53" t="str">
        <f>'P40'!$D107</f>
        <v>NT</v>
      </c>
      <c r="AR118" s="47">
        <f t="shared" si="39"/>
        <v>0</v>
      </c>
      <c r="AS118" s="47">
        <f t="shared" si="40"/>
        <v>0</v>
      </c>
      <c r="AT118" s="47">
        <f t="shared" si="41"/>
        <v>0</v>
      </c>
      <c r="AU118" s="47">
        <f t="shared" si="42"/>
        <v>40</v>
      </c>
      <c r="AV118" s="12" t="str">
        <f t="shared" si="43"/>
        <v>NT</v>
      </c>
      <c r="AW118" s="12">
        <v>13</v>
      </c>
      <c r="AX118" s="32" t="str">
        <f>Critères!$B106</f>
        <v>13.10</v>
      </c>
      <c r="AY118" s="32" t="str">
        <f>Critères!$A97</f>
        <v>CONSULTATION</v>
      </c>
      <c r="AZ118" s="32" t="str">
        <f>'P01'!$E107</f>
        <v>N</v>
      </c>
      <c r="BA118" s="32" t="str">
        <f>'P02'!$E107</f>
        <v>N</v>
      </c>
      <c r="BB118" s="32" t="str">
        <f>'P03'!$E107</f>
        <v>N</v>
      </c>
      <c r="BC118" s="32" t="str">
        <f>'P04'!$E107</f>
        <v>N</v>
      </c>
      <c r="BD118" s="32" t="str">
        <f>'P05'!$E107</f>
        <v>N</v>
      </c>
      <c r="BE118" s="32" t="str">
        <f>'P06'!$E107</f>
        <v>N</v>
      </c>
      <c r="BF118" s="32" t="str">
        <f>'P07'!$E107</f>
        <v>N</v>
      </c>
      <c r="BG118" s="32" t="str">
        <f>'P08'!$E107</f>
        <v>N</v>
      </c>
      <c r="BH118" s="32" t="str">
        <f>'P09'!$E107</f>
        <v>N</v>
      </c>
      <c r="BI118" s="32" t="str">
        <f>'P10'!$E107</f>
        <v>N</v>
      </c>
      <c r="BJ118" s="32" t="str">
        <f>'P11'!$E107</f>
        <v>N</v>
      </c>
      <c r="BK118" s="32" t="str">
        <f>'P12'!$E107</f>
        <v>N</v>
      </c>
      <c r="BL118" s="32" t="str">
        <f>'P13'!$E107</f>
        <v>N</v>
      </c>
      <c r="BM118" s="32" t="str">
        <f>'P14'!$E107</f>
        <v>N</v>
      </c>
      <c r="BN118" s="32" t="str">
        <f>'P15'!$E107</f>
        <v>N</v>
      </c>
      <c r="BO118" s="32" t="str">
        <f>'P16'!$E107</f>
        <v>N</v>
      </c>
      <c r="BP118" s="32" t="str">
        <f>'P17'!$E107</f>
        <v>N</v>
      </c>
      <c r="BQ118" s="32" t="str">
        <f>'P18'!$E107</f>
        <v>N</v>
      </c>
      <c r="BR118" s="32" t="str">
        <f>'P19'!$E107</f>
        <v>N</v>
      </c>
      <c r="BS118" s="32" t="str">
        <f>'P20'!$E107</f>
        <v>N</v>
      </c>
      <c r="BT118" s="32" t="str">
        <f>'P21'!$E107</f>
        <v>N</v>
      </c>
      <c r="BU118" s="53" t="str">
        <f>'P22'!$E107</f>
        <v>N</v>
      </c>
      <c r="BV118" s="53" t="str">
        <f>'P23'!$E107</f>
        <v>N</v>
      </c>
      <c r="BW118" s="53" t="str">
        <f>'P24'!$E107</f>
        <v>N</v>
      </c>
      <c r="BX118" s="53" t="str">
        <f>'P25'!$E107</f>
        <v>N</v>
      </c>
      <c r="BY118" s="53" t="str">
        <f>'P26'!$E107</f>
        <v>N</v>
      </c>
      <c r="BZ118" s="53" t="str">
        <f>'P27'!$E107</f>
        <v>N</v>
      </c>
      <c r="CA118" s="53" t="str">
        <f>'P28'!$E107</f>
        <v>N</v>
      </c>
      <c r="CB118" s="53" t="str">
        <f>'P29'!$E107</f>
        <v>N</v>
      </c>
      <c r="CC118" s="53" t="str">
        <f>'P30'!$E107</f>
        <v>N</v>
      </c>
      <c r="CD118" s="53" t="str">
        <f>'P31'!$E107</f>
        <v>N</v>
      </c>
      <c r="CE118" s="53" t="str">
        <f>'P32'!$E107</f>
        <v>N</v>
      </c>
      <c r="CF118" s="53" t="str">
        <f>'P33'!$E107</f>
        <v>N</v>
      </c>
      <c r="CG118" s="53" t="str">
        <f>'P34'!$E107</f>
        <v>N</v>
      </c>
      <c r="CH118" s="53" t="str">
        <f>'P35'!$E107</f>
        <v>N</v>
      </c>
      <c r="CI118" s="53" t="str">
        <f>'P36'!$E107</f>
        <v>N</v>
      </c>
      <c r="CJ118" s="53" t="str">
        <f>'P37'!$E107</f>
        <v>N</v>
      </c>
      <c r="CK118" s="53" t="str">
        <f>'P38'!$E107</f>
        <v>N</v>
      </c>
      <c r="CL118" s="53" t="str">
        <f>'P39'!$E107</f>
        <v>N</v>
      </c>
      <c r="CM118" s="53" t="str">
        <f>'P40'!$E107</f>
        <v>N</v>
      </c>
      <c r="CN118" s="47">
        <f t="shared" si="44"/>
        <v>0</v>
      </c>
    </row>
    <row r="119" spans="1:104" x14ac:dyDescent="0.3">
      <c r="A119" s="12">
        <v>13</v>
      </c>
      <c r="B119" s="32" t="str">
        <f>Critères!$B107</f>
        <v>13.11</v>
      </c>
      <c r="C119" s="32" t="str">
        <f>Critères!$A97</f>
        <v>CONSULTATION</v>
      </c>
      <c r="D119" s="32" t="str">
        <f>'P01'!$D108</f>
        <v>NT</v>
      </c>
      <c r="E119" s="32" t="str">
        <f>'P02'!$D108</f>
        <v>NT</v>
      </c>
      <c r="F119" s="32" t="str">
        <f>'P03'!$D108</f>
        <v>NT</v>
      </c>
      <c r="G119" s="32" t="str">
        <f>'P04'!$D108</f>
        <v>NT</v>
      </c>
      <c r="H119" s="32" t="str">
        <f>'P05'!$D108</f>
        <v>NT</v>
      </c>
      <c r="I119" s="32" t="str">
        <f>'P06'!$D108</f>
        <v>NT</v>
      </c>
      <c r="J119" s="32" t="str">
        <f>'P07'!$D108</f>
        <v>NT</v>
      </c>
      <c r="K119" s="32" t="str">
        <f>'P08'!$D108</f>
        <v>NT</v>
      </c>
      <c r="L119" s="32" t="str">
        <f>'P09'!$D108</f>
        <v>NT</v>
      </c>
      <c r="M119" s="32" t="str">
        <f>'P10'!$D108</f>
        <v>NT</v>
      </c>
      <c r="N119" s="32" t="str">
        <f>'P11'!$D108</f>
        <v>NT</v>
      </c>
      <c r="O119" s="32" t="str">
        <f>'P12'!$D108</f>
        <v>NT</v>
      </c>
      <c r="P119" s="32" t="str">
        <f>'P13'!$D108</f>
        <v>NT</v>
      </c>
      <c r="Q119" s="32" t="str">
        <f>'P14'!$D108</f>
        <v>NT</v>
      </c>
      <c r="R119" s="32" t="str">
        <f>'P15'!$D108</f>
        <v>NT</v>
      </c>
      <c r="S119" s="32" t="str">
        <f>'P16'!$D108</f>
        <v>NT</v>
      </c>
      <c r="T119" s="32" t="str">
        <f>'P17'!$D108</f>
        <v>NT</v>
      </c>
      <c r="U119" s="32" t="str">
        <f>'P18'!$D108</f>
        <v>NT</v>
      </c>
      <c r="V119" s="32" t="str">
        <f>'P19'!$D108</f>
        <v>NT</v>
      </c>
      <c r="W119" s="32" t="str">
        <f>'P20'!$D108</f>
        <v>NT</v>
      </c>
      <c r="X119" s="32" t="str">
        <f>'P21'!$D108</f>
        <v>NT</v>
      </c>
      <c r="Y119" s="53" t="str">
        <f>'P22'!$D108</f>
        <v>NT</v>
      </c>
      <c r="Z119" s="53" t="str">
        <f>'P23'!$D108</f>
        <v>NT</v>
      </c>
      <c r="AA119" s="53" t="str">
        <f>'P24'!$D108</f>
        <v>NT</v>
      </c>
      <c r="AB119" s="53" t="str">
        <f>'P25'!$D108</f>
        <v>NT</v>
      </c>
      <c r="AC119" s="53" t="str">
        <f>'P26'!$D108</f>
        <v>NT</v>
      </c>
      <c r="AD119" s="53" t="str">
        <f>'P27'!$D108</f>
        <v>NT</v>
      </c>
      <c r="AE119" s="53" t="str">
        <f>'P28'!$D108</f>
        <v>NT</v>
      </c>
      <c r="AF119" s="53" t="str">
        <f>'P29'!$D108</f>
        <v>NT</v>
      </c>
      <c r="AG119" s="53" t="str">
        <f>'P30'!$D108</f>
        <v>NT</v>
      </c>
      <c r="AH119" s="53" t="str">
        <f>'P31'!$D108</f>
        <v>NT</v>
      </c>
      <c r="AI119" s="53" t="str">
        <f>'P32'!$D108</f>
        <v>NT</v>
      </c>
      <c r="AJ119" s="53" t="str">
        <f>'P33'!$D108</f>
        <v>NT</v>
      </c>
      <c r="AK119" s="53" t="str">
        <f>'P34'!$D108</f>
        <v>NT</v>
      </c>
      <c r="AL119" s="53" t="str">
        <f>'P35'!$D108</f>
        <v>NT</v>
      </c>
      <c r="AM119" s="53" t="str">
        <f>'P36'!$D108</f>
        <v>NT</v>
      </c>
      <c r="AN119" s="53" t="str">
        <f>'P37'!$D108</f>
        <v>NT</v>
      </c>
      <c r="AO119" s="53" t="str">
        <f>'P38'!$D108</f>
        <v>NT</v>
      </c>
      <c r="AP119" s="53" t="str">
        <f>'P39'!$D108</f>
        <v>NT</v>
      </c>
      <c r="AQ119" s="53" t="str">
        <f>'P40'!$D108</f>
        <v>NT</v>
      </c>
      <c r="AR119" s="47">
        <f t="shared" si="39"/>
        <v>0</v>
      </c>
      <c r="AS119" s="47">
        <f t="shared" si="40"/>
        <v>0</v>
      </c>
      <c r="AT119" s="47">
        <f t="shared" si="41"/>
        <v>0</v>
      </c>
      <c r="AU119" s="47">
        <f t="shared" si="42"/>
        <v>40</v>
      </c>
      <c r="AV119" s="12" t="str">
        <f t="shared" si="43"/>
        <v>NT</v>
      </c>
      <c r="AW119" s="12">
        <v>13</v>
      </c>
      <c r="AX119" s="32" t="str">
        <f>Critères!$B107</f>
        <v>13.11</v>
      </c>
      <c r="AY119" s="32" t="str">
        <f>Critères!$A97</f>
        <v>CONSULTATION</v>
      </c>
      <c r="AZ119" s="32" t="str">
        <f>'P01'!$E108</f>
        <v>N</v>
      </c>
      <c r="BA119" s="32" t="str">
        <f>'P02'!$E108</f>
        <v>N</v>
      </c>
      <c r="BB119" s="32" t="str">
        <f>'P03'!$E108</f>
        <v>N</v>
      </c>
      <c r="BC119" s="32" t="str">
        <f>'P04'!$E108</f>
        <v>N</v>
      </c>
      <c r="BD119" s="32" t="str">
        <f>'P05'!$E108</f>
        <v>N</v>
      </c>
      <c r="BE119" s="32" t="str">
        <f>'P06'!$E108</f>
        <v>N</v>
      </c>
      <c r="BF119" s="32" t="str">
        <f>'P07'!$E108</f>
        <v>N</v>
      </c>
      <c r="BG119" s="32" t="str">
        <f>'P08'!$E108</f>
        <v>N</v>
      </c>
      <c r="BH119" s="32" t="str">
        <f>'P09'!$E108</f>
        <v>N</v>
      </c>
      <c r="BI119" s="32" t="str">
        <f>'P10'!$E108</f>
        <v>N</v>
      </c>
      <c r="BJ119" s="32" t="str">
        <f>'P11'!$E108</f>
        <v>N</v>
      </c>
      <c r="BK119" s="32" t="str">
        <f>'P12'!$E108</f>
        <v>N</v>
      </c>
      <c r="BL119" s="32" t="str">
        <f>'P13'!$E108</f>
        <v>N</v>
      </c>
      <c r="BM119" s="32" t="str">
        <f>'P14'!$E108</f>
        <v>N</v>
      </c>
      <c r="BN119" s="32" t="str">
        <f>'P15'!$E108</f>
        <v>N</v>
      </c>
      <c r="BO119" s="32" t="str">
        <f>'P16'!$E108</f>
        <v>N</v>
      </c>
      <c r="BP119" s="32" t="str">
        <f>'P17'!$E108</f>
        <v>N</v>
      </c>
      <c r="BQ119" s="32" t="str">
        <f>'P18'!$E108</f>
        <v>N</v>
      </c>
      <c r="BR119" s="32" t="str">
        <f>'P19'!$E108</f>
        <v>N</v>
      </c>
      <c r="BS119" s="32" t="str">
        <f>'P20'!$E108</f>
        <v>N</v>
      </c>
      <c r="BT119" s="32" t="str">
        <f>'P21'!$E108</f>
        <v>N</v>
      </c>
      <c r="BU119" s="53" t="str">
        <f>'P22'!$E108</f>
        <v>N</v>
      </c>
      <c r="BV119" s="53" t="str">
        <f>'P23'!$E108</f>
        <v>N</v>
      </c>
      <c r="BW119" s="53" t="str">
        <f>'P24'!$E108</f>
        <v>N</v>
      </c>
      <c r="BX119" s="53" t="str">
        <f>'P25'!$E108</f>
        <v>N</v>
      </c>
      <c r="BY119" s="53" t="str">
        <f>'P26'!$E108</f>
        <v>N</v>
      </c>
      <c r="BZ119" s="53" t="str">
        <f>'P27'!$E108</f>
        <v>N</v>
      </c>
      <c r="CA119" s="53" t="str">
        <f>'P28'!$E108</f>
        <v>N</v>
      </c>
      <c r="CB119" s="53" t="str">
        <f>'P29'!$E108</f>
        <v>N</v>
      </c>
      <c r="CC119" s="53" t="str">
        <f>'P30'!$E108</f>
        <v>N</v>
      </c>
      <c r="CD119" s="53" t="str">
        <f>'P31'!$E108</f>
        <v>N</v>
      </c>
      <c r="CE119" s="53" t="str">
        <f>'P32'!$E108</f>
        <v>N</v>
      </c>
      <c r="CF119" s="53" t="str">
        <f>'P33'!$E108</f>
        <v>N</v>
      </c>
      <c r="CG119" s="53" t="str">
        <f>'P34'!$E108</f>
        <v>N</v>
      </c>
      <c r="CH119" s="53" t="str">
        <f>'P35'!$E108</f>
        <v>N</v>
      </c>
      <c r="CI119" s="53" t="str">
        <f>'P36'!$E108</f>
        <v>N</v>
      </c>
      <c r="CJ119" s="53" t="str">
        <f>'P37'!$E108</f>
        <v>N</v>
      </c>
      <c r="CK119" s="53" t="str">
        <f>'P38'!$E108</f>
        <v>N</v>
      </c>
      <c r="CL119" s="53" t="str">
        <f>'P39'!$E108</f>
        <v>N</v>
      </c>
      <c r="CM119" s="53" t="str">
        <f>'P40'!$E108</f>
        <v>N</v>
      </c>
      <c r="CN119" s="47">
        <f t="shared" si="44"/>
        <v>0</v>
      </c>
    </row>
    <row r="120" spans="1:104" x14ac:dyDescent="0.3">
      <c r="A120" s="12">
        <v>13</v>
      </c>
      <c r="B120" s="32" t="str">
        <f>Critères!$B108</f>
        <v>13.12</v>
      </c>
      <c r="C120" s="32" t="str">
        <f>Critères!$A97</f>
        <v>CONSULTATION</v>
      </c>
      <c r="D120" s="32" t="str">
        <f>'P01'!$D109</f>
        <v>NT</v>
      </c>
      <c r="E120" s="32" t="str">
        <f>'P02'!$D109</f>
        <v>NT</v>
      </c>
      <c r="F120" s="32" t="str">
        <f>'P03'!$D109</f>
        <v>NT</v>
      </c>
      <c r="G120" s="32" t="str">
        <f>'P04'!$D109</f>
        <v>NT</v>
      </c>
      <c r="H120" s="32" t="str">
        <f>'P05'!$D109</f>
        <v>NT</v>
      </c>
      <c r="I120" s="32" t="str">
        <f>'P06'!$D109</f>
        <v>NT</v>
      </c>
      <c r="J120" s="32" t="str">
        <f>'P07'!$D109</f>
        <v>NT</v>
      </c>
      <c r="K120" s="32" t="str">
        <f>'P08'!$D109</f>
        <v>NT</v>
      </c>
      <c r="L120" s="32" t="str">
        <f>'P09'!$D109</f>
        <v>NT</v>
      </c>
      <c r="M120" s="32" t="str">
        <f>'P10'!$D109</f>
        <v>NT</v>
      </c>
      <c r="N120" s="32" t="str">
        <f>'P11'!$D109</f>
        <v>NT</v>
      </c>
      <c r="O120" s="32" t="str">
        <f>'P12'!$D109</f>
        <v>NT</v>
      </c>
      <c r="P120" s="32" t="str">
        <f>'P13'!$D109</f>
        <v>NT</v>
      </c>
      <c r="Q120" s="32" t="str">
        <f>'P14'!$D109</f>
        <v>NT</v>
      </c>
      <c r="R120" s="32" t="str">
        <f>'P15'!$D109</f>
        <v>NT</v>
      </c>
      <c r="S120" s="32" t="str">
        <f>'P16'!$D109</f>
        <v>NT</v>
      </c>
      <c r="T120" s="32" t="str">
        <f>'P17'!$D109</f>
        <v>NT</v>
      </c>
      <c r="U120" s="32" t="str">
        <f>'P18'!$D109</f>
        <v>NT</v>
      </c>
      <c r="V120" s="32" t="str">
        <f>'P19'!$D109</f>
        <v>NT</v>
      </c>
      <c r="W120" s="32" t="str">
        <f>'P20'!$D109</f>
        <v>NT</v>
      </c>
      <c r="X120" s="53" t="str">
        <f>'P21'!$D109</f>
        <v>NT</v>
      </c>
      <c r="Y120" s="53" t="str">
        <f>'P22'!$D109</f>
        <v>NT</v>
      </c>
      <c r="Z120" s="53" t="str">
        <f>'P23'!$D109</f>
        <v>NT</v>
      </c>
      <c r="AA120" s="53" t="str">
        <f>'P24'!$D109</f>
        <v>NT</v>
      </c>
      <c r="AB120" s="53" t="str">
        <f>'P25'!$D109</f>
        <v>NT</v>
      </c>
      <c r="AC120" s="53" t="str">
        <f>'P26'!$D109</f>
        <v>NT</v>
      </c>
      <c r="AD120" s="53" t="str">
        <f>'P27'!$D109</f>
        <v>NT</v>
      </c>
      <c r="AE120" s="53" t="str">
        <f>'P28'!$D109</f>
        <v>NT</v>
      </c>
      <c r="AF120" s="53" t="str">
        <f>'P29'!$D109</f>
        <v>NT</v>
      </c>
      <c r="AG120" s="53" t="str">
        <f>'P30'!$D109</f>
        <v>NT</v>
      </c>
      <c r="AH120" s="53" t="str">
        <f>'P31'!$D109</f>
        <v>NT</v>
      </c>
      <c r="AI120" s="53" t="str">
        <f>'P32'!$D109</f>
        <v>NT</v>
      </c>
      <c r="AJ120" s="53" t="str">
        <f>'P33'!$D109</f>
        <v>NT</v>
      </c>
      <c r="AK120" s="53" t="str">
        <f>'P34'!$D109</f>
        <v>NT</v>
      </c>
      <c r="AL120" s="53" t="str">
        <f>'P35'!$D109</f>
        <v>NT</v>
      </c>
      <c r="AM120" s="53" t="str">
        <f>'P36'!$D109</f>
        <v>NT</v>
      </c>
      <c r="AN120" s="53" t="str">
        <f>'P37'!$D109</f>
        <v>NT</v>
      </c>
      <c r="AO120" s="53" t="str">
        <f>'P38'!$D109</f>
        <v>NT</v>
      </c>
      <c r="AP120" s="53" t="str">
        <f>'P39'!$D109</f>
        <v>NT</v>
      </c>
      <c r="AQ120" s="53" t="str">
        <f>'P40'!$D109</f>
        <v>NT</v>
      </c>
      <c r="AR120" s="47">
        <f t="shared" si="39"/>
        <v>0</v>
      </c>
      <c r="AS120" s="47">
        <f t="shared" si="40"/>
        <v>0</v>
      </c>
      <c r="AT120" s="47">
        <f t="shared" si="41"/>
        <v>0</v>
      </c>
      <c r="AU120" s="47">
        <f t="shared" si="42"/>
        <v>40</v>
      </c>
      <c r="AV120" s="12" t="str">
        <f t="shared" si="43"/>
        <v>NT</v>
      </c>
      <c r="AW120" s="12">
        <v>13</v>
      </c>
      <c r="AX120" s="32" t="str">
        <f>Critères!$B108</f>
        <v>13.12</v>
      </c>
      <c r="AY120" s="32" t="str">
        <f>Critères!$A97</f>
        <v>CONSULTATION</v>
      </c>
      <c r="AZ120" s="32" t="str">
        <f>'P01'!$E109</f>
        <v>N</v>
      </c>
      <c r="BA120" s="32" t="str">
        <f>'P02'!$E109</f>
        <v>N</v>
      </c>
      <c r="BB120" s="32" t="str">
        <f>'P03'!$E109</f>
        <v>N</v>
      </c>
      <c r="BC120" s="32" t="str">
        <f>'P04'!$E109</f>
        <v>N</v>
      </c>
      <c r="BD120" s="32" t="str">
        <f>'P05'!$E109</f>
        <v>N</v>
      </c>
      <c r="BE120" s="32" t="str">
        <f>'P06'!$E109</f>
        <v>N</v>
      </c>
      <c r="BF120" s="32" t="str">
        <f>'P07'!$E109</f>
        <v>N</v>
      </c>
      <c r="BG120" s="32" t="str">
        <f>'P08'!$E109</f>
        <v>N</v>
      </c>
      <c r="BH120" s="32" t="str">
        <f>'P09'!$E109</f>
        <v>N</v>
      </c>
      <c r="BI120" s="32" t="str">
        <f>'P10'!$E109</f>
        <v>N</v>
      </c>
      <c r="BJ120" s="32" t="str">
        <f>'P11'!$E109</f>
        <v>N</v>
      </c>
      <c r="BK120" s="32" t="str">
        <f>'P12'!$E109</f>
        <v>N</v>
      </c>
      <c r="BL120" s="32" t="str">
        <f>'P13'!$E109</f>
        <v>N</v>
      </c>
      <c r="BM120" s="32" t="str">
        <f>'P14'!$E109</f>
        <v>N</v>
      </c>
      <c r="BN120" s="32" t="str">
        <f>'P15'!$E109</f>
        <v>N</v>
      </c>
      <c r="BO120" s="32" t="str">
        <f>'P16'!$E109</f>
        <v>N</v>
      </c>
      <c r="BP120" s="32" t="str">
        <f>'P17'!$E109</f>
        <v>N</v>
      </c>
      <c r="BQ120" s="32" t="str">
        <f>'P18'!$E109</f>
        <v>N</v>
      </c>
      <c r="BR120" s="32" t="str">
        <f>'P19'!$E109</f>
        <v>N</v>
      </c>
      <c r="BS120" s="32" t="str">
        <f>'P20'!$E109</f>
        <v>N</v>
      </c>
      <c r="BT120" s="53" t="str">
        <f>'P21'!$E109</f>
        <v>N</v>
      </c>
      <c r="BU120" s="53" t="str">
        <f>'P22'!$E109</f>
        <v>N</v>
      </c>
      <c r="BV120" s="53" t="str">
        <f>'P23'!$E109</f>
        <v>N</v>
      </c>
      <c r="BW120" s="53" t="str">
        <f>'P24'!$E109</f>
        <v>N</v>
      </c>
      <c r="BX120" s="53" t="str">
        <f>'P25'!$E109</f>
        <v>N</v>
      </c>
      <c r="BY120" s="53" t="str">
        <f>'P26'!$E109</f>
        <v>N</v>
      </c>
      <c r="BZ120" s="53" t="str">
        <f>'P27'!$E109</f>
        <v>N</v>
      </c>
      <c r="CA120" s="53" t="str">
        <f>'P28'!$E109</f>
        <v>N</v>
      </c>
      <c r="CB120" s="53" t="str">
        <f>'P29'!$E109</f>
        <v>N</v>
      </c>
      <c r="CC120" s="53" t="str">
        <f>'P30'!$E109</f>
        <v>N</v>
      </c>
      <c r="CD120" s="53" t="str">
        <f>'P31'!$E109</f>
        <v>N</v>
      </c>
      <c r="CE120" s="53" t="str">
        <f>'P32'!$E109</f>
        <v>N</v>
      </c>
      <c r="CF120" s="53" t="str">
        <f>'P33'!$E109</f>
        <v>N</v>
      </c>
      <c r="CG120" s="53" t="str">
        <f>'P34'!$E109</f>
        <v>N</v>
      </c>
      <c r="CH120" s="53" t="str">
        <f>'P35'!$E109</f>
        <v>N</v>
      </c>
      <c r="CI120" s="53" t="str">
        <f>'P36'!$E109</f>
        <v>N</v>
      </c>
      <c r="CJ120" s="53" t="str">
        <f>'P37'!$E109</f>
        <v>N</v>
      </c>
      <c r="CK120" s="53" t="str">
        <f>'P38'!$E109</f>
        <v>N</v>
      </c>
      <c r="CL120" s="53" t="str">
        <f>'P39'!$E109</f>
        <v>N</v>
      </c>
      <c r="CM120" s="53" t="str">
        <f>'P40'!$E109</f>
        <v>N</v>
      </c>
      <c r="CN120" s="47">
        <f t="shared" si="44"/>
        <v>0</v>
      </c>
    </row>
    <row r="121" spans="1:104" x14ac:dyDescent="0.3">
      <c r="A121" s="50"/>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2">
        <f>SUM(AR109:AR120)</f>
        <v>0</v>
      </c>
      <c r="AS121" s="52">
        <f>SUM(AS109:AS120)</f>
        <v>0</v>
      </c>
      <c r="AT121" s="52">
        <f>SUM(AT109:AT120)</f>
        <v>0</v>
      </c>
      <c r="AU121" s="52">
        <f>SUM(AU109:AU120)</f>
        <v>480</v>
      </c>
      <c r="AW121" s="50"/>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51"/>
      <c r="CI121" s="51"/>
      <c r="CJ121" s="51"/>
      <c r="CK121" s="51"/>
      <c r="CL121" s="51"/>
      <c r="CM121" s="51"/>
      <c r="CN121" s="52">
        <f>SUM(CN109:CN120)</f>
        <v>0</v>
      </c>
    </row>
    <row r="122" spans="1:104" x14ac:dyDescent="0.3">
      <c r="A122" s="14"/>
      <c r="B122" s="53"/>
      <c r="C122" s="53" t="s">
        <v>309</v>
      </c>
      <c r="D122" s="53">
        <f t="shared" ref="D122:AQ122" si="45">SUM(COUNTIF(D3:D11,"C"),COUNTIF(D13:D14,"C"),COUNTIF(D16:D18,"C"),COUNTIF(D20:D32,"C"),COUNTIF(D34:D41,"C"),COUNTIF(D43:D44,"C"),COUNTIF(D46:D50,"C"),COUNTIF(D52:D61,"C"),COUNTIF(D63:D66,"C"),COUNTIF(D68:D81,"C"),COUNTIF(D83:D95,"C"),COUNTIF(D97:D107,"C"),COUNTIF(D109:D120,"C"))</f>
        <v>0</v>
      </c>
      <c r="E122" s="53">
        <f t="shared" si="45"/>
        <v>0</v>
      </c>
      <c r="F122" s="53">
        <f t="shared" si="45"/>
        <v>0</v>
      </c>
      <c r="G122" s="53">
        <f t="shared" si="45"/>
        <v>0</v>
      </c>
      <c r="H122" s="53">
        <f t="shared" si="45"/>
        <v>0</v>
      </c>
      <c r="I122" s="53">
        <f t="shared" si="45"/>
        <v>0</v>
      </c>
      <c r="J122" s="53">
        <f t="shared" si="45"/>
        <v>0</v>
      </c>
      <c r="K122" s="53">
        <f t="shared" si="45"/>
        <v>0</v>
      </c>
      <c r="L122" s="53">
        <f t="shared" si="45"/>
        <v>0</v>
      </c>
      <c r="M122" s="53">
        <f t="shared" si="45"/>
        <v>0</v>
      </c>
      <c r="N122" s="53">
        <f t="shared" si="45"/>
        <v>0</v>
      </c>
      <c r="O122" s="53">
        <f t="shared" si="45"/>
        <v>0</v>
      </c>
      <c r="P122" s="53">
        <f t="shared" si="45"/>
        <v>0</v>
      </c>
      <c r="Q122" s="53">
        <f t="shared" si="45"/>
        <v>0</v>
      </c>
      <c r="R122" s="53">
        <f t="shared" si="45"/>
        <v>0</v>
      </c>
      <c r="S122" s="53">
        <f t="shared" si="45"/>
        <v>0</v>
      </c>
      <c r="T122" s="53">
        <f t="shared" si="45"/>
        <v>0</v>
      </c>
      <c r="U122" s="53">
        <f t="shared" si="45"/>
        <v>0</v>
      </c>
      <c r="V122" s="53">
        <f t="shared" si="45"/>
        <v>0</v>
      </c>
      <c r="W122" s="53">
        <f t="shared" si="45"/>
        <v>0</v>
      </c>
      <c r="X122" s="53">
        <f t="shared" ref="X122:Y122" si="46">SUM(COUNTIF(X3:X11,"C"),COUNTIF(X13:X14,"C"),COUNTIF(X16:X18,"C"),COUNTIF(X20:X32,"C"),COUNTIF(X34:X41,"C"),COUNTIF(X43:X44,"C"),COUNTIF(X46:X50,"C"),COUNTIF(X52:X61,"C"),COUNTIF(X63:X66,"C"),COUNTIF(X68:X81,"C"),COUNTIF(X83:X95,"C"),COUNTIF(X97:X107,"C"),COUNTIF(X109:X120,"C"))</f>
        <v>0</v>
      </c>
      <c r="Y122" s="53">
        <f t="shared" si="46"/>
        <v>0</v>
      </c>
      <c r="Z122" s="53">
        <f t="shared" ref="Z122:AQ122" si="47">SUM(COUNTIF(Z3:Z11,"C"),COUNTIF(Z13:Z14,"C"),COUNTIF(Z16:Z18,"C"),COUNTIF(Z20:Z32,"C"),COUNTIF(Z34:Z41,"C"),COUNTIF(Z43:Z44,"C"),COUNTIF(Z46:Z50,"C"),COUNTIF(Z52:Z61,"C"),COUNTIF(Z63:Z66,"C"),COUNTIF(Z68:Z81,"C"),COUNTIF(Z83:Z95,"C"),COUNTIF(Z97:Z107,"C"),COUNTIF(Z109:Z120,"C"))</f>
        <v>0</v>
      </c>
      <c r="AA122" s="53">
        <f t="shared" si="47"/>
        <v>0</v>
      </c>
      <c r="AB122" s="53">
        <f t="shared" si="47"/>
        <v>0</v>
      </c>
      <c r="AC122" s="53">
        <f t="shared" si="47"/>
        <v>0</v>
      </c>
      <c r="AD122" s="53">
        <f t="shared" si="47"/>
        <v>0</v>
      </c>
      <c r="AE122" s="53">
        <f t="shared" si="47"/>
        <v>0</v>
      </c>
      <c r="AF122" s="53">
        <f t="shared" si="47"/>
        <v>0</v>
      </c>
      <c r="AG122" s="53">
        <f t="shared" si="47"/>
        <v>0</v>
      </c>
      <c r="AH122" s="53">
        <f t="shared" si="47"/>
        <v>0</v>
      </c>
      <c r="AI122" s="53">
        <f t="shared" si="47"/>
        <v>0</v>
      </c>
      <c r="AJ122" s="53">
        <f t="shared" si="47"/>
        <v>0</v>
      </c>
      <c r="AK122" s="53">
        <f t="shared" si="47"/>
        <v>0</v>
      </c>
      <c r="AL122" s="53">
        <f t="shared" si="47"/>
        <v>0</v>
      </c>
      <c r="AM122" s="53">
        <f t="shared" si="47"/>
        <v>0</v>
      </c>
      <c r="AN122" s="53">
        <f t="shared" si="47"/>
        <v>0</v>
      </c>
      <c r="AO122" s="53">
        <f t="shared" si="47"/>
        <v>0</v>
      </c>
      <c r="AP122" s="53">
        <f t="shared" si="47"/>
        <v>0</v>
      </c>
      <c r="AQ122" s="53">
        <f t="shared" si="47"/>
        <v>0</v>
      </c>
      <c r="AR122" s="55"/>
      <c r="AS122" s="55"/>
      <c r="AT122" s="55"/>
      <c r="AU122" s="55"/>
      <c r="AV122" s="14"/>
      <c r="AW122" s="14"/>
      <c r="AX122" s="53"/>
      <c r="AY122" s="53"/>
      <c r="AZ122" s="53"/>
      <c r="BA122" s="53"/>
      <c r="BB122" s="53"/>
      <c r="BC122" s="53"/>
      <c r="BD122" s="53"/>
      <c r="BE122" s="53"/>
      <c r="BF122" s="53"/>
      <c r="BG122" s="53"/>
      <c r="BH122" s="53"/>
      <c r="BI122" s="53"/>
      <c r="BJ122" s="53"/>
      <c r="BK122" s="53"/>
      <c r="BL122" s="53"/>
      <c r="BM122" s="53"/>
      <c r="BN122" s="53"/>
      <c r="BO122" s="53"/>
      <c r="BP122" s="53"/>
      <c r="BQ122" s="53"/>
      <c r="BR122" s="53"/>
      <c r="BS122" s="53"/>
      <c r="BT122" s="53"/>
      <c r="BU122" s="53"/>
      <c r="BV122" s="53"/>
      <c r="BW122" s="53"/>
      <c r="BX122" s="53"/>
      <c r="BY122" s="53"/>
      <c r="BZ122" s="53"/>
      <c r="CA122" s="53"/>
      <c r="CB122" s="53"/>
      <c r="CC122" s="53"/>
      <c r="CD122" s="53"/>
      <c r="CE122" s="53"/>
      <c r="CF122" s="53"/>
      <c r="CG122" s="53"/>
      <c r="CH122" s="53"/>
      <c r="CI122" s="53"/>
      <c r="CJ122" s="53"/>
      <c r="CK122" s="53"/>
      <c r="CL122" s="53"/>
      <c r="CM122" s="53"/>
      <c r="CN122" s="55"/>
      <c r="CO122" s="14"/>
      <c r="CP122" s="14"/>
      <c r="CQ122" s="14"/>
      <c r="CR122" s="14"/>
      <c r="CS122" s="14"/>
      <c r="CT122" s="14"/>
      <c r="CU122" s="14"/>
      <c r="CV122" s="14"/>
      <c r="CW122" s="14"/>
      <c r="CX122" s="14"/>
      <c r="CY122" s="14"/>
      <c r="CZ122" s="14"/>
    </row>
    <row r="123" spans="1:104" x14ac:dyDescent="0.3">
      <c r="A123" s="14"/>
      <c r="B123" s="53"/>
      <c r="C123" s="53" t="s">
        <v>310</v>
      </c>
      <c r="D123" s="53">
        <f t="shared" ref="D123:AQ123" si="48">SUM(COUNTIF(D3:D11,"NC"),COUNTIF(D13:D14,"NC"),COUNTIF(D16:D18,"NC"),COUNTIF(D20:D32,"NC"),COUNTIF(D34:D41,"NC"),COUNTIF(D43:D44,"NC"),COUNTIF(D46:D50,"NC"),COUNTIF(D52:D61,"NC"),COUNTIF(D63:D66,"NC"),COUNTIF(D68:D81,"NC"),COUNTIF(D83:D95,"NC"),COUNTIF(D97:D107,"NC"),COUNTIF(D109:D120,"NC"))</f>
        <v>0</v>
      </c>
      <c r="E123" s="53">
        <f t="shared" si="48"/>
        <v>0</v>
      </c>
      <c r="F123" s="53">
        <f t="shared" si="48"/>
        <v>0</v>
      </c>
      <c r="G123" s="53">
        <f t="shared" si="48"/>
        <v>0</v>
      </c>
      <c r="H123" s="53">
        <f t="shared" si="48"/>
        <v>0</v>
      </c>
      <c r="I123" s="53">
        <f t="shared" si="48"/>
        <v>0</v>
      </c>
      <c r="J123" s="53">
        <f t="shared" si="48"/>
        <v>0</v>
      </c>
      <c r="K123" s="53">
        <f t="shared" si="48"/>
        <v>0</v>
      </c>
      <c r="L123" s="53">
        <f t="shared" si="48"/>
        <v>0</v>
      </c>
      <c r="M123" s="53">
        <f t="shared" si="48"/>
        <v>0</v>
      </c>
      <c r="N123" s="53">
        <f t="shared" si="48"/>
        <v>0</v>
      </c>
      <c r="O123" s="53">
        <f t="shared" si="48"/>
        <v>0</v>
      </c>
      <c r="P123" s="53">
        <f t="shared" si="48"/>
        <v>0</v>
      </c>
      <c r="Q123" s="53">
        <f t="shared" si="48"/>
        <v>0</v>
      </c>
      <c r="R123" s="53">
        <f t="shared" si="48"/>
        <v>0</v>
      </c>
      <c r="S123" s="53">
        <f t="shared" si="48"/>
        <v>0</v>
      </c>
      <c r="T123" s="53">
        <f t="shared" si="48"/>
        <v>0</v>
      </c>
      <c r="U123" s="53">
        <f t="shared" si="48"/>
        <v>0</v>
      </c>
      <c r="V123" s="53">
        <f t="shared" si="48"/>
        <v>0</v>
      </c>
      <c r="W123" s="53">
        <f t="shared" si="48"/>
        <v>0</v>
      </c>
      <c r="X123" s="53">
        <f t="shared" ref="X123:Y123" si="49">SUM(COUNTIF(X3:X11,"NC"),COUNTIF(X13:X14,"NC"),COUNTIF(X16:X18,"NC"),COUNTIF(X20:X32,"NC"),COUNTIF(X34:X41,"NC"),COUNTIF(X43:X44,"NC"),COUNTIF(X46:X50,"NC"),COUNTIF(X52:X61,"NC"),COUNTIF(X63:X66,"NC"),COUNTIF(X68:X81,"NC"),COUNTIF(X83:X95,"NC"),COUNTIF(X97:X107,"NC"),COUNTIF(X109:X120,"NC"))</f>
        <v>0</v>
      </c>
      <c r="Y123" s="53">
        <f t="shared" si="49"/>
        <v>0</v>
      </c>
      <c r="Z123" s="53">
        <f t="shared" ref="Z123:AQ123" si="50">SUM(COUNTIF(Z3:Z11,"NC"),COUNTIF(Z13:Z14,"NC"),COUNTIF(Z16:Z18,"NC"),COUNTIF(Z20:Z32,"NC"),COUNTIF(Z34:Z41,"NC"),COUNTIF(Z43:Z44,"NC"),COUNTIF(Z46:Z50,"NC"),COUNTIF(Z52:Z61,"NC"),COUNTIF(Z63:Z66,"NC"),COUNTIF(Z68:Z81,"NC"),COUNTIF(Z83:Z95,"NC"),COUNTIF(Z97:Z107,"NC"),COUNTIF(Z109:Z120,"NC"))</f>
        <v>0</v>
      </c>
      <c r="AA123" s="53">
        <f t="shared" si="50"/>
        <v>0</v>
      </c>
      <c r="AB123" s="53">
        <f t="shared" si="50"/>
        <v>0</v>
      </c>
      <c r="AC123" s="53">
        <f t="shared" si="50"/>
        <v>0</v>
      </c>
      <c r="AD123" s="53">
        <f t="shared" si="50"/>
        <v>0</v>
      </c>
      <c r="AE123" s="53">
        <f t="shared" si="50"/>
        <v>0</v>
      </c>
      <c r="AF123" s="53">
        <f t="shared" si="50"/>
        <v>0</v>
      </c>
      <c r="AG123" s="53">
        <f t="shared" si="50"/>
        <v>0</v>
      </c>
      <c r="AH123" s="53">
        <f t="shared" si="50"/>
        <v>0</v>
      </c>
      <c r="AI123" s="53">
        <f t="shared" si="50"/>
        <v>0</v>
      </c>
      <c r="AJ123" s="53">
        <f t="shared" si="50"/>
        <v>0</v>
      </c>
      <c r="AK123" s="53">
        <f t="shared" si="50"/>
        <v>0</v>
      </c>
      <c r="AL123" s="53">
        <f t="shared" si="50"/>
        <v>0</v>
      </c>
      <c r="AM123" s="53">
        <f t="shared" si="50"/>
        <v>0</v>
      </c>
      <c r="AN123" s="53">
        <f t="shared" si="50"/>
        <v>0</v>
      </c>
      <c r="AO123" s="53">
        <f t="shared" si="50"/>
        <v>0</v>
      </c>
      <c r="AP123" s="53">
        <f t="shared" si="50"/>
        <v>0</v>
      </c>
      <c r="AQ123" s="53">
        <f t="shared" si="50"/>
        <v>0</v>
      </c>
      <c r="AR123" s="55"/>
      <c r="AS123" s="55"/>
      <c r="AT123" s="55"/>
      <c r="AU123" s="55"/>
      <c r="AV123" s="14"/>
      <c r="AW123" s="14"/>
      <c r="AX123" s="53"/>
      <c r="AY123" s="53"/>
      <c r="AZ123" s="53"/>
      <c r="BA123" s="53"/>
      <c r="BB123" s="53"/>
      <c r="BC123" s="53"/>
      <c r="BD123" s="53"/>
      <c r="BE123" s="53"/>
      <c r="BF123" s="53"/>
      <c r="BG123" s="53"/>
      <c r="BH123" s="53"/>
      <c r="BI123" s="53"/>
      <c r="BJ123" s="53"/>
      <c r="BK123" s="53"/>
      <c r="BL123" s="53"/>
      <c r="BM123" s="53"/>
      <c r="BN123" s="53"/>
      <c r="BO123" s="53"/>
      <c r="BP123" s="53"/>
      <c r="BQ123" s="53"/>
      <c r="BR123" s="53"/>
      <c r="BS123" s="53"/>
      <c r="BT123" s="53"/>
      <c r="BU123" s="53"/>
      <c r="BV123" s="53"/>
      <c r="BW123" s="53"/>
      <c r="BX123" s="53"/>
      <c r="BY123" s="53"/>
      <c r="BZ123" s="53"/>
      <c r="CA123" s="53"/>
      <c r="CB123" s="53"/>
      <c r="CC123" s="53"/>
      <c r="CD123" s="53"/>
      <c r="CE123" s="53"/>
      <c r="CF123" s="53"/>
      <c r="CG123" s="53"/>
      <c r="CH123" s="53"/>
      <c r="CI123" s="53"/>
      <c r="CJ123" s="53"/>
      <c r="CK123" s="53"/>
      <c r="CL123" s="53"/>
      <c r="CM123" s="53"/>
      <c r="CN123" s="55"/>
      <c r="CO123" s="14"/>
      <c r="CP123" s="14"/>
      <c r="CQ123" s="14"/>
      <c r="CR123" s="14"/>
      <c r="CS123" s="14"/>
      <c r="CT123" s="14"/>
      <c r="CU123" s="14"/>
      <c r="CV123" s="14"/>
      <c r="CW123" s="14"/>
      <c r="CX123" s="14"/>
      <c r="CY123" s="14"/>
      <c r="CZ123" s="14"/>
    </row>
    <row r="124" spans="1:104" x14ac:dyDescent="0.3">
      <c r="A124" s="14"/>
      <c r="B124" s="53"/>
      <c r="C124" s="53" t="s">
        <v>311</v>
      </c>
      <c r="D124" s="53">
        <f t="shared" ref="D124:AQ124" si="51">SUM(COUNTIF(D3:D11,"NA"),COUNTIF(D13:D14,"NA"),COUNTIF(D16:D18,"NA"),COUNTIF(D20:D32,"NA"),COUNTIF(D34:D41,"NA"),COUNTIF(D43:D44,"NA"),COUNTIF(D46:D50,"NA"),COUNTIF(D52:D61,"NA"),COUNTIF(D63:D66,"NA"),COUNTIF(D68:D81,"NA"),COUNTIF(D83:D95,"NA"),COUNTIF(D97:D107,"NA"),COUNTIF(D109:D120,"NA"))</f>
        <v>0</v>
      </c>
      <c r="E124" s="53">
        <f t="shared" si="51"/>
        <v>0</v>
      </c>
      <c r="F124" s="53">
        <f t="shared" si="51"/>
        <v>0</v>
      </c>
      <c r="G124" s="53">
        <f t="shared" si="51"/>
        <v>0</v>
      </c>
      <c r="H124" s="53">
        <f t="shared" si="51"/>
        <v>0</v>
      </c>
      <c r="I124" s="53">
        <f t="shared" si="51"/>
        <v>0</v>
      </c>
      <c r="J124" s="53">
        <f t="shared" si="51"/>
        <v>0</v>
      </c>
      <c r="K124" s="53">
        <f t="shared" si="51"/>
        <v>0</v>
      </c>
      <c r="L124" s="53">
        <f t="shared" si="51"/>
        <v>0</v>
      </c>
      <c r="M124" s="53">
        <f t="shared" si="51"/>
        <v>0</v>
      </c>
      <c r="N124" s="53">
        <f t="shared" si="51"/>
        <v>0</v>
      </c>
      <c r="O124" s="53">
        <f t="shared" si="51"/>
        <v>0</v>
      </c>
      <c r="P124" s="53">
        <f t="shared" si="51"/>
        <v>0</v>
      </c>
      <c r="Q124" s="53">
        <f t="shared" si="51"/>
        <v>0</v>
      </c>
      <c r="R124" s="53">
        <f t="shared" si="51"/>
        <v>0</v>
      </c>
      <c r="S124" s="53">
        <f t="shared" si="51"/>
        <v>0</v>
      </c>
      <c r="T124" s="53">
        <f t="shared" si="51"/>
        <v>0</v>
      </c>
      <c r="U124" s="53">
        <f t="shared" si="51"/>
        <v>0</v>
      </c>
      <c r="V124" s="53">
        <f t="shared" si="51"/>
        <v>0</v>
      </c>
      <c r="W124" s="53">
        <f t="shared" si="51"/>
        <v>0</v>
      </c>
      <c r="X124" s="53">
        <f t="shared" ref="X124:Y124" si="52">SUM(COUNTIF(X3:X11,"NA"),COUNTIF(X13:X14,"NA"),COUNTIF(X16:X18,"NA"),COUNTIF(X20:X32,"NA"),COUNTIF(X34:X41,"NA"),COUNTIF(X43:X44,"NA"),COUNTIF(X46:X50,"NA"),COUNTIF(X52:X61,"NA"),COUNTIF(X63:X66,"NA"),COUNTIF(X68:X81,"NA"),COUNTIF(X83:X95,"NA"),COUNTIF(X97:X107,"NA"),COUNTIF(X109:X120,"NA"))</f>
        <v>0</v>
      </c>
      <c r="Y124" s="53">
        <f t="shared" si="52"/>
        <v>0</v>
      </c>
      <c r="Z124" s="53">
        <f t="shared" ref="Z124:AQ124" si="53">SUM(COUNTIF(Z3:Z11,"NA"),COUNTIF(Z13:Z14,"NA"),COUNTIF(Z16:Z18,"NA"),COUNTIF(Z20:Z32,"NA"),COUNTIF(Z34:Z41,"NA"),COUNTIF(Z43:Z44,"NA"),COUNTIF(Z46:Z50,"NA"),COUNTIF(Z52:Z61,"NA"),COUNTIF(Z63:Z66,"NA"),COUNTIF(Z68:Z81,"NA"),COUNTIF(Z83:Z95,"NA"),COUNTIF(Z97:Z107,"NA"),COUNTIF(Z109:Z120,"NA"))</f>
        <v>0</v>
      </c>
      <c r="AA124" s="53">
        <f t="shared" si="53"/>
        <v>0</v>
      </c>
      <c r="AB124" s="53">
        <f t="shared" si="53"/>
        <v>0</v>
      </c>
      <c r="AC124" s="53">
        <f t="shared" si="53"/>
        <v>0</v>
      </c>
      <c r="AD124" s="53">
        <f t="shared" si="53"/>
        <v>0</v>
      </c>
      <c r="AE124" s="53">
        <f t="shared" si="53"/>
        <v>0</v>
      </c>
      <c r="AF124" s="53">
        <f t="shared" si="53"/>
        <v>0</v>
      </c>
      <c r="AG124" s="53">
        <f t="shared" si="53"/>
        <v>0</v>
      </c>
      <c r="AH124" s="53">
        <f t="shared" si="53"/>
        <v>0</v>
      </c>
      <c r="AI124" s="53">
        <f t="shared" si="53"/>
        <v>0</v>
      </c>
      <c r="AJ124" s="53">
        <f t="shared" si="53"/>
        <v>0</v>
      </c>
      <c r="AK124" s="53">
        <f t="shared" si="53"/>
        <v>0</v>
      </c>
      <c r="AL124" s="53">
        <f t="shared" si="53"/>
        <v>0</v>
      </c>
      <c r="AM124" s="53">
        <f t="shared" si="53"/>
        <v>0</v>
      </c>
      <c r="AN124" s="53">
        <f t="shared" si="53"/>
        <v>0</v>
      </c>
      <c r="AO124" s="53">
        <f t="shared" si="53"/>
        <v>0</v>
      </c>
      <c r="AP124" s="53">
        <f t="shared" si="53"/>
        <v>0</v>
      </c>
      <c r="AQ124" s="53">
        <f t="shared" si="53"/>
        <v>0</v>
      </c>
      <c r="AR124" s="55"/>
      <c r="AS124" s="55"/>
      <c r="AT124" s="55"/>
      <c r="AU124" s="55"/>
      <c r="AV124" s="14"/>
      <c r="AW124" s="14"/>
      <c r="AX124" s="53"/>
      <c r="AY124" s="53"/>
      <c r="AZ124" s="53"/>
      <c r="BA124" s="53"/>
      <c r="BB124" s="53"/>
      <c r="BC124" s="53"/>
      <c r="BD124" s="53"/>
      <c r="BE124" s="53"/>
      <c r="BF124" s="53"/>
      <c r="BG124" s="53"/>
      <c r="BH124" s="53"/>
      <c r="BI124" s="53"/>
      <c r="BJ124" s="53"/>
      <c r="BK124" s="53"/>
      <c r="BL124" s="53"/>
      <c r="BM124" s="53"/>
      <c r="BN124" s="53"/>
      <c r="BO124" s="53"/>
      <c r="BP124" s="53"/>
      <c r="BQ124" s="53"/>
      <c r="BR124" s="53"/>
      <c r="BS124" s="53"/>
      <c r="BT124" s="53"/>
      <c r="BU124" s="53"/>
      <c r="BV124" s="53"/>
      <c r="BW124" s="53"/>
      <c r="BX124" s="53"/>
      <c r="BY124" s="53"/>
      <c r="BZ124" s="53"/>
      <c r="CA124" s="53"/>
      <c r="CB124" s="53"/>
      <c r="CC124" s="53"/>
      <c r="CD124" s="53"/>
      <c r="CE124" s="53"/>
      <c r="CF124" s="53"/>
      <c r="CG124" s="53"/>
      <c r="CH124" s="53"/>
      <c r="CI124" s="53"/>
      <c r="CJ124" s="53"/>
      <c r="CK124" s="53"/>
      <c r="CL124" s="53"/>
      <c r="CM124" s="53"/>
      <c r="CN124" s="55"/>
      <c r="CO124" s="14"/>
      <c r="CP124" s="14"/>
      <c r="CQ124" s="14"/>
      <c r="CR124" s="14"/>
      <c r="CS124" s="14"/>
      <c r="CT124" s="14"/>
      <c r="CU124" s="14"/>
      <c r="CV124" s="14"/>
      <c r="CW124" s="14"/>
      <c r="CX124" s="14"/>
      <c r="CY124" s="14"/>
      <c r="CZ124" s="14"/>
    </row>
    <row r="125" spans="1:104" x14ac:dyDescent="0.3">
      <c r="A125" s="14"/>
      <c r="B125" s="53"/>
      <c r="C125" s="53" t="s">
        <v>312</v>
      </c>
      <c r="D125" s="12" t="str">
        <f t="shared" ref="D125:AQ125" si="54">IF(AND(D122=0,D123=0),"NA",D122/(D122+D123))</f>
        <v>NA</v>
      </c>
      <c r="E125" s="12" t="str">
        <f t="shared" si="54"/>
        <v>NA</v>
      </c>
      <c r="F125" s="12" t="str">
        <f t="shared" si="54"/>
        <v>NA</v>
      </c>
      <c r="G125" s="12" t="str">
        <f t="shared" si="54"/>
        <v>NA</v>
      </c>
      <c r="H125" s="12" t="str">
        <f t="shared" si="54"/>
        <v>NA</v>
      </c>
      <c r="I125" s="12" t="str">
        <f t="shared" si="54"/>
        <v>NA</v>
      </c>
      <c r="J125" s="12" t="str">
        <f t="shared" si="54"/>
        <v>NA</v>
      </c>
      <c r="K125" s="12" t="str">
        <f t="shared" si="54"/>
        <v>NA</v>
      </c>
      <c r="L125" s="12" t="str">
        <f t="shared" si="54"/>
        <v>NA</v>
      </c>
      <c r="M125" s="12" t="str">
        <f t="shared" si="54"/>
        <v>NA</v>
      </c>
      <c r="N125" s="12" t="str">
        <f t="shared" si="54"/>
        <v>NA</v>
      </c>
      <c r="O125" s="12" t="str">
        <f t="shared" si="54"/>
        <v>NA</v>
      </c>
      <c r="P125" s="12" t="str">
        <f t="shared" si="54"/>
        <v>NA</v>
      </c>
      <c r="Q125" s="12" t="str">
        <f t="shared" si="54"/>
        <v>NA</v>
      </c>
      <c r="R125" s="12" t="str">
        <f t="shared" si="54"/>
        <v>NA</v>
      </c>
      <c r="S125" s="12" t="str">
        <f t="shared" si="54"/>
        <v>NA</v>
      </c>
      <c r="T125" s="12" t="str">
        <f t="shared" si="54"/>
        <v>NA</v>
      </c>
      <c r="U125" s="12" t="str">
        <f t="shared" si="54"/>
        <v>NA</v>
      </c>
      <c r="V125" s="12" t="str">
        <f t="shared" si="54"/>
        <v>NA</v>
      </c>
      <c r="W125" s="12" t="str">
        <f t="shared" si="54"/>
        <v>NA</v>
      </c>
      <c r="X125" s="12" t="str">
        <f t="shared" si="54"/>
        <v>NA</v>
      </c>
      <c r="Y125" s="14" t="str">
        <f t="shared" ref="Y125:AQ125" si="55">IF(AND(Y122=0,Y123=0),"NA",Y122/(Y122+Y123))</f>
        <v>NA</v>
      </c>
      <c r="Z125" s="14" t="str">
        <f t="shared" si="55"/>
        <v>NA</v>
      </c>
      <c r="AA125" s="14" t="str">
        <f t="shared" si="55"/>
        <v>NA</v>
      </c>
      <c r="AB125" s="14" t="str">
        <f t="shared" si="55"/>
        <v>NA</v>
      </c>
      <c r="AC125" s="14" t="str">
        <f t="shared" si="55"/>
        <v>NA</v>
      </c>
      <c r="AD125" s="14" t="str">
        <f t="shared" si="55"/>
        <v>NA</v>
      </c>
      <c r="AE125" s="14" t="str">
        <f t="shared" si="55"/>
        <v>NA</v>
      </c>
      <c r="AF125" s="14" t="str">
        <f t="shared" si="55"/>
        <v>NA</v>
      </c>
      <c r="AG125" s="14" t="str">
        <f t="shared" si="55"/>
        <v>NA</v>
      </c>
      <c r="AH125" s="14" t="str">
        <f t="shared" si="55"/>
        <v>NA</v>
      </c>
      <c r="AI125" s="14" t="str">
        <f t="shared" si="55"/>
        <v>NA</v>
      </c>
      <c r="AJ125" s="14" t="str">
        <f t="shared" si="55"/>
        <v>NA</v>
      </c>
      <c r="AK125" s="14" t="str">
        <f t="shared" si="55"/>
        <v>NA</v>
      </c>
      <c r="AL125" s="14" t="str">
        <f t="shared" si="55"/>
        <v>NA</v>
      </c>
      <c r="AM125" s="14" t="str">
        <f t="shared" si="55"/>
        <v>NA</v>
      </c>
      <c r="AN125" s="14" t="str">
        <f t="shared" si="55"/>
        <v>NA</v>
      </c>
      <c r="AO125" s="14" t="str">
        <f t="shared" si="55"/>
        <v>NA</v>
      </c>
      <c r="AP125" s="14" t="str">
        <f t="shared" si="55"/>
        <v>NA</v>
      </c>
      <c r="AQ125" s="14" t="str">
        <f t="shared" si="55"/>
        <v>NA</v>
      </c>
      <c r="AR125" s="55" t="str">
        <f>IF(AND(W122&lt;&gt;0,W123&lt;&gt;0),"ok","ko")</f>
        <v>ko</v>
      </c>
      <c r="AS125" s="55"/>
      <c r="AT125" s="55"/>
      <c r="AU125" s="55"/>
      <c r="AV125" s="14"/>
      <c r="AW125" s="14"/>
      <c r="AX125" s="53"/>
      <c r="AY125" s="53"/>
      <c r="AZ125" s="53"/>
      <c r="BA125" s="53"/>
      <c r="BB125" s="53"/>
      <c r="BC125" s="53"/>
      <c r="BD125" s="53"/>
      <c r="BE125" s="53"/>
      <c r="BF125" s="53"/>
      <c r="BG125" s="53"/>
      <c r="BH125" s="53"/>
      <c r="BI125" s="53"/>
      <c r="BJ125" s="53"/>
      <c r="BK125" s="53"/>
      <c r="BL125" s="53"/>
      <c r="BM125" s="53"/>
      <c r="BN125" s="53"/>
      <c r="BO125" s="53"/>
      <c r="BP125" s="53"/>
      <c r="BQ125" s="53"/>
      <c r="BR125" s="53"/>
      <c r="BS125" s="53"/>
      <c r="BT125" s="53"/>
      <c r="BU125" s="53"/>
      <c r="BV125" s="53"/>
      <c r="BW125" s="53"/>
      <c r="BX125" s="53"/>
      <c r="BY125" s="53"/>
      <c r="BZ125" s="53"/>
      <c r="CA125" s="53"/>
      <c r="CB125" s="53"/>
      <c r="CC125" s="53"/>
      <c r="CD125" s="53"/>
      <c r="CE125" s="53"/>
      <c r="CF125" s="53"/>
      <c r="CG125" s="53"/>
      <c r="CH125" s="53"/>
      <c r="CI125" s="53"/>
      <c r="CJ125" s="53"/>
      <c r="CK125" s="53"/>
      <c r="CL125" s="53"/>
      <c r="CM125" s="53"/>
      <c r="CN125" s="55"/>
      <c r="CO125" s="14"/>
      <c r="CP125" s="14"/>
      <c r="CQ125" s="14"/>
      <c r="CR125" s="14"/>
      <c r="CS125" s="14"/>
      <c r="CT125" s="14"/>
      <c r="CU125" s="14"/>
      <c r="CV125" s="14"/>
      <c r="CW125" s="14"/>
      <c r="CX125" s="14"/>
      <c r="CY125" s="14"/>
      <c r="CZ125" s="14"/>
    </row>
  </sheetData>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09"/>
  <sheetViews>
    <sheetView zoomScale="75" zoomScaleNormal="75" workbookViewId="0">
      <selection activeCell="D4" sqref="D4"/>
    </sheetView>
  </sheetViews>
  <sheetFormatPr baseColWidth="10" defaultColWidth="9.54296875" defaultRowHeight="15" x14ac:dyDescent="0.25"/>
  <cols>
    <col min="1" max="1" width="3.7265625" style="12"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64" width="9.54296875" style="23"/>
  </cols>
  <sheetData>
    <row r="1" spans="1:1023" ht="15.6" x14ac:dyDescent="0.25">
      <c r="A1" s="11" t="str">
        <f>Échantillon!A1</f>
        <v>RGAA 4.1 – GRILLE D'ÉVALUATION</v>
      </c>
      <c r="B1" s="11"/>
      <c r="C1" s="11"/>
      <c r="D1" s="11"/>
      <c r="E1" s="11"/>
      <c r="F1" s="11"/>
      <c r="G1" s="11"/>
    </row>
    <row r="2" spans="1:1023" x14ac:dyDescent="0.25">
      <c r="A2" s="1" t="str">
        <f>CONCATENATE(Échantillon!B9," : ",Échantillon!C9)</f>
        <v>Accueil : http://www.site.fr/accueil.html</v>
      </c>
      <c r="B2" s="1"/>
      <c r="C2" s="1"/>
      <c r="D2" s="1"/>
      <c r="E2" s="1"/>
      <c r="F2" s="1"/>
      <c r="G2" s="1"/>
    </row>
    <row r="3" spans="1:1023" ht="57.45" customHeight="1" x14ac:dyDescent="0.25">
      <c r="A3" s="24" t="s">
        <v>71</v>
      </c>
      <c r="B3" s="24" t="s">
        <v>72</v>
      </c>
      <c r="C3" s="25" t="s">
        <v>73</v>
      </c>
      <c r="D3" s="24" t="s">
        <v>300</v>
      </c>
      <c r="E3" s="24" t="s">
        <v>313</v>
      </c>
      <c r="F3" s="25" t="s">
        <v>314</v>
      </c>
      <c r="G3" s="25" t="s">
        <v>315</v>
      </c>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row>
    <row r="4" spans="1:1023" ht="20.399999999999999" x14ac:dyDescent="0.25">
      <c r="A4" s="5" t="str">
        <f>Critères!$A$3</f>
        <v>IMAGES</v>
      </c>
      <c r="B4" s="57" t="str">
        <f>Critères!B3</f>
        <v>1.1</v>
      </c>
      <c r="C4" s="27" t="str">
        <f>Critères!C3</f>
        <v>Chaque image porteuse d’information a-t-elle une alternative textuelle ?</v>
      </c>
      <c r="D4" s="67" t="s">
        <v>305</v>
      </c>
      <c r="E4" s="68" t="s">
        <v>316</v>
      </c>
      <c r="F4" s="27"/>
      <c r="G4" s="27"/>
      <c r="H4" s="12"/>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row>
    <row r="5" spans="1:1023" ht="20.399999999999999" x14ac:dyDescent="0.25">
      <c r="A5" s="5"/>
      <c r="B5" s="57" t="str">
        <f>Critères!B4</f>
        <v>1.2</v>
      </c>
      <c r="C5" s="27" t="str">
        <f>Critères!C4</f>
        <v>Chaque image de décoration est-elle correctement ignorée par les technologies d’assistance ?</v>
      </c>
      <c r="D5" s="67" t="s">
        <v>305</v>
      </c>
      <c r="E5" s="68" t="s">
        <v>316</v>
      </c>
      <c r="F5" s="27"/>
      <c r="G5" s="27"/>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AMD5" s="58"/>
      <c r="AME5" s="58"/>
      <c r="AMF5" s="58"/>
      <c r="AMG5" s="58"/>
      <c r="AMH5" s="58"/>
      <c r="AMI5" s="58"/>
    </row>
    <row r="6" spans="1:1023" ht="30.6" x14ac:dyDescent="0.25">
      <c r="A6" s="5"/>
      <c r="B6" s="57" t="str">
        <f>Critères!B5</f>
        <v>1.3</v>
      </c>
      <c r="C6" s="27" t="str">
        <f>Critères!C5</f>
        <v>Pour chaque image porteuse d'information ayant une alternative textuelle, cette alternative est-elle pertinente (hors cas particuliers) ?</v>
      </c>
      <c r="D6" s="67" t="s">
        <v>305</v>
      </c>
      <c r="E6" s="68" t="s">
        <v>316</v>
      </c>
      <c r="F6" s="27"/>
      <c r="G6" s="27"/>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row>
    <row r="7" spans="1:1023" ht="42" customHeight="1" x14ac:dyDescent="0.25">
      <c r="A7" s="5"/>
      <c r="B7" s="57" t="str">
        <f>Critères!B6</f>
        <v>1.4</v>
      </c>
      <c r="C7" s="27" t="str">
        <f>Critères!C6</f>
        <v>Pour chaque image utilisée comme CAPTCHA ou comme image-test, ayant une alternative textuelle, cette alternative permet-elle d’identifier la nature et la fonction de l’image ?</v>
      </c>
      <c r="D7" s="67" t="s">
        <v>305</v>
      </c>
      <c r="E7" s="68" t="s">
        <v>316</v>
      </c>
      <c r="F7" s="27"/>
      <c r="G7" s="27"/>
    </row>
    <row r="8" spans="1:1023" ht="30.6" x14ac:dyDescent="0.25">
      <c r="A8" s="5"/>
      <c r="B8" s="57" t="str">
        <f>Critères!B7</f>
        <v>1.5</v>
      </c>
      <c r="C8" s="27" t="str">
        <f>Critères!C7</f>
        <v>Pour chaque image utilisée comme CAPTCHA, une solution d’accès alternatif au contenu ou à la fonction du CAPTCHA est-elle présente ?</v>
      </c>
      <c r="D8" s="67" t="s">
        <v>305</v>
      </c>
      <c r="E8" s="68" t="s">
        <v>316</v>
      </c>
      <c r="F8" s="29"/>
      <c r="G8" s="27"/>
    </row>
    <row r="9" spans="1:1023" ht="22.8" customHeight="1" x14ac:dyDescent="0.25">
      <c r="A9" s="5"/>
      <c r="B9" s="57" t="str">
        <f>Critères!B8</f>
        <v>1.6</v>
      </c>
      <c r="C9" s="27" t="str">
        <f>Critères!C8</f>
        <v>Chaque image porteuse d’information a-t-elle, si nécessaire, une description détaillée ?</v>
      </c>
      <c r="D9" s="67" t="s">
        <v>305</v>
      </c>
      <c r="E9" s="68" t="s">
        <v>316</v>
      </c>
      <c r="F9" s="27"/>
      <c r="G9" s="27"/>
    </row>
    <row r="10" spans="1:1023" ht="25.05" customHeight="1" x14ac:dyDescent="0.25">
      <c r="A10" s="5"/>
      <c r="B10" s="57" t="str">
        <f>Critères!B9</f>
        <v>1.7</v>
      </c>
      <c r="C10" s="27" t="str">
        <f>Critères!C9</f>
        <v>Pour chaque image porteuse d’information ayant une description détaillée, cette description est-elle pertinente ?</v>
      </c>
      <c r="D10" s="67" t="s">
        <v>305</v>
      </c>
      <c r="E10" s="68" t="s">
        <v>316</v>
      </c>
      <c r="F10" s="27"/>
      <c r="G10" s="27"/>
    </row>
    <row r="11" spans="1:1023" ht="41.25" customHeight="1" x14ac:dyDescent="0.25">
      <c r="A11" s="5"/>
      <c r="B11" s="57" t="str">
        <f>Critères!B10</f>
        <v>1.8</v>
      </c>
      <c r="C11" s="27" t="str">
        <f>Critères!C10</f>
        <v>Chaque image texte porteuse d’information, en l’absence d’un mécanisme de remplacement, doit si possible être remplacée par du texte stylé. Cette règle est-elle respectée (hors cas particuliers) ?</v>
      </c>
      <c r="D11" s="67" t="s">
        <v>305</v>
      </c>
      <c r="E11" s="68" t="s">
        <v>316</v>
      </c>
      <c r="F11" s="27"/>
      <c r="G11" s="27"/>
    </row>
    <row r="12" spans="1:1023" ht="27.75" customHeight="1" x14ac:dyDescent="0.25">
      <c r="A12" s="5"/>
      <c r="B12" s="57" t="str">
        <f>Critères!B11</f>
        <v>1.9</v>
      </c>
      <c r="C12" s="27" t="str">
        <f>Critères!C11</f>
        <v>Chaque légende d’image est-elle, si nécessaire, correctement reliée à l’image correspondante ?</v>
      </c>
      <c r="D12" s="67" t="s">
        <v>305</v>
      </c>
      <c r="E12" s="68" t="s">
        <v>316</v>
      </c>
      <c r="F12" s="27"/>
      <c r="G12" s="27"/>
    </row>
    <row r="13" spans="1:1023" ht="15.6" x14ac:dyDescent="0.25">
      <c r="A13" s="5" t="str">
        <f>Critères!$A$12</f>
        <v>CADRES</v>
      </c>
      <c r="B13" s="59" t="str">
        <f>Critères!B12</f>
        <v>2.1</v>
      </c>
      <c r="C13" s="31" t="str">
        <f>Critères!C12</f>
        <v>Chaque cadre a-t-il un titre de cadre ?</v>
      </c>
      <c r="D13" s="67" t="s">
        <v>305</v>
      </c>
      <c r="E13" s="68" t="s">
        <v>316</v>
      </c>
      <c r="F13" s="60"/>
      <c r="G13" s="31"/>
    </row>
    <row r="14" spans="1:1023" ht="33.450000000000003" customHeight="1" x14ac:dyDescent="0.25">
      <c r="A14" s="5"/>
      <c r="B14" s="59" t="str">
        <f>Critères!B13</f>
        <v>2.2</v>
      </c>
      <c r="C14" s="31" t="str">
        <f>Critères!C13</f>
        <v>Pour chaque cadre ayant un titre de cadre, ce titre de cadre est-il pertinent ?</v>
      </c>
      <c r="D14" s="67" t="s">
        <v>305</v>
      </c>
      <c r="E14" s="68" t="s">
        <v>316</v>
      </c>
      <c r="F14" s="31"/>
      <c r="G14" s="31"/>
    </row>
    <row r="15" spans="1:1023" ht="30.6" x14ac:dyDescent="0.25">
      <c r="A15" s="5" t="str">
        <f>Critères!$A$14</f>
        <v>COULEURS</v>
      </c>
      <c r="B15" s="57" t="str">
        <f>Critères!B14</f>
        <v>3.1</v>
      </c>
      <c r="C15" s="27" t="str">
        <f>Critères!C14</f>
        <v>Dans chaque page web, l’information ne doit pas être donnée uniquement par la couleur. Cette règle est-elle respectée ?</v>
      </c>
      <c r="D15" s="67" t="s">
        <v>305</v>
      </c>
      <c r="E15" s="68" t="s">
        <v>316</v>
      </c>
      <c r="F15" s="27"/>
      <c r="G15" s="27"/>
    </row>
    <row r="16" spans="1:1023" ht="30.6" x14ac:dyDescent="0.25">
      <c r="A16" s="5"/>
      <c r="B16" s="57" t="str">
        <f>Critères!B15</f>
        <v>3.2</v>
      </c>
      <c r="C16" s="27"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7" t="str">
        <f>Critères!B16</f>
        <v>3.3</v>
      </c>
      <c r="C17" s="27"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7" t="str">
        <f>Critères!B17</f>
        <v>4.1</v>
      </c>
      <c r="C18" s="27"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7" t="str">
        <f>Critères!B18</f>
        <v>4.2</v>
      </c>
      <c r="C19" s="27"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7" t="str">
        <f>Critères!B19</f>
        <v>4.3</v>
      </c>
      <c r="C20" s="27" t="str">
        <f>Critères!C19</f>
        <v>Chaque média temporel synchronisé pré-enregistré a-t-il, si nécessaire, des sous-titres synchronisés (hors cas particuliers) ?</v>
      </c>
      <c r="D20" s="67" t="s">
        <v>305</v>
      </c>
      <c r="E20" s="68" t="s">
        <v>316</v>
      </c>
      <c r="F20" s="31"/>
      <c r="G20" s="31"/>
    </row>
    <row r="21" spans="1:7" ht="30.6" x14ac:dyDescent="0.25">
      <c r="A21" s="5"/>
      <c r="B21" s="57" t="str">
        <f>Critères!B20</f>
        <v>4.4</v>
      </c>
      <c r="C21" s="27"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7" t="str">
        <f>Critères!B21</f>
        <v>4.5</v>
      </c>
      <c r="C22" s="27"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7" t="str">
        <f>Critères!B22</f>
        <v>4.6</v>
      </c>
      <c r="C23" s="27"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7" t="str">
        <f>Critères!B23</f>
        <v>4.7</v>
      </c>
      <c r="C24" s="27" t="str">
        <f>Critères!C23</f>
        <v>Chaque média temporel est-il clairement identifiable (hors cas particuliers) ?</v>
      </c>
      <c r="D24" s="67" t="s">
        <v>305</v>
      </c>
      <c r="E24" s="68" t="s">
        <v>316</v>
      </c>
      <c r="F24" s="31"/>
      <c r="G24" s="31"/>
    </row>
    <row r="25" spans="1:7" ht="20.399999999999999" x14ac:dyDescent="0.25">
      <c r="A25" s="5"/>
      <c r="B25" s="57" t="str">
        <f>Critères!B24</f>
        <v>4.8</v>
      </c>
      <c r="C25" s="27" t="str">
        <f>Critères!C24</f>
        <v>Chaque média non temporel a-t-il, si nécessaire, une alternative (hors cas particuliers) ?</v>
      </c>
      <c r="D25" s="67" t="s">
        <v>305</v>
      </c>
      <c r="E25" s="68" t="s">
        <v>316</v>
      </c>
      <c r="F25" s="31"/>
      <c r="G25" s="31"/>
    </row>
    <row r="26" spans="1:7" ht="20.399999999999999" x14ac:dyDescent="0.25">
      <c r="A26" s="5"/>
      <c r="B26" s="57" t="str">
        <f>Critères!B25</f>
        <v>4.9</v>
      </c>
      <c r="C26" s="27" t="str">
        <f>Critères!C25</f>
        <v>Pour chaque média non temporel ayant une alternative, cette alternative est-elle pertinente ?</v>
      </c>
      <c r="D26" s="67" t="s">
        <v>305</v>
      </c>
      <c r="E26" s="68" t="s">
        <v>316</v>
      </c>
      <c r="F26" s="31"/>
      <c r="G26" s="31"/>
    </row>
    <row r="27" spans="1:7" ht="20.399999999999999" x14ac:dyDescent="0.25">
      <c r="A27" s="5"/>
      <c r="B27" s="57" t="str">
        <f>Critères!B26</f>
        <v>4.10</v>
      </c>
      <c r="C27" s="27" t="str">
        <f>Critères!C26</f>
        <v>Chaque son déclenché automatiquement est-il contrôlable par l’utilisateur ?</v>
      </c>
      <c r="D27" s="67" t="s">
        <v>305</v>
      </c>
      <c r="E27" s="68" t="s">
        <v>316</v>
      </c>
      <c r="F27" s="31"/>
      <c r="G27" s="31"/>
    </row>
    <row r="28" spans="1:7" ht="30.6" x14ac:dyDescent="0.25">
      <c r="A28" s="5"/>
      <c r="B28" s="57" t="str">
        <f>Critères!B27</f>
        <v>4.11</v>
      </c>
      <c r="C28" s="27"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7" t="str">
        <f>Critères!B28</f>
        <v>4.12</v>
      </c>
      <c r="C29" s="27"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7" t="str">
        <f>Critères!B29</f>
        <v>4.13</v>
      </c>
      <c r="C30" s="27"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7" t="str">
        <f>Critères!B30</f>
        <v>5.1</v>
      </c>
      <c r="C31" s="27" t="str">
        <f>Critères!C30</f>
        <v>Chaque tableau de données complexe a-t-il un résumé ?</v>
      </c>
      <c r="D31" s="67" t="s">
        <v>305</v>
      </c>
      <c r="E31" s="68" t="s">
        <v>316</v>
      </c>
      <c r="F31" s="27"/>
      <c r="G31" s="27"/>
    </row>
    <row r="32" spans="1:7" ht="20.399999999999999" x14ac:dyDescent="0.25">
      <c r="A32" s="5"/>
      <c r="B32" s="57" t="str">
        <f>Critères!B31</f>
        <v>5.2</v>
      </c>
      <c r="C32" s="27" t="str">
        <f>Critères!C31</f>
        <v>Pour chaque tableau de données complexe ayant un résumé, celui-ci est-il pertinent ?</v>
      </c>
      <c r="D32" s="67" t="s">
        <v>305</v>
      </c>
      <c r="E32" s="68" t="s">
        <v>316</v>
      </c>
      <c r="F32" s="27"/>
      <c r="G32" s="27"/>
    </row>
    <row r="33" spans="1:7" ht="20.399999999999999" x14ac:dyDescent="0.25">
      <c r="A33" s="5"/>
      <c r="B33" s="57" t="str">
        <f>Critères!B32</f>
        <v>5.3</v>
      </c>
      <c r="C33" s="27" t="str">
        <f>Critères!C32</f>
        <v>Pour chaque tableau de mise en forme, le contenu linéarisé reste-t-il compréhensible ?</v>
      </c>
      <c r="D33" s="67" t="s">
        <v>305</v>
      </c>
      <c r="E33" s="68" t="s">
        <v>316</v>
      </c>
      <c r="F33" s="27"/>
      <c r="G33" s="27"/>
    </row>
    <row r="34" spans="1:7" ht="20.399999999999999" x14ac:dyDescent="0.25">
      <c r="A34" s="5"/>
      <c r="B34" s="57" t="str">
        <f>Critères!B33</f>
        <v>5.4</v>
      </c>
      <c r="C34" s="27" t="str">
        <f>Critères!C33</f>
        <v>Pour chaque tableau de données ayant un titre, le titre est-il correctement associé au tableau de données ?</v>
      </c>
      <c r="D34" s="67" t="s">
        <v>305</v>
      </c>
      <c r="E34" s="68" t="s">
        <v>316</v>
      </c>
      <c r="F34" s="27"/>
      <c r="G34" s="27"/>
    </row>
    <row r="35" spans="1:7" ht="20.399999999999999" x14ac:dyDescent="0.25">
      <c r="A35" s="5"/>
      <c r="B35" s="57" t="str">
        <f>Critères!B34</f>
        <v>5.5</v>
      </c>
      <c r="C35" s="27" t="str">
        <f>Critères!C34</f>
        <v>Pour chaque tableau de données ayant un titre, celui-ci est-il pertinent ?</v>
      </c>
      <c r="D35" s="67" t="s">
        <v>305</v>
      </c>
      <c r="E35" s="68" t="s">
        <v>316</v>
      </c>
      <c r="F35" s="31"/>
      <c r="G35" s="31"/>
    </row>
    <row r="36" spans="1:7" ht="30.6" x14ac:dyDescent="0.25">
      <c r="A36" s="5"/>
      <c r="B36" s="57" t="str">
        <f>Critères!B35</f>
        <v>5.6</v>
      </c>
      <c r="C36" s="27" t="str">
        <f>Critères!C35</f>
        <v>Pour chaque tableau de données, chaque en-tête de colonnes et chaque en-tête de lignes sont-ils correctement déclarés ?</v>
      </c>
      <c r="D36" s="67" t="s">
        <v>305</v>
      </c>
      <c r="E36" s="68" t="s">
        <v>316</v>
      </c>
      <c r="F36" s="31"/>
      <c r="G36" s="31"/>
    </row>
    <row r="37" spans="1:7" ht="30.6" x14ac:dyDescent="0.25">
      <c r="A37" s="5"/>
      <c r="B37" s="57" t="str">
        <f>Critères!B36</f>
        <v>5.7</v>
      </c>
      <c r="C37" s="27"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7" t="str">
        <f>Critères!B37</f>
        <v>5.8</v>
      </c>
      <c r="C38" s="27"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7" t="str">
        <f>Critères!B38</f>
        <v>6.1</v>
      </c>
      <c r="C39" s="27" t="str">
        <f>Critères!C38</f>
        <v>Chaque lien est-il explicite (hors cas particuliers) ?</v>
      </c>
      <c r="D39" s="67" t="s">
        <v>305</v>
      </c>
      <c r="E39" s="68" t="s">
        <v>316</v>
      </c>
      <c r="F39" s="27"/>
      <c r="G39" s="27"/>
    </row>
    <row r="40" spans="1:7" ht="15.6" x14ac:dyDescent="0.25">
      <c r="A40" s="5"/>
      <c r="B40" s="57" t="str">
        <f>Critères!B39</f>
        <v>6.2</v>
      </c>
      <c r="C40" s="27" t="str">
        <f>Critères!C39</f>
        <v>Dans chaque page web, chaque lien a-t-il un intitulé ?</v>
      </c>
      <c r="D40" s="67" t="s">
        <v>305</v>
      </c>
      <c r="E40" s="68" t="s">
        <v>316</v>
      </c>
      <c r="F40" s="27"/>
      <c r="G40" s="27"/>
    </row>
    <row r="41" spans="1:7" ht="20.399999999999999" x14ac:dyDescent="0.25">
      <c r="A41" s="5" t="str">
        <f>Critères!$A$40</f>
        <v>SCRIPTS</v>
      </c>
      <c r="B41" s="57" t="str">
        <f>Critères!B40</f>
        <v>7.1</v>
      </c>
      <c r="C41" s="27" t="str">
        <f>Critères!C40</f>
        <v>Chaque script est-il, si nécessaire, compatible avec les technologies d’assistance ?</v>
      </c>
      <c r="D41" s="67" t="s">
        <v>305</v>
      </c>
      <c r="E41" s="68" t="s">
        <v>316</v>
      </c>
      <c r="F41" s="31"/>
      <c r="G41" s="31"/>
    </row>
    <row r="42" spans="1:7" ht="20.399999999999999" x14ac:dyDescent="0.25">
      <c r="A42" s="5"/>
      <c r="B42" s="57" t="str">
        <f>Critères!B41</f>
        <v>7.2</v>
      </c>
      <c r="C42" s="27" t="str">
        <f>Critères!C41</f>
        <v>Pour chaque script ayant une alternative, cette alternative est-elle pertinente ?</v>
      </c>
      <c r="D42" s="67" t="s">
        <v>305</v>
      </c>
      <c r="E42" s="68" t="s">
        <v>316</v>
      </c>
      <c r="F42" s="31"/>
      <c r="G42" s="31"/>
    </row>
    <row r="43" spans="1:7" ht="20.399999999999999" x14ac:dyDescent="0.25">
      <c r="A43" s="5"/>
      <c r="B43" s="57" t="str">
        <f>Critères!B42</f>
        <v>7.3</v>
      </c>
      <c r="C43" s="27" t="str">
        <f>Critères!C42</f>
        <v>Chaque script est-il contrôlable par le clavier et par tout dispositif de pointage (hors cas particuliers) ?</v>
      </c>
      <c r="D43" s="67" t="s">
        <v>305</v>
      </c>
      <c r="E43" s="68" t="s">
        <v>316</v>
      </c>
      <c r="F43" s="31"/>
      <c r="G43" s="31"/>
    </row>
    <row r="44" spans="1:7" ht="20.399999999999999" x14ac:dyDescent="0.25">
      <c r="A44" s="5"/>
      <c r="B44" s="57" t="str">
        <f>Critères!B43</f>
        <v>7.4</v>
      </c>
      <c r="C44" s="27" t="str">
        <f>Critères!C43</f>
        <v>Pour chaque script qui initie un changement de contexte, l’utilisateur est-il averti ou en a-t-il le contrôle ?</v>
      </c>
      <c r="D44" s="67" t="s">
        <v>305</v>
      </c>
      <c r="E44" s="68" t="s">
        <v>316</v>
      </c>
      <c r="F44" s="31"/>
      <c r="G44" s="31"/>
    </row>
    <row r="45" spans="1:7" ht="20.399999999999999" x14ac:dyDescent="0.25">
      <c r="A45" s="5"/>
      <c r="B45" s="57" t="str">
        <f>Critères!B44</f>
        <v>7.5</v>
      </c>
      <c r="C45" s="27"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7" t="str">
        <f>Critères!B45</f>
        <v>8.1</v>
      </c>
      <c r="C46" s="27" t="str">
        <f>Critères!C45</f>
        <v>Chaque page web est-elle définie par un type de document ?</v>
      </c>
      <c r="D46" s="67" t="s">
        <v>305</v>
      </c>
      <c r="E46" s="68" t="s">
        <v>316</v>
      </c>
      <c r="F46" s="31"/>
      <c r="G46" s="31"/>
    </row>
    <row r="47" spans="1:7" ht="20.399999999999999" x14ac:dyDescent="0.25">
      <c r="A47" s="5"/>
      <c r="B47" s="57" t="str">
        <f>Critères!B46</f>
        <v>8.2</v>
      </c>
      <c r="C47" s="27"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7" t="str">
        <f>Critères!B47</f>
        <v>8.3</v>
      </c>
      <c r="C48" s="27" t="str">
        <f>Critères!C47</f>
        <v>Dans chaque page web, la langue par défaut est-elle présente ?</v>
      </c>
      <c r="D48" s="67" t="s">
        <v>305</v>
      </c>
      <c r="E48" s="68" t="s">
        <v>316</v>
      </c>
      <c r="F48" s="31"/>
      <c r="G48" s="31"/>
    </row>
    <row r="49" spans="1:7" ht="20.399999999999999" x14ac:dyDescent="0.25">
      <c r="A49" s="5"/>
      <c r="B49" s="57" t="str">
        <f>Critères!B48</f>
        <v>8.4</v>
      </c>
      <c r="C49" s="27" t="str">
        <f>Critères!C48</f>
        <v>Pour chaque page web ayant une langue par défaut, le code de langue est-il pertinent ?</v>
      </c>
      <c r="D49" s="67" t="s">
        <v>305</v>
      </c>
      <c r="E49" s="68" t="s">
        <v>316</v>
      </c>
      <c r="F49" s="31"/>
      <c r="G49" s="31"/>
    </row>
    <row r="50" spans="1:7" ht="15.6" x14ac:dyDescent="0.25">
      <c r="A50" s="5"/>
      <c r="B50" s="57" t="str">
        <f>Critères!B49</f>
        <v>8.5</v>
      </c>
      <c r="C50" s="27" t="str">
        <f>Critères!C49</f>
        <v>Chaque page web a-t-elle un titre de page ?</v>
      </c>
      <c r="D50" s="67" t="s">
        <v>305</v>
      </c>
      <c r="E50" s="68" t="s">
        <v>316</v>
      </c>
      <c r="F50" s="31"/>
      <c r="G50" s="31"/>
    </row>
    <row r="51" spans="1:7" ht="20.399999999999999" x14ac:dyDescent="0.25">
      <c r="A51" s="5"/>
      <c r="B51" s="57" t="str">
        <f>Critères!B50</f>
        <v>8.6</v>
      </c>
      <c r="C51" s="27" t="str">
        <f>Critères!C50</f>
        <v>Pour chaque page web ayant un titre de page, ce titre est-il pertinent ?</v>
      </c>
      <c r="D51" s="67" t="s">
        <v>305</v>
      </c>
      <c r="E51" s="68" t="s">
        <v>316</v>
      </c>
      <c r="F51" s="31"/>
      <c r="G51" s="31"/>
    </row>
    <row r="52" spans="1:7" ht="20.399999999999999" x14ac:dyDescent="0.25">
      <c r="A52" s="5"/>
      <c r="B52" s="57" t="str">
        <f>Critères!B51</f>
        <v>8.7</v>
      </c>
      <c r="C52" s="27" t="str">
        <f>Critères!C51</f>
        <v>Dans chaque page web, chaque changement de langue est-il indiqué dans le code source (hors cas particuliers) ?</v>
      </c>
      <c r="D52" s="67" t="s">
        <v>305</v>
      </c>
      <c r="E52" s="68" t="s">
        <v>316</v>
      </c>
      <c r="F52" s="31"/>
      <c r="G52" s="31"/>
    </row>
    <row r="53" spans="1:7" ht="20.399999999999999" x14ac:dyDescent="0.25">
      <c r="A53" s="5"/>
      <c r="B53" s="57" t="str">
        <f>Critères!B52</f>
        <v>8.8</v>
      </c>
      <c r="C53" s="27" t="str">
        <f>Critères!C52</f>
        <v>Dans chaque page web, le code de langue de chaque changement de langue est-il valide et pertinent ?</v>
      </c>
      <c r="D53" s="67" t="s">
        <v>305</v>
      </c>
      <c r="E53" s="68" t="s">
        <v>316</v>
      </c>
      <c r="F53" s="31"/>
      <c r="G53" s="31"/>
    </row>
    <row r="54" spans="1:7" ht="30.6" x14ac:dyDescent="0.25">
      <c r="A54" s="5"/>
      <c r="B54" s="57" t="str">
        <f>Critères!B53</f>
        <v>8.9</v>
      </c>
      <c r="C54" s="27"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7" t="str">
        <f>Critères!B54</f>
        <v>8.10</v>
      </c>
      <c r="C55" s="27"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7" t="str">
        <f>Critères!B55</f>
        <v>9.1</v>
      </c>
      <c r="C56" s="27" t="str">
        <f>Critères!C55</f>
        <v>Dans chaque page web, l’information est-elle structurée par l’utilisation appropriée de titres ?</v>
      </c>
      <c r="D56" s="67" t="s">
        <v>305</v>
      </c>
      <c r="E56" s="68" t="s">
        <v>316</v>
      </c>
      <c r="F56" s="31"/>
      <c r="G56" s="31"/>
    </row>
    <row r="57" spans="1:7" ht="20.399999999999999" x14ac:dyDescent="0.25">
      <c r="A57" s="5"/>
      <c r="B57" s="57" t="str">
        <f>Critères!B56</f>
        <v>9.2</v>
      </c>
      <c r="C57" s="27" t="str">
        <f>Critères!C56</f>
        <v>Dans chaque page web, la structure du document est-elle cohérente (hors cas particuliers) ?</v>
      </c>
      <c r="D57" s="67" t="s">
        <v>305</v>
      </c>
      <c r="E57" s="68" t="s">
        <v>316</v>
      </c>
      <c r="F57" s="31"/>
      <c r="G57" s="31"/>
    </row>
    <row r="58" spans="1:7" ht="20.399999999999999" x14ac:dyDescent="0.25">
      <c r="A58" s="5"/>
      <c r="B58" s="57" t="str">
        <f>Critères!B57</f>
        <v>9.3</v>
      </c>
      <c r="C58" s="27" t="str">
        <f>Critères!C57</f>
        <v>Dans chaque page web, chaque liste est-elle correctement structurée ?</v>
      </c>
      <c r="D58" s="67" t="s">
        <v>305</v>
      </c>
      <c r="E58" s="68" t="s">
        <v>316</v>
      </c>
      <c r="F58" s="31"/>
      <c r="G58" s="31"/>
    </row>
    <row r="59" spans="1:7" ht="20.399999999999999" x14ac:dyDescent="0.25">
      <c r="A59" s="5"/>
      <c r="B59" s="57" t="str">
        <f>Critères!B58</f>
        <v>9.4</v>
      </c>
      <c r="C59" s="27" t="str">
        <f>Critères!C58</f>
        <v>Dans chaque page web, chaque citation est-elle correctement indiquée ?</v>
      </c>
      <c r="D59" s="67" t="s">
        <v>305</v>
      </c>
      <c r="E59" s="68" t="s">
        <v>316</v>
      </c>
      <c r="F59" s="31"/>
      <c r="G59" s="31"/>
    </row>
    <row r="60" spans="1:7" ht="20.399999999999999" x14ac:dyDescent="0.25">
      <c r="A60" s="5" t="str">
        <f>Critères!$A$59</f>
        <v>PRÉSENTATION</v>
      </c>
      <c r="B60" s="57" t="str">
        <f>Critères!B59</f>
        <v>10.1</v>
      </c>
      <c r="C60" s="27" t="str">
        <f>Critères!C59</f>
        <v>Dans le site web, des feuilles de styles sont-elles utilisées pour contrôler la présentation de l’information ?</v>
      </c>
      <c r="D60" s="67" t="s">
        <v>305</v>
      </c>
      <c r="E60" s="68" t="s">
        <v>316</v>
      </c>
      <c r="F60" s="31"/>
      <c r="G60" s="31"/>
    </row>
    <row r="61" spans="1:7" ht="30.6" x14ac:dyDescent="0.25">
      <c r="A61" s="5"/>
      <c r="B61" s="57" t="str">
        <f>Critères!B60</f>
        <v>10.2</v>
      </c>
      <c r="C61" s="27"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7" t="str">
        <f>Critères!B61</f>
        <v>10.3</v>
      </c>
      <c r="C62" s="27" t="str">
        <f>Critères!C61</f>
        <v>Dans chaque page web, l’information reste-t-elle compréhensible lorsque les feuilles de styles sont désactivées ?</v>
      </c>
      <c r="D62" s="67" t="s">
        <v>305</v>
      </c>
      <c r="E62" s="68" t="s">
        <v>316</v>
      </c>
      <c r="F62" s="31"/>
      <c r="G62" s="31"/>
    </row>
    <row r="63" spans="1:7" ht="30.6" x14ac:dyDescent="0.25">
      <c r="A63" s="5"/>
      <c r="B63" s="57" t="str">
        <f>Critères!B62</f>
        <v>10.4</v>
      </c>
      <c r="C63" s="27"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7" t="str">
        <f>Critères!B63</f>
        <v>10.5</v>
      </c>
      <c r="C64" s="27"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7" t="str">
        <f>Critères!B64</f>
        <v>10.6</v>
      </c>
      <c r="C65" s="27"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7" t="str">
        <f>Critères!B65</f>
        <v>10.7</v>
      </c>
      <c r="C66" s="27" t="str">
        <f>Critères!C65</f>
        <v>Dans chaque page web, pour chaque élément recevant le focus, la prise de focus est-elle visible ?</v>
      </c>
      <c r="D66" s="67" t="s">
        <v>305</v>
      </c>
      <c r="E66" s="68" t="s">
        <v>316</v>
      </c>
      <c r="F66" s="27"/>
      <c r="G66" s="27"/>
    </row>
    <row r="67" spans="1:7" ht="20.399999999999999" x14ac:dyDescent="0.25">
      <c r="A67" s="5"/>
      <c r="B67" s="57" t="str">
        <f>Critères!B66</f>
        <v>10.8</v>
      </c>
      <c r="C67" s="27" t="str">
        <f>Critères!C66</f>
        <v>Pour chaque page web, les contenus cachés ont-ils vocation à être ignorés par les technologies d’assistance ?</v>
      </c>
      <c r="D67" s="67" t="s">
        <v>305</v>
      </c>
      <c r="E67" s="68" t="s">
        <v>316</v>
      </c>
      <c r="F67" s="27"/>
      <c r="G67" s="27"/>
    </row>
    <row r="68" spans="1:7" ht="30.6" x14ac:dyDescent="0.25">
      <c r="A68" s="5"/>
      <c r="B68" s="57" t="str">
        <f>Critères!B67</f>
        <v>10.9</v>
      </c>
      <c r="C68" s="27" t="str">
        <f>Critères!C67</f>
        <v>Dans chaque page web, l’information ne doit pas être donnée uniquement par la forme, taille ou position. Cette règle est-elle respectée ?</v>
      </c>
      <c r="D68" s="67" t="s">
        <v>305</v>
      </c>
      <c r="E68" s="68" t="s">
        <v>316</v>
      </c>
      <c r="F68" s="27"/>
      <c r="G68" s="27"/>
    </row>
    <row r="69" spans="1:7" ht="30.6" x14ac:dyDescent="0.25">
      <c r="A69" s="5"/>
      <c r="B69" s="57" t="str">
        <f>Critères!B68</f>
        <v>10.10</v>
      </c>
      <c r="C69" s="27" t="str">
        <f>Critères!C68</f>
        <v>Dans chaque page web, l’information ne doit pas être donnée par la forme, taille ou position uniquement. Cette règle est-elle implémentée de façon pertinente ?</v>
      </c>
      <c r="D69" s="67" t="s">
        <v>305</v>
      </c>
      <c r="E69" s="68" t="s">
        <v>316</v>
      </c>
      <c r="F69" s="27"/>
      <c r="G69" s="27"/>
    </row>
    <row r="70" spans="1:7" ht="51" x14ac:dyDescent="0.25">
      <c r="A70" s="5"/>
      <c r="B70" s="57" t="str">
        <f>Critères!B69</f>
        <v>10.11</v>
      </c>
      <c r="C70" s="27"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27"/>
      <c r="G70" s="27"/>
    </row>
    <row r="71" spans="1:7" ht="30.6" x14ac:dyDescent="0.25">
      <c r="A71" s="5"/>
      <c r="B71" s="57" t="str">
        <f>Critères!B70</f>
        <v>10.12</v>
      </c>
      <c r="C71" s="27" t="str">
        <f>Critères!C70</f>
        <v>Dans chaque page web, les propriétés d’espacement du texte peuvent-elles être redéfinies par l’utilisateur sans perte de contenu ou de fonctionnalité (hors cas particuliers) ?</v>
      </c>
      <c r="D71" s="67" t="s">
        <v>305</v>
      </c>
      <c r="E71" s="68" t="s">
        <v>316</v>
      </c>
      <c r="F71" s="27"/>
      <c r="G71" s="27"/>
    </row>
    <row r="72" spans="1:7" ht="40.799999999999997" x14ac:dyDescent="0.25">
      <c r="A72" s="5"/>
      <c r="B72" s="57" t="str">
        <f>Critères!B71</f>
        <v>10.13</v>
      </c>
      <c r="C72" s="27" t="str">
        <f>Critères!C71</f>
        <v>Dans chaque page web, les contenus additionnels apparaissant à la prise de focus ou au survol d’un composant d’interface sont-ils contrôlables par l’utilisateur (hors cas particuliers) ?</v>
      </c>
      <c r="D72" s="67" t="s">
        <v>305</v>
      </c>
      <c r="E72" s="68" t="s">
        <v>316</v>
      </c>
      <c r="F72" s="27"/>
      <c r="G72" s="27"/>
    </row>
    <row r="73" spans="1:7" ht="30.6" x14ac:dyDescent="0.25">
      <c r="A73" s="5"/>
      <c r="B73" s="57" t="str">
        <f>Critères!B72</f>
        <v>10.14</v>
      </c>
      <c r="C73" s="27" t="str">
        <f>Critères!C72</f>
        <v>Dans chaque page web, les contenus additionnels apparaissant via les styles CSS uniquement peuvent-ils être rendus visibles au clavier et par tout dispositif de pointage ?</v>
      </c>
      <c r="D73" s="67" t="s">
        <v>305</v>
      </c>
      <c r="E73" s="68" t="s">
        <v>316</v>
      </c>
      <c r="F73" s="27"/>
      <c r="G73" s="27"/>
    </row>
    <row r="74" spans="1:7" ht="15.6" x14ac:dyDescent="0.25">
      <c r="A74" s="5" t="str">
        <f>Critères!$A$73</f>
        <v>FORMULAIRES</v>
      </c>
      <c r="B74" s="57" t="str">
        <f>Critères!B73</f>
        <v>11.1</v>
      </c>
      <c r="C74" s="27" t="str">
        <f>Critères!C73</f>
        <v>Chaque champ de formulaire a-t-il une étiquette ?</v>
      </c>
      <c r="D74" s="67" t="s">
        <v>305</v>
      </c>
      <c r="E74" s="68" t="s">
        <v>316</v>
      </c>
      <c r="F74" s="27"/>
      <c r="G74" s="27"/>
    </row>
    <row r="75" spans="1:7" ht="20.399999999999999" x14ac:dyDescent="0.25">
      <c r="A75" s="5"/>
      <c r="B75" s="57" t="str">
        <f>Critères!B74</f>
        <v>11.2</v>
      </c>
      <c r="C75" s="27" t="str">
        <f>Critères!C74</f>
        <v>Chaque étiquette associée à un champ de formulaire est-elle pertinente (hors cas particuliers) ?</v>
      </c>
      <c r="D75" s="67" t="s">
        <v>305</v>
      </c>
      <c r="E75" s="68" t="s">
        <v>316</v>
      </c>
      <c r="F75" s="27"/>
      <c r="G75" s="27"/>
    </row>
    <row r="76" spans="1:7" ht="40.799999999999997" x14ac:dyDescent="0.25">
      <c r="A76" s="5"/>
      <c r="B76" s="57" t="str">
        <f>Critères!B75</f>
        <v>11.3</v>
      </c>
      <c r="C76" s="27" t="str">
        <f>Critères!C75</f>
        <v>Dans chaque formulaire, chaque étiquette associée à un champ de formulaire ayant la même fonction et répété plusieurs fois dans une même page ou dans un ensemble de pages est-elle cohérente ?</v>
      </c>
      <c r="D76" s="67" t="s">
        <v>305</v>
      </c>
      <c r="E76" s="68" t="s">
        <v>316</v>
      </c>
      <c r="F76" s="27"/>
      <c r="G76" s="27"/>
    </row>
    <row r="77" spans="1:7" ht="20.399999999999999" x14ac:dyDescent="0.25">
      <c r="A77" s="5"/>
      <c r="B77" s="57" t="str">
        <f>Critères!B76</f>
        <v>11.4</v>
      </c>
      <c r="C77" s="27" t="str">
        <f>Critères!C76</f>
        <v>Dans chaque formulaire, chaque étiquette de champ et son champ associé sont-ils accolés (hors cas particuliers) ?</v>
      </c>
      <c r="D77" s="67" t="s">
        <v>305</v>
      </c>
      <c r="E77" s="68" t="s">
        <v>316</v>
      </c>
      <c r="F77" s="27"/>
      <c r="G77" s="27"/>
    </row>
    <row r="78" spans="1:7" ht="20.399999999999999" x14ac:dyDescent="0.25">
      <c r="A78" s="5"/>
      <c r="B78" s="57" t="str">
        <f>Critères!B77</f>
        <v>11.5</v>
      </c>
      <c r="C78" s="27" t="str">
        <f>Critères!C77</f>
        <v>Dans chaque formulaire, les champs de même nature sont-ils regroupés, si nécessaire ?</v>
      </c>
      <c r="D78" s="67" t="s">
        <v>305</v>
      </c>
      <c r="E78" s="68" t="s">
        <v>316</v>
      </c>
      <c r="F78" s="27"/>
      <c r="G78" s="27"/>
    </row>
    <row r="79" spans="1:7" ht="20.399999999999999" x14ac:dyDescent="0.25">
      <c r="A79" s="5"/>
      <c r="B79" s="57" t="str">
        <f>Critères!B78</f>
        <v>11.6</v>
      </c>
      <c r="C79" s="27" t="str">
        <f>Critères!C78</f>
        <v>Dans chaque formulaire, chaque regroupement de champs de même nature a-t-il une légende ?</v>
      </c>
      <c r="D79" s="67" t="s">
        <v>305</v>
      </c>
      <c r="E79" s="68" t="s">
        <v>316</v>
      </c>
      <c r="F79" s="31"/>
      <c r="G79" s="31"/>
    </row>
    <row r="80" spans="1:7" ht="30.6" x14ac:dyDescent="0.25">
      <c r="A80" s="5"/>
      <c r="B80" s="57" t="str">
        <f>Critères!B79</f>
        <v>11.7</v>
      </c>
      <c r="C80" s="27"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7" t="str">
        <f>Critères!B80</f>
        <v>11.8</v>
      </c>
      <c r="C81" s="27"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7" t="str">
        <f>Critères!B81</f>
        <v>11.9</v>
      </c>
      <c r="C82" s="27" t="str">
        <f>Critères!C81</f>
        <v>Dans chaque formulaire, l’intitulé de chaque bouton est-il pertinent (hors cas particuliers) ?</v>
      </c>
      <c r="D82" s="67" t="s">
        <v>305</v>
      </c>
      <c r="E82" s="68" t="s">
        <v>316</v>
      </c>
      <c r="F82" s="31"/>
      <c r="G82" s="31"/>
    </row>
    <row r="83" spans="1:7" ht="20.399999999999999" x14ac:dyDescent="0.25">
      <c r="A83" s="5"/>
      <c r="B83" s="57" t="str">
        <f>Critères!B82</f>
        <v>11.10</v>
      </c>
      <c r="C83" s="27" t="str">
        <f>Critères!C82</f>
        <v>Dans chaque formulaire, le contrôle de saisie est-il utilisé de manière pertinente (hors cas particuliers) ?</v>
      </c>
      <c r="D83" s="67" t="s">
        <v>305</v>
      </c>
      <c r="E83" s="68" t="s">
        <v>316</v>
      </c>
      <c r="F83" s="31"/>
      <c r="G83" s="31"/>
    </row>
    <row r="84" spans="1:7" ht="30.6" x14ac:dyDescent="0.25">
      <c r="A84" s="5"/>
      <c r="B84" s="57" t="str">
        <f>Critères!B83</f>
        <v>11.11</v>
      </c>
      <c r="C84" s="27"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7" t="str">
        <f>Critères!B84</f>
        <v>11.12</v>
      </c>
      <c r="C85" s="27"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7" t="str">
        <f>Critères!B85</f>
        <v>11.13</v>
      </c>
      <c r="C86" s="27"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7" t="str">
        <f>Critères!B86</f>
        <v>12.1</v>
      </c>
      <c r="C87" s="27" t="str">
        <f>Critères!C86</f>
        <v>Chaque ensemble de pages dispose-t-il de deux systèmes de navigation différents, au moins (hors cas particuliers) ?</v>
      </c>
      <c r="D87" s="67" t="s">
        <v>305</v>
      </c>
      <c r="E87" s="68" t="s">
        <v>316</v>
      </c>
      <c r="F87" s="31"/>
      <c r="G87" s="31"/>
    </row>
    <row r="88" spans="1:7" ht="30.6" x14ac:dyDescent="0.25">
      <c r="A88" s="5"/>
      <c r="B88" s="57" t="str">
        <f>Critères!B87</f>
        <v>12.2</v>
      </c>
      <c r="C88" s="27" t="str">
        <f>Critères!C87</f>
        <v>Dans chaque ensemble de pages, le menu et les barres de navigation sont-ils toujours à la même place (hors cas particuliers) ?</v>
      </c>
      <c r="D88" s="67" t="s">
        <v>305</v>
      </c>
      <c r="E88" s="68" t="s">
        <v>316</v>
      </c>
      <c r="F88" s="31"/>
      <c r="G88" s="31"/>
    </row>
    <row r="89" spans="1:7" ht="15.6" x14ac:dyDescent="0.25">
      <c r="A89" s="5"/>
      <c r="B89" s="57" t="str">
        <f>Critères!B88</f>
        <v>12.3</v>
      </c>
      <c r="C89" s="27" t="str">
        <f>Critères!C88</f>
        <v>La page « plan du site » est-elle pertinente ?</v>
      </c>
      <c r="D89" s="67" t="s">
        <v>305</v>
      </c>
      <c r="E89" s="68" t="s">
        <v>316</v>
      </c>
      <c r="F89" s="31"/>
      <c r="G89" s="31"/>
    </row>
    <row r="90" spans="1:7" ht="20.399999999999999" x14ac:dyDescent="0.25">
      <c r="A90" s="5"/>
      <c r="B90" s="57" t="str">
        <f>Critères!B89</f>
        <v>12.4</v>
      </c>
      <c r="C90" s="27" t="str">
        <f>Critères!C89</f>
        <v>Dans chaque ensemble de pages, la page « plan du site » est-elle atteignable de manière identique ?</v>
      </c>
      <c r="D90" s="67" t="s">
        <v>305</v>
      </c>
      <c r="E90" s="68" t="s">
        <v>316</v>
      </c>
      <c r="F90" s="27"/>
      <c r="G90" s="27"/>
    </row>
    <row r="91" spans="1:7" ht="20.399999999999999" x14ac:dyDescent="0.25">
      <c r="A91" s="5"/>
      <c r="B91" s="57" t="str">
        <f>Critères!B90</f>
        <v>12.5</v>
      </c>
      <c r="C91" s="27" t="str">
        <f>Critères!C90</f>
        <v>Dans chaque ensemble de pages, le moteur de recherche est-il atteignable de manière identique ?</v>
      </c>
      <c r="D91" s="67" t="s">
        <v>305</v>
      </c>
      <c r="E91" s="68" t="s">
        <v>316</v>
      </c>
      <c r="F91" s="27"/>
      <c r="G91" s="27"/>
    </row>
    <row r="92" spans="1:7" ht="51" x14ac:dyDescent="0.25">
      <c r="A92" s="5"/>
      <c r="B92" s="57" t="str">
        <f>Critères!B91</f>
        <v>12.6</v>
      </c>
      <c r="C92" s="27"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27"/>
      <c r="G92" s="27"/>
    </row>
    <row r="93" spans="1:7" ht="30.6" x14ac:dyDescent="0.25">
      <c r="A93" s="5"/>
      <c r="B93" s="57" t="str">
        <f>Critères!B92</f>
        <v>12.7</v>
      </c>
      <c r="C93" s="27" t="str">
        <f>Critères!C92</f>
        <v>Dans chaque page web, un lien d’évitement ou d’accès rapide à la zone de contenu principal est-il présent (hors cas particuliers) ?</v>
      </c>
      <c r="D93" s="67" t="s">
        <v>305</v>
      </c>
      <c r="E93" s="68" t="s">
        <v>316</v>
      </c>
      <c r="F93" s="27"/>
      <c r="G93" s="27"/>
    </row>
    <row r="94" spans="1:7" ht="20.399999999999999" x14ac:dyDescent="0.25">
      <c r="A94" s="5"/>
      <c r="B94" s="57" t="str">
        <f>Critères!B93</f>
        <v>12.8</v>
      </c>
      <c r="C94" s="27" t="str">
        <f>Critères!C93</f>
        <v>Dans chaque page web, l’ordre de tabulation est-il cohérent ?</v>
      </c>
      <c r="D94" s="67" t="s">
        <v>305</v>
      </c>
      <c r="E94" s="68" t="s">
        <v>316</v>
      </c>
      <c r="F94" s="27"/>
      <c r="G94" s="27"/>
    </row>
    <row r="95" spans="1:7" ht="20.399999999999999" x14ac:dyDescent="0.25">
      <c r="A95" s="5"/>
      <c r="B95" s="57" t="str">
        <f>Critères!B94</f>
        <v>12.9</v>
      </c>
      <c r="C95" s="27" t="str">
        <f>Critères!C94</f>
        <v>Dans chaque page web, la navigation ne doit pas contenir de piège au clavier. Cette règle est-elle respectée ?</v>
      </c>
      <c r="D95" s="67" t="s">
        <v>305</v>
      </c>
      <c r="E95" s="68" t="s">
        <v>316</v>
      </c>
      <c r="F95" s="27"/>
      <c r="G95" s="27"/>
    </row>
    <row r="96" spans="1:7" ht="40.799999999999997" x14ac:dyDescent="0.25">
      <c r="A96" s="5"/>
      <c r="B96" s="57" t="str">
        <f>Critères!B95</f>
        <v>12.10</v>
      </c>
      <c r="C96" s="27" t="str">
        <f>Critères!C95</f>
        <v>Dans chaque page web, les raccourcis clavier n’utilisant qu’une seule touche (lettre minuscule ou majuscule, ponctuation, chiffre ou symbole) sont-ils contrôlables par l’utilisateur ?</v>
      </c>
      <c r="D96" s="67" t="s">
        <v>305</v>
      </c>
      <c r="E96" s="68" t="s">
        <v>316</v>
      </c>
      <c r="F96" s="27"/>
      <c r="G96" s="27"/>
    </row>
    <row r="97" spans="1:7" ht="40.799999999999997" x14ac:dyDescent="0.25">
      <c r="A97" s="5"/>
      <c r="B97" s="57" t="str">
        <f>Critères!B96</f>
        <v>12.11</v>
      </c>
      <c r="C97" s="27" t="str">
        <f>Critères!C96</f>
        <v>Dans chaque page web, les contenus additionnels apparaissant au survol, à la prise de focus ou à l’activation d’un composant d’interface sont-ils si nécessaire atteignables au clavier ?</v>
      </c>
      <c r="D97" s="67" t="s">
        <v>305</v>
      </c>
      <c r="E97" s="68" t="s">
        <v>316</v>
      </c>
      <c r="F97" s="27"/>
      <c r="G97" s="27"/>
    </row>
    <row r="98" spans="1:7" ht="30.6" x14ac:dyDescent="0.25">
      <c r="A98" s="5" t="str">
        <f>Critères!$A$97</f>
        <v>CONSULTATION</v>
      </c>
      <c r="B98" s="57" t="str">
        <f>Critères!B97</f>
        <v>13.1</v>
      </c>
      <c r="C98" s="27" t="str">
        <f>Critères!C97</f>
        <v>Pour chaque page web, l’utilisateur a-t-il le contrôle de chaque limite de temps modifiant le contenu (hors cas particuliers) ?</v>
      </c>
      <c r="D98" s="67" t="s">
        <v>305</v>
      </c>
      <c r="E98" s="68" t="s">
        <v>316</v>
      </c>
      <c r="F98" s="27"/>
      <c r="G98" s="27"/>
    </row>
    <row r="99" spans="1:7" ht="30.6" x14ac:dyDescent="0.25">
      <c r="A99" s="5"/>
      <c r="B99" s="57" t="str">
        <f>Critères!B98</f>
        <v>13.2</v>
      </c>
      <c r="C99" s="27" t="str">
        <f>Critères!C98</f>
        <v>Dans chaque page web, l’ouverture d’une nouvelle fenêtre ne doit pas être déclenchée sans action de l’utilisateur. Cette règle est-elle respectée ?</v>
      </c>
      <c r="D99" s="67" t="s">
        <v>305</v>
      </c>
      <c r="E99" s="68" t="s">
        <v>316</v>
      </c>
      <c r="F99" s="27"/>
      <c r="G99" s="27"/>
    </row>
    <row r="100" spans="1:7" ht="30.6" x14ac:dyDescent="0.25">
      <c r="A100" s="5"/>
      <c r="B100" s="57" t="str">
        <f>Critères!B99</f>
        <v>13.3</v>
      </c>
      <c r="C100" s="27" t="str">
        <f>Critères!C99</f>
        <v>Dans chaque page web, chaque document bureautique en téléchargement possède-t-il, si nécessaire, une version accessible (hors cas particuliers) ?</v>
      </c>
      <c r="D100" s="67" t="s">
        <v>305</v>
      </c>
      <c r="E100" s="68" t="s">
        <v>316</v>
      </c>
      <c r="F100" s="27"/>
      <c r="G100" s="27"/>
    </row>
    <row r="101" spans="1:7" ht="20.399999999999999" x14ac:dyDescent="0.25">
      <c r="A101" s="5"/>
      <c r="B101" s="57" t="str">
        <f>Critères!B100</f>
        <v>13.4</v>
      </c>
      <c r="C101" s="27" t="str">
        <f>Critères!C100</f>
        <v>Pour chaque document bureautique ayant une version accessible, cette version offre-t-elle la même information ?</v>
      </c>
      <c r="D101" s="67" t="s">
        <v>305</v>
      </c>
      <c r="E101" s="68" t="s">
        <v>316</v>
      </c>
      <c r="F101" s="27"/>
      <c r="G101" s="27"/>
    </row>
    <row r="102" spans="1:7" ht="20.399999999999999" x14ac:dyDescent="0.25">
      <c r="A102" s="5"/>
      <c r="B102" s="57" t="str">
        <f>Critères!B101</f>
        <v>13.5</v>
      </c>
      <c r="C102" s="27" t="str">
        <f>Critères!C101</f>
        <v>Dans chaque page web, chaque contenu cryptique (art ASCII, émoticon, syntaxe cryptique) a-t-il une alternative ?</v>
      </c>
      <c r="D102" s="67" t="s">
        <v>305</v>
      </c>
      <c r="E102" s="68" t="s">
        <v>316</v>
      </c>
      <c r="F102" s="27"/>
      <c r="G102" s="27"/>
    </row>
    <row r="103" spans="1:7" ht="30.6" x14ac:dyDescent="0.25">
      <c r="A103" s="5"/>
      <c r="B103" s="57" t="str">
        <f>Critères!B102</f>
        <v>13.6</v>
      </c>
      <c r="C103" s="27" t="str">
        <f>Critères!C102</f>
        <v>Dans chaque page web, pour chaque contenu cryptique (art ASCII, émoticon, syntaxe cryptique) ayant une alternative, cette alternative est-elle pertinente ?</v>
      </c>
      <c r="D103" s="67" t="s">
        <v>305</v>
      </c>
      <c r="E103" s="68" t="s">
        <v>316</v>
      </c>
      <c r="F103" s="27"/>
      <c r="G103" s="27"/>
    </row>
    <row r="104" spans="1:7" ht="30.6" x14ac:dyDescent="0.25">
      <c r="A104" s="5"/>
      <c r="B104" s="57" t="str">
        <f>Critères!B103</f>
        <v>13.7</v>
      </c>
      <c r="C104" s="27" t="str">
        <f>Critères!C103</f>
        <v>Dans chaque page web, les changements brusques de luminosité ou les effets de flash sont-ils correctement utilisés ?</v>
      </c>
      <c r="D104" s="67" t="s">
        <v>305</v>
      </c>
      <c r="E104" s="68" t="s">
        <v>316</v>
      </c>
      <c r="F104" s="27"/>
      <c r="G104" s="27"/>
    </row>
    <row r="105" spans="1:7" ht="20.399999999999999" x14ac:dyDescent="0.25">
      <c r="A105" s="5"/>
      <c r="B105" s="57" t="str">
        <f>Critères!B104</f>
        <v>13.8</v>
      </c>
      <c r="C105" s="27" t="str">
        <f>Critères!C104</f>
        <v>Dans chaque page web, chaque contenu en mouvement ou clignotant est-il contrôlable par l’utilisateur ?</v>
      </c>
      <c r="D105" s="67" t="s">
        <v>305</v>
      </c>
      <c r="E105" s="68" t="s">
        <v>316</v>
      </c>
      <c r="F105" s="27"/>
      <c r="G105" s="27"/>
    </row>
    <row r="106" spans="1:7" ht="30.6" x14ac:dyDescent="0.25">
      <c r="A106" s="5"/>
      <c r="B106" s="57" t="str">
        <f>Critères!B105</f>
        <v>13.9</v>
      </c>
      <c r="C106" s="27" t="str">
        <f>Critères!C105</f>
        <v>Dans chaque page web, le contenu proposé est-il consultable quelle que soit l’orientation de l’écran (portait ou paysage) (hors cas particuliers) ?</v>
      </c>
      <c r="D106" s="67" t="s">
        <v>305</v>
      </c>
      <c r="E106" s="68" t="s">
        <v>316</v>
      </c>
      <c r="F106" s="27"/>
      <c r="G106" s="27"/>
    </row>
    <row r="107" spans="1:7" ht="40.799999999999997" x14ac:dyDescent="0.25">
      <c r="A107" s="5"/>
      <c r="B107" s="57" t="str">
        <f>Critères!B106</f>
        <v>13.10</v>
      </c>
      <c r="C107" s="27" t="str">
        <f>Critères!C106</f>
        <v>Dans chaque page web, les fonctionnalités utilisables ou disponibles au moyen d’un geste complexe peuvent-elles être également disponibles au moyen d’un geste simple (hors cas particuliers) ?</v>
      </c>
      <c r="D107" s="67" t="s">
        <v>305</v>
      </c>
      <c r="E107" s="68" t="s">
        <v>316</v>
      </c>
      <c r="F107" s="27"/>
      <c r="G107" s="27"/>
    </row>
    <row r="108" spans="1:7" ht="40.799999999999997" x14ac:dyDescent="0.25">
      <c r="A108" s="5"/>
      <c r="B108" s="57" t="str">
        <f>Critères!B107</f>
        <v>13.11</v>
      </c>
      <c r="C108" s="27" t="str">
        <f>Critères!C107</f>
        <v>Dans chaque page web, les actions déclenchées au moyen d’un dispositif de pointage sur un point unique de l’écran peuvent-elles faire l’objet d’une annulation (hors cas particuliers) ?</v>
      </c>
      <c r="D108" s="67" t="s">
        <v>305</v>
      </c>
      <c r="E108" s="68" t="s">
        <v>316</v>
      </c>
      <c r="F108" s="27"/>
      <c r="G108" s="27"/>
    </row>
    <row r="109" spans="1:7" ht="30.6" x14ac:dyDescent="0.25">
      <c r="A109" s="5"/>
      <c r="B109" s="57" t="str">
        <f>Critères!B108</f>
        <v>13.12</v>
      </c>
      <c r="C109" s="27" t="str">
        <f>Critères!C108</f>
        <v>Dans chaque page web, les fonctionnalités qui impliquent un mouvement de l’appareil ou vers l’appareil peuvent-elles être satisfaites de manière alternative (hors cas particuliers) ?</v>
      </c>
      <c r="D109" s="67" t="s">
        <v>305</v>
      </c>
      <c r="E109" s="68" t="s">
        <v>316</v>
      </c>
      <c r="F109" s="27"/>
      <c r="G109" s="27"/>
    </row>
  </sheetData>
  <mergeCells count="15">
    <mergeCell ref="A56:A59"/>
    <mergeCell ref="A60:A73"/>
    <mergeCell ref="A74:A86"/>
    <mergeCell ref="A87:A97"/>
    <mergeCell ref="A98:A109"/>
    <mergeCell ref="A18:A30"/>
    <mergeCell ref="A31:A38"/>
    <mergeCell ref="A39:A40"/>
    <mergeCell ref="A41:A45"/>
    <mergeCell ref="A46:A55"/>
    <mergeCell ref="A1:G1"/>
    <mergeCell ref="A2:G2"/>
    <mergeCell ref="A4:A12"/>
    <mergeCell ref="A13:A14"/>
    <mergeCell ref="A15:A17"/>
  </mergeCells>
  <conditionalFormatting sqref="D4">
    <cfRule type="cellIs" dxfId="713" priority="8" operator="equal">
      <formula>"C"</formula>
    </cfRule>
    <cfRule type="cellIs" dxfId="712" priority="9" operator="equal">
      <formula>"NC"</formula>
    </cfRule>
    <cfRule type="cellIs" dxfId="711" priority="10" operator="equal">
      <formula>"NA"</formula>
    </cfRule>
    <cfRule type="cellIs" dxfId="710" priority="11" operator="equal">
      <formula>"NT"</formula>
    </cfRule>
  </conditionalFormatting>
  <conditionalFormatting sqref="E4">
    <cfRule type="cellIs" dxfId="709" priority="12" operator="equal">
      <formula>"D"</formula>
    </cfRule>
    <cfRule type="cellIs" dxfId="708" priority="13" operator="equal">
      <formula>"N"</formula>
    </cfRule>
  </conditionalFormatting>
  <conditionalFormatting sqref="D5:D109">
    <cfRule type="cellIs" dxfId="707" priority="1" operator="equal">
      <formula>"C"</formula>
    </cfRule>
    <cfRule type="cellIs" dxfId="706" priority="2" operator="equal">
      <formula>"NC"</formula>
    </cfRule>
    <cfRule type="cellIs" dxfId="705" priority="3" operator="equal">
      <formula>"NA"</formula>
    </cfRule>
    <cfRule type="cellIs" dxfId="704" priority="4" operator="equal">
      <formula>"NT"</formula>
    </cfRule>
  </conditionalFormatting>
  <conditionalFormatting sqref="E5:E109">
    <cfRule type="cellIs" dxfId="703" priority="5" operator="equal">
      <formula>"D"</formula>
    </cfRule>
    <cfRule type="cellIs" dxfId="702" priority="6" operator="equal">
      <formula>"N"</formula>
    </cfRule>
  </conditionalFormatting>
  <dataValidations count="2">
    <dataValidation type="list" operator="equal" showErrorMessage="1" sqref="D4:D109">
      <formula1>"C,NC,NA,NT"</formula1>
      <formula2>0</formula2>
    </dataValidation>
    <dataValidation type="list" operator="equal" showErrorMessage="1" sqref="E4:E109">
      <formula1>"D,N"</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r:id="rId1"/>
  <headerFooter>
    <oddHeader>&amp;L&amp;10&amp;KffffffRGAA 3.0 - Relevé pour le site : wwww.site.fr&amp;R&amp;10&amp;Kffffff&amp;P/&amp;N -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09"/>
  <sheetViews>
    <sheetView zoomScale="75" zoomScaleNormal="75" workbookViewId="0">
      <selection activeCell="D4" sqref="D4"/>
    </sheetView>
  </sheetViews>
  <sheetFormatPr baseColWidth="10" defaultColWidth="9.6328125" defaultRowHeight="15" x14ac:dyDescent="0.25"/>
  <cols>
    <col min="1" max="1" width="3.7265625" style="12"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64" width="9.54296875" style="23"/>
  </cols>
  <sheetData>
    <row r="1" spans="1:64" ht="15.6" x14ac:dyDescent="0.25">
      <c r="A1" s="11" t="str">
        <f>Échantillon!A1</f>
        <v>RGAA 4.1 – GRILLE D'ÉVALUATION</v>
      </c>
      <c r="B1" s="11"/>
      <c r="C1" s="11"/>
      <c r="D1" s="11"/>
      <c r="E1" s="11"/>
      <c r="F1" s="11"/>
      <c r="G1" s="11"/>
    </row>
    <row r="2" spans="1:64" x14ac:dyDescent="0.25">
      <c r="A2" s="1" t="str">
        <f>CONCATENATE(Échantillon!B10," : ",Échantillon!C10)</f>
        <v>Authentification : http://www.site.fr/authentification.html</v>
      </c>
      <c r="B2" s="1"/>
      <c r="C2" s="1"/>
      <c r="D2" s="1"/>
      <c r="E2" s="1"/>
      <c r="F2" s="1"/>
      <c r="G2" s="1"/>
    </row>
    <row r="3" spans="1:64" ht="57.45" customHeight="1" x14ac:dyDescent="0.25">
      <c r="A3" s="24" t="s">
        <v>71</v>
      </c>
      <c r="B3" s="24" t="s">
        <v>72</v>
      </c>
      <c r="C3" s="25" t="s">
        <v>73</v>
      </c>
      <c r="D3" s="24" t="s">
        <v>300</v>
      </c>
      <c r="E3" s="24" t="s">
        <v>313</v>
      </c>
      <c r="F3" s="25" t="s">
        <v>314</v>
      </c>
      <c r="G3" s="25" t="s">
        <v>315</v>
      </c>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row>
    <row r="4" spans="1:64" ht="20.399999999999999" x14ac:dyDescent="0.25">
      <c r="A4" s="5" t="str">
        <f>Critères!$A$3</f>
        <v>IMAGES</v>
      </c>
      <c r="B4" s="57" t="str">
        <f>Critères!B3</f>
        <v>1.1</v>
      </c>
      <c r="C4" s="27" t="str">
        <f>Critères!C3</f>
        <v>Chaque image porteuse d’information a-t-elle une alternative textuelle ?</v>
      </c>
      <c r="D4" s="67" t="s">
        <v>305</v>
      </c>
      <c r="E4" s="68" t="s">
        <v>316</v>
      </c>
      <c r="F4" s="27"/>
      <c r="G4" s="27"/>
      <c r="H4" s="12"/>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row>
    <row r="5" spans="1:64" ht="20.399999999999999" x14ac:dyDescent="0.25">
      <c r="A5" s="5"/>
      <c r="B5" s="57" t="str">
        <f>Critères!B4</f>
        <v>1.2</v>
      </c>
      <c r="C5" s="27" t="str">
        <f>Critères!C4</f>
        <v>Chaque image de décoration est-elle correctement ignorée par les technologies d’assistance ?</v>
      </c>
      <c r="D5" s="67" t="s">
        <v>305</v>
      </c>
      <c r="E5" s="68" t="s">
        <v>316</v>
      </c>
      <c r="F5" s="27"/>
      <c r="G5" s="27"/>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row>
    <row r="6" spans="1:64" ht="30.6" x14ac:dyDescent="0.25">
      <c r="A6" s="5"/>
      <c r="B6" s="57" t="str">
        <f>Critères!B5</f>
        <v>1.3</v>
      </c>
      <c r="C6" s="27" t="str">
        <f>Critères!C5</f>
        <v>Pour chaque image porteuse d'information ayant une alternative textuelle, cette alternative est-elle pertinente (hors cas particuliers) ?</v>
      </c>
      <c r="D6" s="67" t="s">
        <v>305</v>
      </c>
      <c r="E6" s="68" t="s">
        <v>316</v>
      </c>
      <c r="F6" s="27"/>
      <c r="G6" s="27"/>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row>
    <row r="7" spans="1:64" ht="42.6" customHeight="1" x14ac:dyDescent="0.25">
      <c r="A7" s="5"/>
      <c r="B7" s="57" t="str">
        <f>Critères!B6</f>
        <v>1.4</v>
      </c>
      <c r="C7" s="27" t="str">
        <f>Critères!C6</f>
        <v>Pour chaque image utilisée comme CAPTCHA ou comme image-test, ayant une alternative textuelle, cette alternative permet-elle d’identifier la nature et la fonction de l’image ?</v>
      </c>
      <c r="D7" s="67" t="s">
        <v>305</v>
      </c>
      <c r="E7" s="68" t="s">
        <v>316</v>
      </c>
      <c r="F7" s="27"/>
      <c r="G7" s="27"/>
    </row>
    <row r="8" spans="1:64" ht="30.6" x14ac:dyDescent="0.25">
      <c r="A8" s="5"/>
      <c r="B8" s="57" t="str">
        <f>Critères!B7</f>
        <v>1.5</v>
      </c>
      <c r="C8" s="27" t="str">
        <f>Critères!C7</f>
        <v>Pour chaque image utilisée comme CAPTCHA, une solution d’accès alternatif au contenu ou à la fonction du CAPTCHA est-elle présente ?</v>
      </c>
      <c r="D8" s="67" t="s">
        <v>305</v>
      </c>
      <c r="E8" s="68" t="s">
        <v>316</v>
      </c>
      <c r="F8" s="29"/>
      <c r="G8" s="27"/>
    </row>
    <row r="9" spans="1:64" ht="20.399999999999999" x14ac:dyDescent="0.25">
      <c r="A9" s="5"/>
      <c r="B9" s="57" t="str">
        <f>Critères!B8</f>
        <v>1.6</v>
      </c>
      <c r="C9" s="27" t="str">
        <f>Critères!C8</f>
        <v>Chaque image porteuse d’information a-t-elle, si nécessaire, une description détaillée ?</v>
      </c>
      <c r="D9" s="67" t="s">
        <v>305</v>
      </c>
      <c r="E9" s="68" t="s">
        <v>316</v>
      </c>
      <c r="F9" s="27"/>
      <c r="G9" s="27"/>
    </row>
    <row r="10" spans="1:64" ht="20.399999999999999" x14ac:dyDescent="0.25">
      <c r="A10" s="5"/>
      <c r="B10" s="57" t="str">
        <f>Critères!B9</f>
        <v>1.7</v>
      </c>
      <c r="C10" s="27" t="str">
        <f>Critères!C9</f>
        <v>Pour chaque image porteuse d’information ayant une description détaillée, cette description est-elle pertinente ?</v>
      </c>
      <c r="D10" s="67" t="s">
        <v>305</v>
      </c>
      <c r="E10" s="68" t="s">
        <v>316</v>
      </c>
      <c r="F10" s="27"/>
      <c r="G10" s="27"/>
    </row>
    <row r="11" spans="1:64" ht="40.799999999999997" x14ac:dyDescent="0.25">
      <c r="A11" s="5"/>
      <c r="B11" s="57" t="str">
        <f>Critères!B10</f>
        <v>1.8</v>
      </c>
      <c r="C11" s="27" t="str">
        <f>Critères!C10</f>
        <v>Chaque image texte porteuse d’information, en l’absence d’un mécanisme de remplacement, doit si possible être remplacée par du texte stylé. Cette règle est-elle respectée (hors cas particuliers) ?</v>
      </c>
      <c r="D11" s="67" t="s">
        <v>305</v>
      </c>
      <c r="E11" s="68" t="s">
        <v>316</v>
      </c>
      <c r="F11" s="27"/>
      <c r="G11" s="27"/>
    </row>
    <row r="12" spans="1:64" ht="20.399999999999999" x14ac:dyDescent="0.25">
      <c r="A12" s="5"/>
      <c r="B12" s="57" t="str">
        <f>Critères!B11</f>
        <v>1.9</v>
      </c>
      <c r="C12" s="27" t="str">
        <f>Critères!C11</f>
        <v>Chaque légende d’image est-elle, si nécessaire, correctement reliée à l’image correspondante ?</v>
      </c>
      <c r="D12" s="67" t="s">
        <v>305</v>
      </c>
      <c r="E12" s="68" t="s">
        <v>316</v>
      </c>
      <c r="F12" s="27"/>
      <c r="G12" s="27"/>
    </row>
    <row r="13" spans="1:64" ht="15.6" x14ac:dyDescent="0.25">
      <c r="A13" s="5" t="str">
        <f>Critères!$A$12</f>
        <v>CADRES</v>
      </c>
      <c r="B13" s="59" t="str">
        <f>Critères!B12</f>
        <v>2.1</v>
      </c>
      <c r="C13" s="31" t="str">
        <f>Critères!C12</f>
        <v>Chaque cadre a-t-il un titre de cadre ?</v>
      </c>
      <c r="D13" s="67" t="s">
        <v>305</v>
      </c>
      <c r="E13" s="68" t="s">
        <v>316</v>
      </c>
      <c r="F13" s="60"/>
      <c r="G13" s="31"/>
    </row>
    <row r="14" spans="1:64"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64" ht="30.6" x14ac:dyDescent="0.25">
      <c r="A15" s="5" t="str">
        <f>Critères!$A$14</f>
        <v>COULEURS</v>
      </c>
      <c r="B15" s="57" t="str">
        <f>Critères!B14</f>
        <v>3.1</v>
      </c>
      <c r="C15" s="27" t="str">
        <f>Critères!C14</f>
        <v>Dans chaque page web, l’information ne doit pas être donnée uniquement par la couleur. Cette règle est-elle respectée ?</v>
      </c>
      <c r="D15" s="67" t="s">
        <v>305</v>
      </c>
      <c r="E15" s="68" t="s">
        <v>316</v>
      </c>
      <c r="F15" s="27"/>
      <c r="G15" s="27"/>
    </row>
    <row r="16" spans="1:64" ht="30.6" x14ac:dyDescent="0.25">
      <c r="A16" s="5"/>
      <c r="B16" s="57" t="str">
        <f>Critères!B15</f>
        <v>3.2</v>
      </c>
      <c r="C16" s="27"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7" t="str">
        <f>Critères!B16</f>
        <v>3.3</v>
      </c>
      <c r="C17" s="27"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7" t="str">
        <f>Critères!B17</f>
        <v>4.1</v>
      </c>
      <c r="C18" s="27"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7" t="str">
        <f>Critères!B18</f>
        <v>4.2</v>
      </c>
      <c r="C19" s="27"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7" t="str">
        <f>Critères!B19</f>
        <v>4.3</v>
      </c>
      <c r="C20" s="27" t="str">
        <f>Critères!C19</f>
        <v>Chaque média temporel synchronisé pré-enregistré a-t-il, si nécessaire, des sous-titres synchronisés (hors cas particuliers) ?</v>
      </c>
      <c r="D20" s="67" t="s">
        <v>305</v>
      </c>
      <c r="E20" s="68" t="s">
        <v>316</v>
      </c>
      <c r="F20" s="31"/>
      <c r="G20" s="31"/>
    </row>
    <row r="21" spans="1:7" ht="30.6" x14ac:dyDescent="0.25">
      <c r="A21" s="5"/>
      <c r="B21" s="57" t="str">
        <f>Critères!B20</f>
        <v>4.4</v>
      </c>
      <c r="C21" s="27"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7" t="str">
        <f>Critères!B21</f>
        <v>4.5</v>
      </c>
      <c r="C22" s="27"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7" t="str">
        <f>Critères!B22</f>
        <v>4.6</v>
      </c>
      <c r="C23" s="27"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7" t="str">
        <f>Critères!B23</f>
        <v>4.7</v>
      </c>
      <c r="C24" s="27" t="str">
        <f>Critères!C23</f>
        <v>Chaque média temporel est-il clairement identifiable (hors cas particuliers) ?</v>
      </c>
      <c r="D24" s="67" t="s">
        <v>305</v>
      </c>
      <c r="E24" s="68" t="s">
        <v>316</v>
      </c>
      <c r="F24" s="31"/>
      <c r="G24" s="31"/>
    </row>
    <row r="25" spans="1:7" ht="20.399999999999999" x14ac:dyDescent="0.25">
      <c r="A25" s="5"/>
      <c r="B25" s="57" t="str">
        <f>Critères!B24</f>
        <v>4.8</v>
      </c>
      <c r="C25" s="27" t="str">
        <f>Critères!C24</f>
        <v>Chaque média non temporel a-t-il, si nécessaire, une alternative (hors cas particuliers) ?</v>
      </c>
      <c r="D25" s="67" t="s">
        <v>305</v>
      </c>
      <c r="E25" s="68" t="s">
        <v>316</v>
      </c>
      <c r="F25" s="31"/>
      <c r="G25" s="31"/>
    </row>
    <row r="26" spans="1:7" ht="20.399999999999999" x14ac:dyDescent="0.25">
      <c r="A26" s="5"/>
      <c r="B26" s="57" t="str">
        <f>Critères!B25</f>
        <v>4.9</v>
      </c>
      <c r="C26" s="27" t="str">
        <f>Critères!C25</f>
        <v>Pour chaque média non temporel ayant une alternative, cette alternative est-elle pertinente ?</v>
      </c>
      <c r="D26" s="67" t="s">
        <v>305</v>
      </c>
      <c r="E26" s="68" t="s">
        <v>316</v>
      </c>
      <c r="F26" s="31"/>
      <c r="G26" s="31"/>
    </row>
    <row r="27" spans="1:7" ht="20.399999999999999" x14ac:dyDescent="0.25">
      <c r="A27" s="5"/>
      <c r="B27" s="57" t="str">
        <f>Critères!B26</f>
        <v>4.10</v>
      </c>
      <c r="C27" s="27" t="str">
        <f>Critères!C26</f>
        <v>Chaque son déclenché automatiquement est-il contrôlable par l’utilisateur ?</v>
      </c>
      <c r="D27" s="67" t="s">
        <v>305</v>
      </c>
      <c r="E27" s="68" t="s">
        <v>316</v>
      </c>
      <c r="F27" s="31"/>
      <c r="G27" s="31"/>
    </row>
    <row r="28" spans="1:7" ht="30.6" x14ac:dyDescent="0.25">
      <c r="A28" s="5"/>
      <c r="B28" s="57" t="str">
        <f>Critères!B27</f>
        <v>4.11</v>
      </c>
      <c r="C28" s="27"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7" t="str">
        <f>Critères!B28</f>
        <v>4.12</v>
      </c>
      <c r="C29" s="27"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7" t="str">
        <f>Critères!B29</f>
        <v>4.13</v>
      </c>
      <c r="C30" s="27"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7" t="str">
        <f>Critères!B30</f>
        <v>5.1</v>
      </c>
      <c r="C31" s="27" t="str">
        <f>Critères!C30</f>
        <v>Chaque tableau de données complexe a-t-il un résumé ?</v>
      </c>
      <c r="D31" s="67" t="s">
        <v>305</v>
      </c>
      <c r="E31" s="68" t="s">
        <v>316</v>
      </c>
      <c r="F31" s="27"/>
      <c r="G31" s="27"/>
    </row>
    <row r="32" spans="1:7" ht="20.399999999999999" x14ac:dyDescent="0.25">
      <c r="A32" s="5"/>
      <c r="B32" s="57" t="str">
        <f>Critères!B31</f>
        <v>5.2</v>
      </c>
      <c r="C32" s="27" t="str">
        <f>Critères!C31</f>
        <v>Pour chaque tableau de données complexe ayant un résumé, celui-ci est-il pertinent ?</v>
      </c>
      <c r="D32" s="67" t="s">
        <v>305</v>
      </c>
      <c r="E32" s="68" t="s">
        <v>316</v>
      </c>
      <c r="F32" s="27"/>
      <c r="G32" s="27"/>
    </row>
    <row r="33" spans="1:7" ht="20.399999999999999" x14ac:dyDescent="0.25">
      <c r="A33" s="5"/>
      <c r="B33" s="57" t="str">
        <f>Critères!B32</f>
        <v>5.3</v>
      </c>
      <c r="C33" s="27" t="str">
        <f>Critères!C32</f>
        <v>Pour chaque tableau de mise en forme, le contenu linéarisé reste-t-il compréhensible ?</v>
      </c>
      <c r="D33" s="67" t="s">
        <v>305</v>
      </c>
      <c r="E33" s="68" t="s">
        <v>316</v>
      </c>
      <c r="F33" s="27"/>
      <c r="G33" s="27"/>
    </row>
    <row r="34" spans="1:7" ht="20.399999999999999" x14ac:dyDescent="0.25">
      <c r="A34" s="5"/>
      <c r="B34" s="57" t="str">
        <f>Critères!B33</f>
        <v>5.4</v>
      </c>
      <c r="C34" s="27" t="str">
        <f>Critères!C33</f>
        <v>Pour chaque tableau de données ayant un titre, le titre est-il correctement associé au tableau de données ?</v>
      </c>
      <c r="D34" s="67" t="s">
        <v>305</v>
      </c>
      <c r="E34" s="68" t="s">
        <v>316</v>
      </c>
      <c r="F34" s="27"/>
      <c r="G34" s="27"/>
    </row>
    <row r="35" spans="1:7" ht="20.399999999999999" x14ac:dyDescent="0.25">
      <c r="A35" s="5"/>
      <c r="B35" s="57" t="str">
        <f>Critères!B34</f>
        <v>5.5</v>
      </c>
      <c r="C35" s="27" t="str">
        <f>Critères!C34</f>
        <v>Pour chaque tableau de données ayant un titre, celui-ci est-il pertinent ?</v>
      </c>
      <c r="D35" s="67" t="s">
        <v>305</v>
      </c>
      <c r="E35" s="68" t="s">
        <v>316</v>
      </c>
      <c r="F35" s="31"/>
      <c r="G35" s="31"/>
    </row>
    <row r="36" spans="1:7" ht="30.6" x14ac:dyDescent="0.25">
      <c r="A36" s="5"/>
      <c r="B36" s="57" t="str">
        <f>Critères!B35</f>
        <v>5.6</v>
      </c>
      <c r="C36" s="27" t="str">
        <f>Critères!C35</f>
        <v>Pour chaque tableau de données, chaque en-tête de colonnes et chaque en-tête de lignes sont-ils correctement déclarés ?</v>
      </c>
      <c r="D36" s="67" t="s">
        <v>305</v>
      </c>
      <c r="E36" s="68" t="s">
        <v>316</v>
      </c>
      <c r="F36" s="31"/>
      <c r="G36" s="31"/>
    </row>
    <row r="37" spans="1:7" ht="30.6" x14ac:dyDescent="0.25">
      <c r="A37" s="5"/>
      <c r="B37" s="57" t="str">
        <f>Critères!B36</f>
        <v>5.7</v>
      </c>
      <c r="C37" s="27"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7" t="str">
        <f>Critères!B37</f>
        <v>5.8</v>
      </c>
      <c r="C38" s="27"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7" t="str">
        <f>Critères!B38</f>
        <v>6.1</v>
      </c>
      <c r="C39" s="27" t="str">
        <f>Critères!C38</f>
        <v>Chaque lien est-il explicite (hors cas particuliers) ?</v>
      </c>
      <c r="D39" s="67" t="s">
        <v>305</v>
      </c>
      <c r="E39" s="68" t="s">
        <v>316</v>
      </c>
      <c r="F39" s="27"/>
      <c r="G39" s="27"/>
    </row>
    <row r="40" spans="1:7" ht="15.6" x14ac:dyDescent="0.25">
      <c r="A40" s="5"/>
      <c r="B40" s="57" t="str">
        <f>Critères!B39</f>
        <v>6.2</v>
      </c>
      <c r="C40" s="27" t="str">
        <f>Critères!C39</f>
        <v>Dans chaque page web, chaque lien a-t-il un intitulé ?</v>
      </c>
      <c r="D40" s="67" t="s">
        <v>305</v>
      </c>
      <c r="E40" s="68" t="s">
        <v>316</v>
      </c>
      <c r="F40" s="27"/>
      <c r="G40" s="27"/>
    </row>
    <row r="41" spans="1:7" ht="20.399999999999999" x14ac:dyDescent="0.25">
      <c r="A41" s="5" t="str">
        <f>Critères!$A$40</f>
        <v>SCRIPTS</v>
      </c>
      <c r="B41" s="57" t="str">
        <f>Critères!B40</f>
        <v>7.1</v>
      </c>
      <c r="C41" s="27" t="str">
        <f>Critères!C40</f>
        <v>Chaque script est-il, si nécessaire, compatible avec les technologies d’assistance ?</v>
      </c>
      <c r="D41" s="67" t="s">
        <v>305</v>
      </c>
      <c r="E41" s="68" t="s">
        <v>316</v>
      </c>
      <c r="F41" s="31"/>
      <c r="G41" s="31"/>
    </row>
    <row r="42" spans="1:7" ht="20.399999999999999" x14ac:dyDescent="0.25">
      <c r="A42" s="5"/>
      <c r="B42" s="57" t="str">
        <f>Critères!B41</f>
        <v>7.2</v>
      </c>
      <c r="C42" s="27" t="str">
        <f>Critères!C41</f>
        <v>Pour chaque script ayant une alternative, cette alternative est-elle pertinente ?</v>
      </c>
      <c r="D42" s="67" t="s">
        <v>305</v>
      </c>
      <c r="E42" s="68" t="s">
        <v>316</v>
      </c>
      <c r="F42" s="31"/>
      <c r="G42" s="31"/>
    </row>
    <row r="43" spans="1:7" ht="20.399999999999999" x14ac:dyDescent="0.25">
      <c r="A43" s="5"/>
      <c r="B43" s="57" t="str">
        <f>Critères!B42</f>
        <v>7.3</v>
      </c>
      <c r="C43" s="27" t="str">
        <f>Critères!C42</f>
        <v>Chaque script est-il contrôlable par le clavier et par tout dispositif de pointage (hors cas particuliers) ?</v>
      </c>
      <c r="D43" s="67" t="s">
        <v>305</v>
      </c>
      <c r="E43" s="68" t="s">
        <v>316</v>
      </c>
      <c r="F43" s="31"/>
      <c r="G43" s="31"/>
    </row>
    <row r="44" spans="1:7" ht="20.399999999999999" x14ac:dyDescent="0.25">
      <c r="A44" s="5"/>
      <c r="B44" s="57" t="str">
        <f>Critères!B43</f>
        <v>7.4</v>
      </c>
      <c r="C44" s="27" t="str">
        <f>Critères!C43</f>
        <v>Pour chaque script qui initie un changement de contexte, l’utilisateur est-il averti ou en a-t-il le contrôle ?</v>
      </c>
      <c r="D44" s="67" t="s">
        <v>305</v>
      </c>
      <c r="E44" s="68" t="s">
        <v>316</v>
      </c>
      <c r="F44" s="31"/>
      <c r="G44" s="31"/>
    </row>
    <row r="45" spans="1:7" ht="20.399999999999999" x14ac:dyDescent="0.25">
      <c r="A45" s="5"/>
      <c r="B45" s="57" t="str">
        <f>Critères!B44</f>
        <v>7.5</v>
      </c>
      <c r="C45" s="27"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7" t="str">
        <f>Critères!B45</f>
        <v>8.1</v>
      </c>
      <c r="C46" s="27" t="str">
        <f>Critères!C45</f>
        <v>Chaque page web est-elle définie par un type de document ?</v>
      </c>
      <c r="D46" s="67" t="s">
        <v>305</v>
      </c>
      <c r="E46" s="68" t="s">
        <v>316</v>
      </c>
      <c r="F46" s="31"/>
      <c r="G46" s="31"/>
    </row>
    <row r="47" spans="1:7" ht="20.399999999999999" x14ac:dyDescent="0.25">
      <c r="A47" s="5"/>
      <c r="B47" s="57" t="str">
        <f>Critères!B46</f>
        <v>8.2</v>
      </c>
      <c r="C47" s="27"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7" t="str">
        <f>Critères!B47</f>
        <v>8.3</v>
      </c>
      <c r="C48" s="27" t="str">
        <f>Critères!C47</f>
        <v>Dans chaque page web, la langue par défaut est-elle présente ?</v>
      </c>
      <c r="D48" s="67" t="s">
        <v>305</v>
      </c>
      <c r="E48" s="68" t="s">
        <v>316</v>
      </c>
      <c r="F48" s="31"/>
      <c r="G48" s="31"/>
    </row>
    <row r="49" spans="1:7" ht="20.399999999999999" x14ac:dyDescent="0.25">
      <c r="A49" s="5"/>
      <c r="B49" s="57" t="str">
        <f>Critères!B48</f>
        <v>8.4</v>
      </c>
      <c r="C49" s="27" t="str">
        <f>Critères!C48</f>
        <v>Pour chaque page web ayant une langue par défaut, le code de langue est-il pertinent ?</v>
      </c>
      <c r="D49" s="67" t="s">
        <v>305</v>
      </c>
      <c r="E49" s="68" t="s">
        <v>316</v>
      </c>
      <c r="F49" s="31"/>
      <c r="G49" s="31"/>
    </row>
    <row r="50" spans="1:7" ht="15.6" x14ac:dyDescent="0.25">
      <c r="A50" s="5"/>
      <c r="B50" s="57" t="str">
        <f>Critères!B49</f>
        <v>8.5</v>
      </c>
      <c r="C50" s="27" t="str">
        <f>Critères!C49</f>
        <v>Chaque page web a-t-elle un titre de page ?</v>
      </c>
      <c r="D50" s="67" t="s">
        <v>305</v>
      </c>
      <c r="E50" s="68" t="s">
        <v>316</v>
      </c>
      <c r="F50" s="31"/>
      <c r="G50" s="31"/>
    </row>
    <row r="51" spans="1:7" ht="20.399999999999999" x14ac:dyDescent="0.25">
      <c r="A51" s="5"/>
      <c r="B51" s="57" t="str">
        <f>Critères!B50</f>
        <v>8.6</v>
      </c>
      <c r="C51" s="27" t="str">
        <f>Critères!C50</f>
        <v>Pour chaque page web ayant un titre de page, ce titre est-il pertinent ?</v>
      </c>
      <c r="D51" s="67" t="s">
        <v>305</v>
      </c>
      <c r="E51" s="68" t="s">
        <v>316</v>
      </c>
      <c r="F51" s="31"/>
      <c r="G51" s="31"/>
    </row>
    <row r="52" spans="1:7" ht="20.399999999999999" x14ac:dyDescent="0.25">
      <c r="A52" s="5"/>
      <c r="B52" s="57" t="str">
        <f>Critères!B51</f>
        <v>8.7</v>
      </c>
      <c r="C52" s="27" t="str">
        <f>Critères!C51</f>
        <v>Dans chaque page web, chaque changement de langue est-il indiqué dans le code source (hors cas particuliers) ?</v>
      </c>
      <c r="D52" s="67" t="s">
        <v>305</v>
      </c>
      <c r="E52" s="68" t="s">
        <v>316</v>
      </c>
      <c r="F52" s="31"/>
      <c r="G52" s="31"/>
    </row>
    <row r="53" spans="1:7" ht="20.399999999999999" x14ac:dyDescent="0.25">
      <c r="A53" s="5"/>
      <c r="B53" s="57" t="str">
        <f>Critères!B52</f>
        <v>8.8</v>
      </c>
      <c r="C53" s="27" t="str">
        <f>Critères!C52</f>
        <v>Dans chaque page web, le code de langue de chaque changement de langue est-il valide et pertinent ?</v>
      </c>
      <c r="D53" s="67" t="s">
        <v>305</v>
      </c>
      <c r="E53" s="68" t="s">
        <v>316</v>
      </c>
      <c r="F53" s="31"/>
      <c r="G53" s="31"/>
    </row>
    <row r="54" spans="1:7" ht="30.6" x14ac:dyDescent="0.25">
      <c r="A54" s="5"/>
      <c r="B54" s="57" t="str">
        <f>Critères!B53</f>
        <v>8.9</v>
      </c>
      <c r="C54" s="27"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7" t="str">
        <f>Critères!B54</f>
        <v>8.10</v>
      </c>
      <c r="C55" s="27"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7" t="str">
        <f>Critères!B55</f>
        <v>9.1</v>
      </c>
      <c r="C56" s="27" t="str">
        <f>Critères!C55</f>
        <v>Dans chaque page web, l’information est-elle structurée par l’utilisation appropriée de titres ?</v>
      </c>
      <c r="D56" s="67" t="s">
        <v>305</v>
      </c>
      <c r="E56" s="68" t="s">
        <v>316</v>
      </c>
      <c r="F56" s="31"/>
      <c r="G56" s="31"/>
    </row>
    <row r="57" spans="1:7" ht="20.399999999999999" x14ac:dyDescent="0.25">
      <c r="A57" s="5"/>
      <c r="B57" s="57" t="str">
        <f>Critères!B56</f>
        <v>9.2</v>
      </c>
      <c r="C57" s="27" t="str">
        <f>Critères!C56</f>
        <v>Dans chaque page web, la structure du document est-elle cohérente (hors cas particuliers) ?</v>
      </c>
      <c r="D57" s="67" t="s">
        <v>305</v>
      </c>
      <c r="E57" s="68" t="s">
        <v>316</v>
      </c>
      <c r="F57" s="31"/>
      <c r="G57" s="31"/>
    </row>
    <row r="58" spans="1:7" ht="20.399999999999999" x14ac:dyDescent="0.25">
      <c r="A58" s="5"/>
      <c r="B58" s="57" t="str">
        <f>Critères!B57</f>
        <v>9.3</v>
      </c>
      <c r="C58" s="27" t="str">
        <f>Critères!C57</f>
        <v>Dans chaque page web, chaque liste est-elle correctement structurée ?</v>
      </c>
      <c r="D58" s="67" t="s">
        <v>305</v>
      </c>
      <c r="E58" s="68" t="s">
        <v>316</v>
      </c>
      <c r="F58" s="31"/>
      <c r="G58" s="31"/>
    </row>
    <row r="59" spans="1:7" ht="20.399999999999999" x14ac:dyDescent="0.25">
      <c r="A59" s="5"/>
      <c r="B59" s="57" t="str">
        <f>Critères!B58</f>
        <v>9.4</v>
      </c>
      <c r="C59" s="27" t="str">
        <f>Critères!C58</f>
        <v>Dans chaque page web, chaque citation est-elle correctement indiquée ?</v>
      </c>
      <c r="D59" s="67" t="s">
        <v>305</v>
      </c>
      <c r="E59" s="68" t="s">
        <v>316</v>
      </c>
      <c r="F59" s="31"/>
      <c r="G59" s="31"/>
    </row>
    <row r="60" spans="1:7" ht="20.399999999999999" x14ac:dyDescent="0.25">
      <c r="A60" s="5" t="str">
        <f>Critères!$A$59</f>
        <v>PRÉSENTATION</v>
      </c>
      <c r="B60" s="57" t="str">
        <f>Critères!B59</f>
        <v>10.1</v>
      </c>
      <c r="C60" s="27" t="str">
        <f>Critères!C59</f>
        <v>Dans le site web, des feuilles de styles sont-elles utilisées pour contrôler la présentation de l’information ?</v>
      </c>
      <c r="D60" s="67" t="s">
        <v>305</v>
      </c>
      <c r="E60" s="68" t="s">
        <v>316</v>
      </c>
      <c r="F60" s="31"/>
      <c r="G60" s="31"/>
    </row>
    <row r="61" spans="1:7" ht="30.6" x14ac:dyDescent="0.25">
      <c r="A61" s="5"/>
      <c r="B61" s="57" t="str">
        <f>Critères!B60</f>
        <v>10.2</v>
      </c>
      <c r="C61" s="27"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7" t="str">
        <f>Critères!B61</f>
        <v>10.3</v>
      </c>
      <c r="C62" s="27" t="str">
        <f>Critères!C61</f>
        <v>Dans chaque page web, l’information reste-t-elle compréhensible lorsque les feuilles de styles sont désactivées ?</v>
      </c>
      <c r="D62" s="67" t="s">
        <v>305</v>
      </c>
      <c r="E62" s="68" t="s">
        <v>316</v>
      </c>
      <c r="F62" s="31"/>
      <c r="G62" s="31"/>
    </row>
    <row r="63" spans="1:7" ht="30.6" x14ac:dyDescent="0.25">
      <c r="A63" s="5"/>
      <c r="B63" s="57" t="str">
        <f>Critères!B62</f>
        <v>10.4</v>
      </c>
      <c r="C63" s="27"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7" t="str">
        <f>Critères!B63</f>
        <v>10.5</v>
      </c>
      <c r="C64" s="27"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7" t="str">
        <f>Critères!B64</f>
        <v>10.6</v>
      </c>
      <c r="C65" s="27"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7" t="str">
        <f>Critères!B65</f>
        <v>10.7</v>
      </c>
      <c r="C66" s="27" t="str">
        <f>Critères!C65</f>
        <v>Dans chaque page web, pour chaque élément recevant le focus, la prise de focus est-elle visible ?</v>
      </c>
      <c r="D66" s="67" t="s">
        <v>305</v>
      </c>
      <c r="E66" s="68" t="s">
        <v>316</v>
      </c>
      <c r="F66" s="27"/>
      <c r="G66" s="27"/>
    </row>
    <row r="67" spans="1:7" ht="20.399999999999999" x14ac:dyDescent="0.25">
      <c r="A67" s="5"/>
      <c r="B67" s="57" t="str">
        <f>Critères!B66</f>
        <v>10.8</v>
      </c>
      <c r="C67" s="27" t="str">
        <f>Critères!C66</f>
        <v>Pour chaque page web, les contenus cachés ont-ils vocation à être ignorés par les technologies d’assistance ?</v>
      </c>
      <c r="D67" s="67" t="s">
        <v>305</v>
      </c>
      <c r="E67" s="68" t="s">
        <v>316</v>
      </c>
      <c r="F67" s="27"/>
      <c r="G67" s="27"/>
    </row>
    <row r="68" spans="1:7" ht="30.6" x14ac:dyDescent="0.25">
      <c r="A68" s="5"/>
      <c r="B68" s="57" t="str">
        <f>Critères!B67</f>
        <v>10.9</v>
      </c>
      <c r="C68" s="27" t="str">
        <f>Critères!C67</f>
        <v>Dans chaque page web, l’information ne doit pas être donnée uniquement par la forme, taille ou position. Cette règle est-elle respectée ?</v>
      </c>
      <c r="D68" s="67" t="s">
        <v>305</v>
      </c>
      <c r="E68" s="68" t="s">
        <v>316</v>
      </c>
      <c r="F68" s="27"/>
      <c r="G68" s="27"/>
    </row>
    <row r="69" spans="1:7" ht="30.6" x14ac:dyDescent="0.25">
      <c r="A69" s="5"/>
      <c r="B69" s="57" t="str">
        <f>Critères!B68</f>
        <v>10.10</v>
      </c>
      <c r="C69" s="27" t="str">
        <f>Critères!C68</f>
        <v>Dans chaque page web, l’information ne doit pas être donnée par la forme, taille ou position uniquement. Cette règle est-elle implémentée de façon pertinente ?</v>
      </c>
      <c r="D69" s="67" t="s">
        <v>305</v>
      </c>
      <c r="E69" s="68" t="s">
        <v>316</v>
      </c>
      <c r="F69" s="27"/>
      <c r="G69" s="27"/>
    </row>
    <row r="70" spans="1:7" ht="51" x14ac:dyDescent="0.25">
      <c r="A70" s="5"/>
      <c r="B70" s="57" t="str">
        <f>Critères!B69</f>
        <v>10.11</v>
      </c>
      <c r="C70" s="27"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27"/>
      <c r="G70" s="27"/>
    </row>
    <row r="71" spans="1:7" ht="30.6" x14ac:dyDescent="0.25">
      <c r="A71" s="5"/>
      <c r="B71" s="57" t="str">
        <f>Critères!B70</f>
        <v>10.12</v>
      </c>
      <c r="C71" s="27" t="str">
        <f>Critères!C70</f>
        <v>Dans chaque page web, les propriétés d’espacement du texte peuvent-elles être redéfinies par l’utilisateur sans perte de contenu ou de fonctionnalité (hors cas particuliers) ?</v>
      </c>
      <c r="D71" s="67" t="s">
        <v>305</v>
      </c>
      <c r="E71" s="68" t="s">
        <v>316</v>
      </c>
      <c r="F71" s="27"/>
      <c r="G71" s="27"/>
    </row>
    <row r="72" spans="1:7" ht="40.799999999999997" x14ac:dyDescent="0.25">
      <c r="A72" s="5"/>
      <c r="B72" s="57" t="str">
        <f>Critères!B71</f>
        <v>10.13</v>
      </c>
      <c r="C72" s="27" t="str">
        <f>Critères!C71</f>
        <v>Dans chaque page web, les contenus additionnels apparaissant à la prise de focus ou au survol d’un composant d’interface sont-ils contrôlables par l’utilisateur (hors cas particuliers) ?</v>
      </c>
      <c r="D72" s="67" t="s">
        <v>305</v>
      </c>
      <c r="E72" s="68" t="s">
        <v>316</v>
      </c>
      <c r="F72" s="27"/>
      <c r="G72" s="27"/>
    </row>
    <row r="73" spans="1:7" ht="30.6" x14ac:dyDescent="0.25">
      <c r="A73" s="5"/>
      <c r="B73" s="57" t="str">
        <f>Critères!B72</f>
        <v>10.14</v>
      </c>
      <c r="C73" s="27" t="str">
        <f>Critères!C72</f>
        <v>Dans chaque page web, les contenus additionnels apparaissant via les styles CSS uniquement peuvent-ils être rendus visibles au clavier et par tout dispositif de pointage ?</v>
      </c>
      <c r="D73" s="67" t="s">
        <v>305</v>
      </c>
      <c r="E73" s="68" t="s">
        <v>316</v>
      </c>
      <c r="F73" s="27"/>
      <c r="G73" s="27"/>
    </row>
    <row r="74" spans="1:7" ht="15.6" x14ac:dyDescent="0.25">
      <c r="A74" s="5" t="str">
        <f>Critères!$A$73</f>
        <v>FORMULAIRES</v>
      </c>
      <c r="B74" s="57" t="str">
        <f>Critères!B73</f>
        <v>11.1</v>
      </c>
      <c r="C74" s="27" t="str">
        <f>Critères!C73</f>
        <v>Chaque champ de formulaire a-t-il une étiquette ?</v>
      </c>
      <c r="D74" s="67" t="s">
        <v>305</v>
      </c>
      <c r="E74" s="68" t="s">
        <v>316</v>
      </c>
      <c r="F74" s="27"/>
      <c r="G74" s="27"/>
    </row>
    <row r="75" spans="1:7" ht="20.399999999999999" x14ac:dyDescent="0.25">
      <c r="A75" s="5"/>
      <c r="B75" s="57" t="str">
        <f>Critères!B74</f>
        <v>11.2</v>
      </c>
      <c r="C75" s="27" t="str">
        <f>Critères!C74</f>
        <v>Chaque étiquette associée à un champ de formulaire est-elle pertinente (hors cas particuliers) ?</v>
      </c>
      <c r="D75" s="67" t="s">
        <v>305</v>
      </c>
      <c r="E75" s="68" t="s">
        <v>316</v>
      </c>
      <c r="F75" s="27"/>
      <c r="G75" s="27"/>
    </row>
    <row r="76" spans="1:7" ht="40.799999999999997" x14ac:dyDescent="0.25">
      <c r="A76" s="5"/>
      <c r="B76" s="57" t="str">
        <f>Critères!B75</f>
        <v>11.3</v>
      </c>
      <c r="C76" s="27" t="str">
        <f>Critères!C75</f>
        <v>Dans chaque formulaire, chaque étiquette associée à un champ de formulaire ayant la même fonction et répété plusieurs fois dans une même page ou dans un ensemble de pages est-elle cohérente ?</v>
      </c>
      <c r="D76" s="67" t="s">
        <v>305</v>
      </c>
      <c r="E76" s="68" t="s">
        <v>316</v>
      </c>
      <c r="F76" s="27"/>
      <c r="G76" s="27"/>
    </row>
    <row r="77" spans="1:7" ht="20.399999999999999" x14ac:dyDescent="0.25">
      <c r="A77" s="5"/>
      <c r="B77" s="57" t="str">
        <f>Critères!B76</f>
        <v>11.4</v>
      </c>
      <c r="C77" s="27" t="str">
        <f>Critères!C76</f>
        <v>Dans chaque formulaire, chaque étiquette de champ et son champ associé sont-ils accolés (hors cas particuliers) ?</v>
      </c>
      <c r="D77" s="67" t="s">
        <v>305</v>
      </c>
      <c r="E77" s="68" t="s">
        <v>316</v>
      </c>
      <c r="F77" s="27"/>
      <c r="G77" s="27"/>
    </row>
    <row r="78" spans="1:7" ht="20.399999999999999" x14ac:dyDescent="0.25">
      <c r="A78" s="5"/>
      <c r="B78" s="57" t="str">
        <f>Critères!B77</f>
        <v>11.5</v>
      </c>
      <c r="C78" s="27" t="str">
        <f>Critères!C77</f>
        <v>Dans chaque formulaire, les champs de même nature sont-ils regroupés, si nécessaire ?</v>
      </c>
      <c r="D78" s="67" t="s">
        <v>305</v>
      </c>
      <c r="E78" s="68" t="s">
        <v>316</v>
      </c>
      <c r="F78" s="27"/>
      <c r="G78" s="27"/>
    </row>
    <row r="79" spans="1:7" ht="20.399999999999999" x14ac:dyDescent="0.25">
      <c r="A79" s="5"/>
      <c r="B79" s="57" t="str">
        <f>Critères!B78</f>
        <v>11.6</v>
      </c>
      <c r="C79" s="27" t="str">
        <f>Critères!C78</f>
        <v>Dans chaque formulaire, chaque regroupement de champs de même nature a-t-il une légende ?</v>
      </c>
      <c r="D79" s="67" t="s">
        <v>305</v>
      </c>
      <c r="E79" s="68" t="s">
        <v>316</v>
      </c>
      <c r="F79" s="31"/>
      <c r="G79" s="31"/>
    </row>
    <row r="80" spans="1:7" ht="30.6" x14ac:dyDescent="0.25">
      <c r="A80" s="5"/>
      <c r="B80" s="57" t="str">
        <f>Critères!B79</f>
        <v>11.7</v>
      </c>
      <c r="C80" s="27"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7" t="str">
        <f>Critères!B80</f>
        <v>11.8</v>
      </c>
      <c r="C81" s="27"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7" t="str">
        <f>Critères!B81</f>
        <v>11.9</v>
      </c>
      <c r="C82" s="27" t="str">
        <f>Critères!C81</f>
        <v>Dans chaque formulaire, l’intitulé de chaque bouton est-il pertinent (hors cas particuliers) ?</v>
      </c>
      <c r="D82" s="67" t="s">
        <v>305</v>
      </c>
      <c r="E82" s="68" t="s">
        <v>316</v>
      </c>
      <c r="F82" s="31"/>
      <c r="G82" s="31"/>
    </row>
    <row r="83" spans="1:7" ht="20.399999999999999" x14ac:dyDescent="0.25">
      <c r="A83" s="5"/>
      <c r="B83" s="57" t="str">
        <f>Critères!B82</f>
        <v>11.10</v>
      </c>
      <c r="C83" s="27" t="str">
        <f>Critères!C82</f>
        <v>Dans chaque formulaire, le contrôle de saisie est-il utilisé de manière pertinente (hors cas particuliers) ?</v>
      </c>
      <c r="D83" s="67" t="s">
        <v>305</v>
      </c>
      <c r="E83" s="68" t="s">
        <v>316</v>
      </c>
      <c r="F83" s="31"/>
      <c r="G83" s="31"/>
    </row>
    <row r="84" spans="1:7" ht="30.6" x14ac:dyDescent="0.25">
      <c r="A84" s="5"/>
      <c r="B84" s="57" t="str">
        <f>Critères!B83</f>
        <v>11.11</v>
      </c>
      <c r="C84" s="27"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7" t="str">
        <f>Critères!B84</f>
        <v>11.12</v>
      </c>
      <c r="C85" s="27"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7" t="str">
        <f>Critères!B85</f>
        <v>11.13</v>
      </c>
      <c r="C86" s="27"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7" t="str">
        <f>Critères!B86</f>
        <v>12.1</v>
      </c>
      <c r="C87" s="27" t="str">
        <f>Critères!C86</f>
        <v>Chaque ensemble de pages dispose-t-il de deux systèmes de navigation différents, au moins (hors cas particuliers) ?</v>
      </c>
      <c r="D87" s="67" t="s">
        <v>305</v>
      </c>
      <c r="E87" s="68" t="s">
        <v>316</v>
      </c>
      <c r="F87" s="31"/>
      <c r="G87" s="31"/>
    </row>
    <row r="88" spans="1:7" ht="30.6" x14ac:dyDescent="0.25">
      <c r="A88" s="5"/>
      <c r="B88" s="57" t="str">
        <f>Critères!B87</f>
        <v>12.2</v>
      </c>
      <c r="C88" s="27" t="str">
        <f>Critères!C87</f>
        <v>Dans chaque ensemble de pages, le menu et les barres de navigation sont-ils toujours à la même place (hors cas particuliers) ?</v>
      </c>
      <c r="D88" s="67" t="s">
        <v>305</v>
      </c>
      <c r="E88" s="68" t="s">
        <v>316</v>
      </c>
      <c r="F88" s="31"/>
      <c r="G88" s="31"/>
    </row>
    <row r="89" spans="1:7" ht="15.6" x14ac:dyDescent="0.25">
      <c r="A89" s="5"/>
      <c r="B89" s="57" t="str">
        <f>Critères!B88</f>
        <v>12.3</v>
      </c>
      <c r="C89" s="27" t="str">
        <f>Critères!C88</f>
        <v>La page « plan du site » est-elle pertinente ?</v>
      </c>
      <c r="D89" s="67" t="s">
        <v>305</v>
      </c>
      <c r="E89" s="68" t="s">
        <v>316</v>
      </c>
      <c r="F89" s="31"/>
      <c r="G89" s="31"/>
    </row>
    <row r="90" spans="1:7" ht="20.399999999999999" x14ac:dyDescent="0.25">
      <c r="A90" s="5"/>
      <c r="B90" s="57" t="str">
        <f>Critères!B89</f>
        <v>12.4</v>
      </c>
      <c r="C90" s="27" t="str">
        <f>Critères!C89</f>
        <v>Dans chaque ensemble de pages, la page « plan du site » est-elle atteignable de manière identique ?</v>
      </c>
      <c r="D90" s="67" t="s">
        <v>305</v>
      </c>
      <c r="E90" s="68" t="s">
        <v>316</v>
      </c>
      <c r="F90" s="27"/>
      <c r="G90" s="27"/>
    </row>
    <row r="91" spans="1:7" ht="20.399999999999999" x14ac:dyDescent="0.25">
      <c r="A91" s="5"/>
      <c r="B91" s="57" t="str">
        <f>Critères!B90</f>
        <v>12.5</v>
      </c>
      <c r="C91" s="27" t="str">
        <f>Critères!C90</f>
        <v>Dans chaque ensemble de pages, le moteur de recherche est-il atteignable de manière identique ?</v>
      </c>
      <c r="D91" s="67" t="s">
        <v>305</v>
      </c>
      <c r="E91" s="68" t="s">
        <v>316</v>
      </c>
      <c r="F91" s="27"/>
      <c r="G91" s="27"/>
    </row>
    <row r="92" spans="1:7" ht="51" x14ac:dyDescent="0.25">
      <c r="A92" s="5"/>
      <c r="B92" s="57" t="str">
        <f>Critères!B91</f>
        <v>12.6</v>
      </c>
      <c r="C92" s="27"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27"/>
      <c r="G92" s="27"/>
    </row>
    <row r="93" spans="1:7" ht="30.6" x14ac:dyDescent="0.25">
      <c r="A93" s="5"/>
      <c r="B93" s="57" t="str">
        <f>Critères!B92</f>
        <v>12.7</v>
      </c>
      <c r="C93" s="27" t="str">
        <f>Critères!C92</f>
        <v>Dans chaque page web, un lien d’évitement ou d’accès rapide à la zone de contenu principal est-il présent (hors cas particuliers) ?</v>
      </c>
      <c r="D93" s="67" t="s">
        <v>305</v>
      </c>
      <c r="E93" s="68" t="s">
        <v>316</v>
      </c>
      <c r="F93" s="27"/>
      <c r="G93" s="27"/>
    </row>
    <row r="94" spans="1:7" ht="20.399999999999999" x14ac:dyDescent="0.25">
      <c r="A94" s="5"/>
      <c r="B94" s="57" t="str">
        <f>Critères!B93</f>
        <v>12.8</v>
      </c>
      <c r="C94" s="27" t="str">
        <f>Critères!C93</f>
        <v>Dans chaque page web, l’ordre de tabulation est-il cohérent ?</v>
      </c>
      <c r="D94" s="67" t="s">
        <v>305</v>
      </c>
      <c r="E94" s="68" t="s">
        <v>316</v>
      </c>
      <c r="F94" s="27"/>
      <c r="G94" s="27"/>
    </row>
    <row r="95" spans="1:7" ht="20.399999999999999" x14ac:dyDescent="0.25">
      <c r="A95" s="5"/>
      <c r="B95" s="57" t="str">
        <f>Critères!B94</f>
        <v>12.9</v>
      </c>
      <c r="C95" s="27" t="str">
        <f>Critères!C94</f>
        <v>Dans chaque page web, la navigation ne doit pas contenir de piège au clavier. Cette règle est-elle respectée ?</v>
      </c>
      <c r="D95" s="67" t="s">
        <v>305</v>
      </c>
      <c r="E95" s="68" t="s">
        <v>316</v>
      </c>
      <c r="F95" s="27"/>
      <c r="G95" s="27"/>
    </row>
    <row r="96" spans="1:7" ht="40.799999999999997" x14ac:dyDescent="0.25">
      <c r="A96" s="5"/>
      <c r="B96" s="57" t="str">
        <f>Critères!B95</f>
        <v>12.10</v>
      </c>
      <c r="C96" s="27" t="str">
        <f>Critères!C95</f>
        <v>Dans chaque page web, les raccourcis clavier n’utilisant qu’une seule touche (lettre minuscule ou majuscule, ponctuation, chiffre ou symbole) sont-ils contrôlables par l’utilisateur ?</v>
      </c>
      <c r="D96" s="67" t="s">
        <v>305</v>
      </c>
      <c r="E96" s="68" t="s">
        <v>316</v>
      </c>
      <c r="F96" s="27"/>
      <c r="G96" s="27"/>
    </row>
    <row r="97" spans="1:7" ht="40.799999999999997" x14ac:dyDescent="0.25">
      <c r="A97" s="5"/>
      <c r="B97" s="57" t="str">
        <f>Critères!B96</f>
        <v>12.11</v>
      </c>
      <c r="C97" s="27" t="str">
        <f>Critères!C96</f>
        <v>Dans chaque page web, les contenus additionnels apparaissant au survol, à la prise de focus ou à l’activation d’un composant d’interface sont-ils si nécessaire atteignables au clavier ?</v>
      </c>
      <c r="D97" s="67" t="s">
        <v>305</v>
      </c>
      <c r="E97" s="68" t="s">
        <v>316</v>
      </c>
      <c r="F97" s="27"/>
      <c r="G97" s="27"/>
    </row>
    <row r="98" spans="1:7" ht="30.6" x14ac:dyDescent="0.25">
      <c r="A98" s="5" t="str">
        <f>Critères!$A$97</f>
        <v>CONSULTATION</v>
      </c>
      <c r="B98" s="57" t="str">
        <f>Critères!B97</f>
        <v>13.1</v>
      </c>
      <c r="C98" s="27" t="str">
        <f>Critères!C97</f>
        <v>Pour chaque page web, l’utilisateur a-t-il le contrôle de chaque limite de temps modifiant le contenu (hors cas particuliers) ?</v>
      </c>
      <c r="D98" s="67" t="s">
        <v>305</v>
      </c>
      <c r="E98" s="68" t="s">
        <v>316</v>
      </c>
      <c r="F98" s="27"/>
      <c r="G98" s="27"/>
    </row>
    <row r="99" spans="1:7" ht="30.6" x14ac:dyDescent="0.25">
      <c r="A99" s="5"/>
      <c r="B99" s="57" t="str">
        <f>Critères!B98</f>
        <v>13.2</v>
      </c>
      <c r="C99" s="27" t="str">
        <f>Critères!C98</f>
        <v>Dans chaque page web, l’ouverture d’une nouvelle fenêtre ne doit pas être déclenchée sans action de l’utilisateur. Cette règle est-elle respectée ?</v>
      </c>
      <c r="D99" s="67" t="s">
        <v>305</v>
      </c>
      <c r="E99" s="68" t="s">
        <v>316</v>
      </c>
      <c r="F99" s="27"/>
      <c r="G99" s="27"/>
    </row>
    <row r="100" spans="1:7" ht="30.6" x14ac:dyDescent="0.25">
      <c r="A100" s="5"/>
      <c r="B100" s="57" t="str">
        <f>Critères!B99</f>
        <v>13.3</v>
      </c>
      <c r="C100" s="27" t="str">
        <f>Critères!C99</f>
        <v>Dans chaque page web, chaque document bureautique en téléchargement possède-t-il, si nécessaire, une version accessible (hors cas particuliers) ?</v>
      </c>
      <c r="D100" s="67" t="s">
        <v>305</v>
      </c>
      <c r="E100" s="68" t="s">
        <v>316</v>
      </c>
      <c r="F100" s="27"/>
      <c r="G100" s="27"/>
    </row>
    <row r="101" spans="1:7" ht="20.399999999999999" x14ac:dyDescent="0.25">
      <c r="A101" s="5"/>
      <c r="B101" s="57" t="str">
        <f>Critères!B100</f>
        <v>13.4</v>
      </c>
      <c r="C101" s="27" t="str">
        <f>Critères!C100</f>
        <v>Pour chaque document bureautique ayant une version accessible, cette version offre-t-elle la même information ?</v>
      </c>
      <c r="D101" s="67" t="s">
        <v>305</v>
      </c>
      <c r="E101" s="68" t="s">
        <v>316</v>
      </c>
      <c r="F101" s="27"/>
      <c r="G101" s="27"/>
    </row>
    <row r="102" spans="1:7" ht="20.399999999999999" x14ac:dyDescent="0.25">
      <c r="A102" s="5"/>
      <c r="B102" s="57" t="str">
        <f>Critères!B101</f>
        <v>13.5</v>
      </c>
      <c r="C102" s="27" t="str">
        <f>Critères!C101</f>
        <v>Dans chaque page web, chaque contenu cryptique (art ASCII, émoticon, syntaxe cryptique) a-t-il une alternative ?</v>
      </c>
      <c r="D102" s="67" t="s">
        <v>305</v>
      </c>
      <c r="E102" s="68" t="s">
        <v>316</v>
      </c>
      <c r="F102" s="27"/>
      <c r="G102" s="27"/>
    </row>
    <row r="103" spans="1:7" ht="30.6" x14ac:dyDescent="0.25">
      <c r="A103" s="5"/>
      <c r="B103" s="57" t="str">
        <f>Critères!B102</f>
        <v>13.6</v>
      </c>
      <c r="C103" s="27" t="str">
        <f>Critères!C102</f>
        <v>Dans chaque page web, pour chaque contenu cryptique (art ASCII, émoticon, syntaxe cryptique) ayant une alternative, cette alternative est-elle pertinente ?</v>
      </c>
      <c r="D103" s="67" t="s">
        <v>305</v>
      </c>
      <c r="E103" s="68" t="s">
        <v>316</v>
      </c>
      <c r="F103" s="27"/>
      <c r="G103" s="27"/>
    </row>
    <row r="104" spans="1:7" ht="30.6" x14ac:dyDescent="0.25">
      <c r="A104" s="5"/>
      <c r="B104" s="57" t="str">
        <f>Critères!B103</f>
        <v>13.7</v>
      </c>
      <c r="C104" s="27" t="str">
        <f>Critères!C103</f>
        <v>Dans chaque page web, les changements brusques de luminosité ou les effets de flash sont-ils correctement utilisés ?</v>
      </c>
      <c r="D104" s="67" t="s">
        <v>305</v>
      </c>
      <c r="E104" s="68" t="s">
        <v>316</v>
      </c>
      <c r="F104" s="27"/>
      <c r="G104" s="27"/>
    </row>
    <row r="105" spans="1:7" ht="20.399999999999999" x14ac:dyDescent="0.25">
      <c r="A105" s="5"/>
      <c r="B105" s="57" t="str">
        <f>Critères!B104</f>
        <v>13.8</v>
      </c>
      <c r="C105" s="27" t="str">
        <f>Critères!C104</f>
        <v>Dans chaque page web, chaque contenu en mouvement ou clignotant est-il contrôlable par l’utilisateur ?</v>
      </c>
      <c r="D105" s="67" t="s">
        <v>305</v>
      </c>
      <c r="E105" s="68" t="s">
        <v>316</v>
      </c>
      <c r="F105" s="27"/>
      <c r="G105" s="27"/>
    </row>
    <row r="106" spans="1:7" ht="30.6" x14ac:dyDescent="0.25">
      <c r="A106" s="5"/>
      <c r="B106" s="57" t="str">
        <f>Critères!B105</f>
        <v>13.9</v>
      </c>
      <c r="C106" s="27" t="str">
        <f>Critères!C105</f>
        <v>Dans chaque page web, le contenu proposé est-il consultable quelle que soit l’orientation de l’écran (portait ou paysage) (hors cas particuliers) ?</v>
      </c>
      <c r="D106" s="67" t="s">
        <v>305</v>
      </c>
      <c r="E106" s="68" t="s">
        <v>316</v>
      </c>
      <c r="F106" s="27"/>
      <c r="G106" s="27"/>
    </row>
    <row r="107" spans="1:7" ht="40.799999999999997" x14ac:dyDescent="0.25">
      <c r="A107" s="5"/>
      <c r="B107" s="57" t="str">
        <f>Critères!B106</f>
        <v>13.10</v>
      </c>
      <c r="C107" s="27" t="str">
        <f>Critères!C106</f>
        <v>Dans chaque page web, les fonctionnalités utilisables ou disponibles au moyen d’un geste complexe peuvent-elles être également disponibles au moyen d’un geste simple (hors cas particuliers) ?</v>
      </c>
      <c r="D107" s="67" t="s">
        <v>305</v>
      </c>
      <c r="E107" s="68" t="s">
        <v>316</v>
      </c>
      <c r="F107" s="27"/>
      <c r="G107" s="27"/>
    </row>
    <row r="108" spans="1:7" ht="40.799999999999997" x14ac:dyDescent="0.25">
      <c r="A108" s="5"/>
      <c r="B108" s="57" t="str">
        <f>Critères!B107</f>
        <v>13.11</v>
      </c>
      <c r="C108" s="27" t="str">
        <f>Critères!C107</f>
        <v>Dans chaque page web, les actions déclenchées au moyen d’un dispositif de pointage sur un point unique de l’écran peuvent-elles faire l’objet d’une annulation (hors cas particuliers) ?</v>
      </c>
      <c r="D108" s="67" t="s">
        <v>305</v>
      </c>
      <c r="E108" s="68" t="s">
        <v>316</v>
      </c>
      <c r="F108" s="27"/>
      <c r="G108" s="27"/>
    </row>
    <row r="109" spans="1:7" ht="30.6" x14ac:dyDescent="0.25">
      <c r="A109" s="5"/>
      <c r="B109" s="57" t="str">
        <f>Critères!B108</f>
        <v>13.12</v>
      </c>
      <c r="C109" s="27" t="str">
        <f>Critères!C108</f>
        <v>Dans chaque page web, les fonctionnalités qui impliquent un mouvement de l’appareil ou vers l’appareil peuvent-elles être satisfaites de manière alternative (hors cas particuliers) ?</v>
      </c>
      <c r="D109" s="67" t="s">
        <v>305</v>
      </c>
      <c r="E109" s="68" t="s">
        <v>316</v>
      </c>
      <c r="F109" s="27"/>
      <c r="G109" s="27"/>
    </row>
  </sheetData>
  <mergeCells count="15">
    <mergeCell ref="A56:A59"/>
    <mergeCell ref="A60:A73"/>
    <mergeCell ref="A74:A86"/>
    <mergeCell ref="A87:A97"/>
    <mergeCell ref="A98:A109"/>
    <mergeCell ref="A18:A30"/>
    <mergeCell ref="A31:A38"/>
    <mergeCell ref="A39:A40"/>
    <mergeCell ref="A41:A45"/>
    <mergeCell ref="A46:A55"/>
    <mergeCell ref="A1:G1"/>
    <mergeCell ref="A2:G2"/>
    <mergeCell ref="A4:A12"/>
    <mergeCell ref="A13:A14"/>
    <mergeCell ref="A15:A17"/>
  </mergeCells>
  <conditionalFormatting sqref="D4:D109">
    <cfRule type="cellIs" dxfId="695" priority="1" operator="equal">
      <formula>"C"</formula>
    </cfRule>
    <cfRule type="cellIs" dxfId="694" priority="2" operator="equal">
      <formula>"NC"</formula>
    </cfRule>
    <cfRule type="cellIs" dxfId="693" priority="3" operator="equal">
      <formula>"NA"</formula>
    </cfRule>
    <cfRule type="cellIs" dxfId="692" priority="4" operator="equal">
      <formula>"NT"</formula>
    </cfRule>
  </conditionalFormatting>
  <conditionalFormatting sqref="E4:E109">
    <cfRule type="cellIs" dxfId="691" priority="5" operator="equal">
      <formula>"D"</formula>
    </cfRule>
    <cfRule type="cellIs" dxfId="690" priority="6" operator="equal">
      <formula>"N"</formula>
    </cfRule>
  </conditionalFormatting>
  <dataValidations count="2">
    <dataValidation type="list" operator="equal" showErrorMessage="1" sqref="D4:D109">
      <formula1>"C,NC,NA,NT"</formula1>
      <formula2>0</formula2>
    </dataValidation>
    <dataValidation type="list" operator="equal" showErrorMessage="1" sqref="E4:E109">
      <formula1>"D,N"</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09"/>
  <sheetViews>
    <sheetView zoomScale="75" zoomScaleNormal="75" workbookViewId="0">
      <selection activeCell="D4" sqref="D4"/>
    </sheetView>
  </sheetViews>
  <sheetFormatPr baseColWidth="10" defaultColWidth="9.6328125" defaultRowHeight="15" x14ac:dyDescent="0.25"/>
  <cols>
    <col min="1" max="1" width="3.7265625" style="12"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64" width="9.54296875" style="23"/>
  </cols>
  <sheetData>
    <row r="1" spans="1:64" ht="15.6" x14ac:dyDescent="0.25">
      <c r="A1" s="11" t="str">
        <f>Échantillon!A1</f>
        <v>RGAA 4.1 – GRILLE D'ÉVALUATION</v>
      </c>
      <c r="B1" s="11"/>
      <c r="C1" s="11"/>
      <c r="D1" s="11"/>
      <c r="E1" s="11"/>
      <c r="F1" s="11"/>
      <c r="G1" s="11"/>
    </row>
    <row r="2" spans="1:64" x14ac:dyDescent="0.25">
      <c r="A2" s="1" t="str">
        <f>CONCATENATE(Échantillon!B11," : ",Échantillon!C11)</f>
        <v>Contact : http://www.site.fr/contact.html</v>
      </c>
      <c r="B2" s="1"/>
      <c r="C2" s="1"/>
      <c r="D2" s="1"/>
      <c r="E2" s="1"/>
      <c r="F2" s="1"/>
      <c r="G2" s="1"/>
    </row>
    <row r="3" spans="1:64" ht="46.2" x14ac:dyDescent="0.25">
      <c r="A3" s="24" t="s">
        <v>71</v>
      </c>
      <c r="B3" s="24" t="s">
        <v>72</v>
      </c>
      <c r="C3" s="25" t="s">
        <v>73</v>
      </c>
      <c r="D3" s="24" t="s">
        <v>300</v>
      </c>
      <c r="E3" s="24" t="s">
        <v>313</v>
      </c>
      <c r="F3" s="25" t="s">
        <v>314</v>
      </c>
      <c r="G3" s="25" t="s">
        <v>315</v>
      </c>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row>
    <row r="4" spans="1:64" ht="20.399999999999999" x14ac:dyDescent="0.25">
      <c r="A4" s="5" t="str">
        <f>Critères!$A$3</f>
        <v>IMAGES</v>
      </c>
      <c r="B4" s="57" t="str">
        <f>Critères!B3</f>
        <v>1.1</v>
      </c>
      <c r="C4" s="27" t="str">
        <f>Critères!C3</f>
        <v>Chaque image porteuse d’information a-t-elle une alternative textuelle ?</v>
      </c>
      <c r="D4" s="67" t="s">
        <v>305</v>
      </c>
      <c r="E4" s="68" t="s">
        <v>316</v>
      </c>
      <c r="F4" s="27"/>
      <c r="G4" s="27"/>
      <c r="H4" s="12"/>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row>
    <row r="5" spans="1:64" ht="20.399999999999999" x14ac:dyDescent="0.25">
      <c r="A5" s="5"/>
      <c r="B5" s="57" t="str">
        <f>Critères!B4</f>
        <v>1.2</v>
      </c>
      <c r="C5" s="27" t="str">
        <f>Critères!C4</f>
        <v>Chaque image de décoration est-elle correctement ignorée par les technologies d’assistance ?</v>
      </c>
      <c r="D5" s="67" t="s">
        <v>305</v>
      </c>
      <c r="E5" s="68" t="s">
        <v>316</v>
      </c>
      <c r="F5" s="27"/>
      <c r="G5" s="27"/>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row>
    <row r="6" spans="1:64" ht="30.6" x14ac:dyDescent="0.25">
      <c r="A6" s="5"/>
      <c r="B6" s="57" t="str">
        <f>Critères!B5</f>
        <v>1.3</v>
      </c>
      <c r="C6" s="27" t="str">
        <f>Critères!C5</f>
        <v>Pour chaque image porteuse d'information ayant une alternative textuelle, cette alternative est-elle pertinente (hors cas particuliers) ?</v>
      </c>
      <c r="D6" s="67" t="s">
        <v>305</v>
      </c>
      <c r="E6" s="68" t="s">
        <v>316</v>
      </c>
      <c r="F6" s="27"/>
      <c r="G6" s="27"/>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row>
    <row r="7" spans="1:64" ht="30.6" x14ac:dyDescent="0.25">
      <c r="A7" s="5"/>
      <c r="B7" s="57" t="str">
        <f>Critères!B6</f>
        <v>1.4</v>
      </c>
      <c r="C7" s="27" t="str">
        <f>Critères!C6</f>
        <v>Pour chaque image utilisée comme CAPTCHA ou comme image-test, ayant une alternative textuelle, cette alternative permet-elle d’identifier la nature et la fonction de l’image ?</v>
      </c>
      <c r="D7" s="67" t="s">
        <v>305</v>
      </c>
      <c r="E7" s="68" t="s">
        <v>316</v>
      </c>
      <c r="F7" s="27"/>
      <c r="G7" s="27"/>
    </row>
    <row r="8" spans="1:64" ht="30.6" x14ac:dyDescent="0.25">
      <c r="A8" s="5"/>
      <c r="B8" s="57" t="str">
        <f>Critères!B7</f>
        <v>1.5</v>
      </c>
      <c r="C8" s="27" t="str">
        <f>Critères!C7</f>
        <v>Pour chaque image utilisée comme CAPTCHA, une solution d’accès alternatif au contenu ou à la fonction du CAPTCHA est-elle présente ?</v>
      </c>
      <c r="D8" s="67" t="s">
        <v>305</v>
      </c>
      <c r="E8" s="68" t="s">
        <v>316</v>
      </c>
      <c r="F8" s="29"/>
      <c r="G8" s="27"/>
    </row>
    <row r="9" spans="1:64" ht="20.399999999999999" x14ac:dyDescent="0.25">
      <c r="A9" s="5"/>
      <c r="B9" s="57" t="str">
        <f>Critères!B8</f>
        <v>1.6</v>
      </c>
      <c r="C9" s="27" t="str">
        <f>Critères!C8</f>
        <v>Chaque image porteuse d’information a-t-elle, si nécessaire, une description détaillée ?</v>
      </c>
      <c r="D9" s="67" t="s">
        <v>305</v>
      </c>
      <c r="E9" s="68" t="s">
        <v>316</v>
      </c>
      <c r="F9" s="27"/>
      <c r="G9" s="27"/>
    </row>
    <row r="10" spans="1:64" ht="20.399999999999999" x14ac:dyDescent="0.25">
      <c r="A10" s="5"/>
      <c r="B10" s="57" t="str">
        <f>Critères!B9</f>
        <v>1.7</v>
      </c>
      <c r="C10" s="27" t="str">
        <f>Critères!C9</f>
        <v>Pour chaque image porteuse d’information ayant une description détaillée, cette description est-elle pertinente ?</v>
      </c>
      <c r="D10" s="67" t="s">
        <v>305</v>
      </c>
      <c r="E10" s="68" t="s">
        <v>316</v>
      </c>
      <c r="F10" s="27"/>
      <c r="G10" s="27"/>
    </row>
    <row r="11" spans="1:64" ht="40.799999999999997" x14ac:dyDescent="0.25">
      <c r="A11" s="5"/>
      <c r="B11" s="57" t="str">
        <f>Critères!B10</f>
        <v>1.8</v>
      </c>
      <c r="C11" s="27" t="str">
        <f>Critères!C10</f>
        <v>Chaque image texte porteuse d’information, en l’absence d’un mécanisme de remplacement, doit si possible être remplacée par du texte stylé. Cette règle est-elle respectée (hors cas particuliers) ?</v>
      </c>
      <c r="D11" s="67" t="s">
        <v>305</v>
      </c>
      <c r="E11" s="68" t="s">
        <v>316</v>
      </c>
      <c r="F11" s="27"/>
      <c r="G11" s="27"/>
    </row>
    <row r="12" spans="1:64" ht="20.399999999999999" x14ac:dyDescent="0.25">
      <c r="A12" s="5"/>
      <c r="B12" s="57" t="str">
        <f>Critères!B11</f>
        <v>1.9</v>
      </c>
      <c r="C12" s="27" t="str">
        <f>Critères!C11</f>
        <v>Chaque légende d’image est-elle, si nécessaire, correctement reliée à l’image correspondante ?</v>
      </c>
      <c r="D12" s="67" t="s">
        <v>305</v>
      </c>
      <c r="E12" s="68" t="s">
        <v>316</v>
      </c>
      <c r="F12" s="27"/>
      <c r="G12" s="27"/>
    </row>
    <row r="13" spans="1:64" ht="15.6" x14ac:dyDescent="0.25">
      <c r="A13" s="5" t="str">
        <f>Critères!$A$12</f>
        <v>CADRES</v>
      </c>
      <c r="B13" s="59" t="str">
        <f>Critères!B12</f>
        <v>2.1</v>
      </c>
      <c r="C13" s="31" t="str">
        <f>Critères!C12</f>
        <v>Chaque cadre a-t-il un titre de cadre ?</v>
      </c>
      <c r="D13" s="67" t="s">
        <v>305</v>
      </c>
      <c r="E13" s="68" t="s">
        <v>316</v>
      </c>
      <c r="F13" s="60"/>
      <c r="G13" s="31"/>
    </row>
    <row r="14" spans="1:64"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64" ht="30.6" x14ac:dyDescent="0.25">
      <c r="A15" s="5" t="str">
        <f>Critères!$A$14</f>
        <v>COULEURS</v>
      </c>
      <c r="B15" s="57" t="str">
        <f>Critères!B14</f>
        <v>3.1</v>
      </c>
      <c r="C15" s="27" t="str">
        <f>Critères!C14</f>
        <v>Dans chaque page web, l’information ne doit pas être donnée uniquement par la couleur. Cette règle est-elle respectée ?</v>
      </c>
      <c r="D15" s="67" t="s">
        <v>305</v>
      </c>
      <c r="E15" s="68" t="s">
        <v>316</v>
      </c>
      <c r="F15" s="27"/>
      <c r="G15" s="27"/>
    </row>
    <row r="16" spans="1:64" ht="30.6" x14ac:dyDescent="0.25">
      <c r="A16" s="5"/>
      <c r="B16" s="57" t="str">
        <f>Critères!B15</f>
        <v>3.2</v>
      </c>
      <c r="C16" s="27"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7" t="str">
        <f>Critères!B16</f>
        <v>3.3</v>
      </c>
      <c r="C17" s="27"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7" t="str">
        <f>Critères!B17</f>
        <v>4.1</v>
      </c>
      <c r="C18" s="27"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7" t="str">
        <f>Critères!B18</f>
        <v>4.2</v>
      </c>
      <c r="C19" s="27"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7" t="str">
        <f>Critères!B19</f>
        <v>4.3</v>
      </c>
      <c r="C20" s="27" t="str">
        <f>Critères!C19</f>
        <v>Chaque média temporel synchronisé pré-enregistré a-t-il, si nécessaire, des sous-titres synchronisés (hors cas particuliers) ?</v>
      </c>
      <c r="D20" s="67" t="s">
        <v>305</v>
      </c>
      <c r="E20" s="68" t="s">
        <v>316</v>
      </c>
      <c r="F20" s="31"/>
      <c r="G20" s="31"/>
    </row>
    <row r="21" spans="1:7" ht="30.6" x14ac:dyDescent="0.25">
      <c r="A21" s="5"/>
      <c r="B21" s="57" t="str">
        <f>Critères!B20</f>
        <v>4.4</v>
      </c>
      <c r="C21" s="27"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7" t="str">
        <f>Critères!B21</f>
        <v>4.5</v>
      </c>
      <c r="C22" s="27"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7" t="str">
        <f>Critères!B22</f>
        <v>4.6</v>
      </c>
      <c r="C23" s="27"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7" t="str">
        <f>Critères!B23</f>
        <v>4.7</v>
      </c>
      <c r="C24" s="27" t="str">
        <f>Critères!C23</f>
        <v>Chaque média temporel est-il clairement identifiable (hors cas particuliers) ?</v>
      </c>
      <c r="D24" s="67" t="s">
        <v>305</v>
      </c>
      <c r="E24" s="68" t="s">
        <v>316</v>
      </c>
      <c r="F24" s="31"/>
      <c r="G24" s="31"/>
    </row>
    <row r="25" spans="1:7" ht="20.399999999999999" x14ac:dyDescent="0.25">
      <c r="A25" s="5"/>
      <c r="B25" s="57" t="str">
        <f>Critères!B24</f>
        <v>4.8</v>
      </c>
      <c r="C25" s="27" t="str">
        <f>Critères!C24</f>
        <v>Chaque média non temporel a-t-il, si nécessaire, une alternative (hors cas particuliers) ?</v>
      </c>
      <c r="D25" s="67" t="s">
        <v>305</v>
      </c>
      <c r="E25" s="68" t="s">
        <v>316</v>
      </c>
      <c r="F25" s="31"/>
      <c r="G25" s="31"/>
    </row>
    <row r="26" spans="1:7" ht="20.399999999999999" x14ac:dyDescent="0.25">
      <c r="A26" s="5"/>
      <c r="B26" s="57" t="str">
        <f>Critères!B25</f>
        <v>4.9</v>
      </c>
      <c r="C26" s="27" t="str">
        <f>Critères!C25</f>
        <v>Pour chaque média non temporel ayant une alternative, cette alternative est-elle pertinente ?</v>
      </c>
      <c r="D26" s="67" t="s">
        <v>305</v>
      </c>
      <c r="E26" s="68" t="s">
        <v>316</v>
      </c>
      <c r="F26" s="31"/>
      <c r="G26" s="31"/>
    </row>
    <row r="27" spans="1:7" ht="20.399999999999999" x14ac:dyDescent="0.25">
      <c r="A27" s="5"/>
      <c r="B27" s="57" t="str">
        <f>Critères!B26</f>
        <v>4.10</v>
      </c>
      <c r="C27" s="27" t="str">
        <f>Critères!C26</f>
        <v>Chaque son déclenché automatiquement est-il contrôlable par l’utilisateur ?</v>
      </c>
      <c r="D27" s="67" t="s">
        <v>305</v>
      </c>
      <c r="E27" s="68" t="s">
        <v>316</v>
      </c>
      <c r="F27" s="31"/>
      <c r="G27" s="31"/>
    </row>
    <row r="28" spans="1:7" ht="30.6" x14ac:dyDescent="0.25">
      <c r="A28" s="5"/>
      <c r="B28" s="57" t="str">
        <f>Critères!B27</f>
        <v>4.11</v>
      </c>
      <c r="C28" s="27"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7" t="str">
        <f>Critères!B28</f>
        <v>4.12</v>
      </c>
      <c r="C29" s="27"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7" t="str">
        <f>Critères!B29</f>
        <v>4.13</v>
      </c>
      <c r="C30" s="27"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7" t="str">
        <f>Critères!B30</f>
        <v>5.1</v>
      </c>
      <c r="C31" s="27" t="str">
        <f>Critères!C30</f>
        <v>Chaque tableau de données complexe a-t-il un résumé ?</v>
      </c>
      <c r="D31" s="67" t="s">
        <v>305</v>
      </c>
      <c r="E31" s="68" t="s">
        <v>316</v>
      </c>
      <c r="F31" s="27"/>
      <c r="G31" s="27"/>
    </row>
    <row r="32" spans="1:7" ht="20.399999999999999" x14ac:dyDescent="0.25">
      <c r="A32" s="5"/>
      <c r="B32" s="57" t="str">
        <f>Critères!B31</f>
        <v>5.2</v>
      </c>
      <c r="C32" s="27" t="str">
        <f>Critères!C31</f>
        <v>Pour chaque tableau de données complexe ayant un résumé, celui-ci est-il pertinent ?</v>
      </c>
      <c r="D32" s="67" t="s">
        <v>305</v>
      </c>
      <c r="E32" s="68" t="s">
        <v>316</v>
      </c>
      <c r="F32" s="27"/>
      <c r="G32" s="27"/>
    </row>
    <row r="33" spans="1:7" ht="20.399999999999999" x14ac:dyDescent="0.25">
      <c r="A33" s="5"/>
      <c r="B33" s="57" t="str">
        <f>Critères!B32</f>
        <v>5.3</v>
      </c>
      <c r="C33" s="27" t="str">
        <f>Critères!C32</f>
        <v>Pour chaque tableau de mise en forme, le contenu linéarisé reste-t-il compréhensible ?</v>
      </c>
      <c r="D33" s="67" t="s">
        <v>305</v>
      </c>
      <c r="E33" s="68" t="s">
        <v>316</v>
      </c>
      <c r="F33" s="27"/>
      <c r="G33" s="27"/>
    </row>
    <row r="34" spans="1:7" ht="20.399999999999999" x14ac:dyDescent="0.25">
      <c r="A34" s="5"/>
      <c r="B34" s="57" t="str">
        <f>Critères!B33</f>
        <v>5.4</v>
      </c>
      <c r="C34" s="27" t="str">
        <f>Critères!C33</f>
        <v>Pour chaque tableau de données ayant un titre, le titre est-il correctement associé au tableau de données ?</v>
      </c>
      <c r="D34" s="67" t="s">
        <v>305</v>
      </c>
      <c r="E34" s="68" t="s">
        <v>316</v>
      </c>
      <c r="F34" s="27"/>
      <c r="G34" s="27"/>
    </row>
    <row r="35" spans="1:7" ht="20.399999999999999" x14ac:dyDescent="0.25">
      <c r="A35" s="5"/>
      <c r="B35" s="57" t="str">
        <f>Critères!B34</f>
        <v>5.5</v>
      </c>
      <c r="C35" s="27" t="str">
        <f>Critères!C34</f>
        <v>Pour chaque tableau de données ayant un titre, celui-ci est-il pertinent ?</v>
      </c>
      <c r="D35" s="67" t="s">
        <v>305</v>
      </c>
      <c r="E35" s="68" t="s">
        <v>316</v>
      </c>
      <c r="F35" s="31"/>
      <c r="G35" s="31"/>
    </row>
    <row r="36" spans="1:7" ht="30.6" x14ac:dyDescent="0.25">
      <c r="A36" s="5"/>
      <c r="B36" s="57" t="str">
        <f>Critères!B35</f>
        <v>5.6</v>
      </c>
      <c r="C36" s="27" t="str">
        <f>Critères!C35</f>
        <v>Pour chaque tableau de données, chaque en-tête de colonnes et chaque en-tête de lignes sont-ils correctement déclarés ?</v>
      </c>
      <c r="D36" s="67" t="s">
        <v>305</v>
      </c>
      <c r="E36" s="68" t="s">
        <v>316</v>
      </c>
      <c r="F36" s="31"/>
      <c r="G36" s="31"/>
    </row>
    <row r="37" spans="1:7" ht="30.6" x14ac:dyDescent="0.25">
      <c r="A37" s="5"/>
      <c r="B37" s="57" t="str">
        <f>Critères!B36</f>
        <v>5.7</v>
      </c>
      <c r="C37" s="27"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7" t="str">
        <f>Critères!B37</f>
        <v>5.8</v>
      </c>
      <c r="C38" s="27"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7" t="str">
        <f>Critères!B38</f>
        <v>6.1</v>
      </c>
      <c r="C39" s="27" t="str">
        <f>Critères!C38</f>
        <v>Chaque lien est-il explicite (hors cas particuliers) ?</v>
      </c>
      <c r="D39" s="67" t="s">
        <v>305</v>
      </c>
      <c r="E39" s="68" t="s">
        <v>316</v>
      </c>
      <c r="F39" s="27"/>
      <c r="G39" s="27"/>
    </row>
    <row r="40" spans="1:7" ht="15.6" x14ac:dyDescent="0.25">
      <c r="A40" s="5"/>
      <c r="B40" s="57" t="str">
        <f>Critères!B39</f>
        <v>6.2</v>
      </c>
      <c r="C40" s="27" t="str">
        <f>Critères!C39</f>
        <v>Dans chaque page web, chaque lien a-t-il un intitulé ?</v>
      </c>
      <c r="D40" s="67" t="s">
        <v>305</v>
      </c>
      <c r="E40" s="68" t="s">
        <v>316</v>
      </c>
      <c r="F40" s="27"/>
      <c r="G40" s="27"/>
    </row>
    <row r="41" spans="1:7" ht="20.399999999999999" x14ac:dyDescent="0.25">
      <c r="A41" s="5" t="str">
        <f>Critères!$A$40</f>
        <v>SCRIPTS</v>
      </c>
      <c r="B41" s="57" t="str">
        <f>Critères!B40</f>
        <v>7.1</v>
      </c>
      <c r="C41" s="27" t="str">
        <f>Critères!C40</f>
        <v>Chaque script est-il, si nécessaire, compatible avec les technologies d’assistance ?</v>
      </c>
      <c r="D41" s="67" t="s">
        <v>305</v>
      </c>
      <c r="E41" s="68" t="s">
        <v>316</v>
      </c>
      <c r="F41" s="31"/>
      <c r="G41" s="31"/>
    </row>
    <row r="42" spans="1:7" ht="20.399999999999999" x14ac:dyDescent="0.25">
      <c r="A42" s="5"/>
      <c r="B42" s="57" t="str">
        <f>Critères!B41</f>
        <v>7.2</v>
      </c>
      <c r="C42" s="27" t="str">
        <f>Critères!C41</f>
        <v>Pour chaque script ayant une alternative, cette alternative est-elle pertinente ?</v>
      </c>
      <c r="D42" s="67" t="s">
        <v>305</v>
      </c>
      <c r="E42" s="68" t="s">
        <v>316</v>
      </c>
      <c r="F42" s="31"/>
      <c r="G42" s="31"/>
    </row>
    <row r="43" spans="1:7" ht="20.399999999999999" x14ac:dyDescent="0.25">
      <c r="A43" s="5"/>
      <c r="B43" s="57" t="str">
        <f>Critères!B42</f>
        <v>7.3</v>
      </c>
      <c r="C43" s="27" t="str">
        <f>Critères!C42</f>
        <v>Chaque script est-il contrôlable par le clavier et par tout dispositif de pointage (hors cas particuliers) ?</v>
      </c>
      <c r="D43" s="67" t="s">
        <v>305</v>
      </c>
      <c r="E43" s="68" t="s">
        <v>316</v>
      </c>
      <c r="F43" s="31"/>
      <c r="G43" s="31"/>
    </row>
    <row r="44" spans="1:7" ht="20.399999999999999" x14ac:dyDescent="0.25">
      <c r="A44" s="5"/>
      <c r="B44" s="57" t="str">
        <f>Critères!B43</f>
        <v>7.4</v>
      </c>
      <c r="C44" s="27" t="str">
        <f>Critères!C43</f>
        <v>Pour chaque script qui initie un changement de contexte, l’utilisateur est-il averti ou en a-t-il le contrôle ?</v>
      </c>
      <c r="D44" s="67" t="s">
        <v>305</v>
      </c>
      <c r="E44" s="68" t="s">
        <v>316</v>
      </c>
      <c r="F44" s="31"/>
      <c r="G44" s="31"/>
    </row>
    <row r="45" spans="1:7" ht="20.399999999999999" x14ac:dyDescent="0.25">
      <c r="A45" s="5"/>
      <c r="B45" s="57" t="str">
        <f>Critères!B44</f>
        <v>7.5</v>
      </c>
      <c r="C45" s="27"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7" t="str">
        <f>Critères!B45</f>
        <v>8.1</v>
      </c>
      <c r="C46" s="27" t="str">
        <f>Critères!C45</f>
        <v>Chaque page web est-elle définie par un type de document ?</v>
      </c>
      <c r="D46" s="67" t="s">
        <v>305</v>
      </c>
      <c r="E46" s="68" t="s">
        <v>316</v>
      </c>
      <c r="F46" s="31"/>
      <c r="G46" s="31"/>
    </row>
    <row r="47" spans="1:7" ht="20.399999999999999" x14ac:dyDescent="0.25">
      <c r="A47" s="5"/>
      <c r="B47" s="57" t="str">
        <f>Critères!B46</f>
        <v>8.2</v>
      </c>
      <c r="C47" s="27"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7" t="str">
        <f>Critères!B47</f>
        <v>8.3</v>
      </c>
      <c r="C48" s="27" t="str">
        <f>Critères!C47</f>
        <v>Dans chaque page web, la langue par défaut est-elle présente ?</v>
      </c>
      <c r="D48" s="67" t="s">
        <v>305</v>
      </c>
      <c r="E48" s="68" t="s">
        <v>316</v>
      </c>
      <c r="F48" s="31"/>
      <c r="G48" s="31"/>
    </row>
    <row r="49" spans="1:7" ht="20.399999999999999" x14ac:dyDescent="0.25">
      <c r="A49" s="5"/>
      <c r="B49" s="57" t="str">
        <f>Critères!B48</f>
        <v>8.4</v>
      </c>
      <c r="C49" s="27" t="str">
        <f>Critères!C48</f>
        <v>Pour chaque page web ayant une langue par défaut, le code de langue est-il pertinent ?</v>
      </c>
      <c r="D49" s="67" t="s">
        <v>305</v>
      </c>
      <c r="E49" s="68" t="s">
        <v>316</v>
      </c>
      <c r="F49" s="31"/>
      <c r="G49" s="31"/>
    </row>
    <row r="50" spans="1:7" ht="15.6" x14ac:dyDescent="0.25">
      <c r="A50" s="5"/>
      <c r="B50" s="57" t="str">
        <f>Critères!B49</f>
        <v>8.5</v>
      </c>
      <c r="C50" s="27" t="str">
        <f>Critères!C49</f>
        <v>Chaque page web a-t-elle un titre de page ?</v>
      </c>
      <c r="D50" s="67" t="s">
        <v>305</v>
      </c>
      <c r="E50" s="68" t="s">
        <v>316</v>
      </c>
      <c r="F50" s="31"/>
      <c r="G50" s="31"/>
    </row>
    <row r="51" spans="1:7" ht="20.399999999999999" x14ac:dyDescent="0.25">
      <c r="A51" s="5"/>
      <c r="B51" s="57" t="str">
        <f>Critères!B50</f>
        <v>8.6</v>
      </c>
      <c r="C51" s="27" t="str">
        <f>Critères!C50</f>
        <v>Pour chaque page web ayant un titre de page, ce titre est-il pertinent ?</v>
      </c>
      <c r="D51" s="67" t="s">
        <v>305</v>
      </c>
      <c r="E51" s="68" t="s">
        <v>316</v>
      </c>
      <c r="F51" s="31"/>
      <c r="G51" s="31"/>
    </row>
    <row r="52" spans="1:7" ht="20.399999999999999" x14ac:dyDescent="0.25">
      <c r="A52" s="5"/>
      <c r="B52" s="57" t="str">
        <f>Critères!B51</f>
        <v>8.7</v>
      </c>
      <c r="C52" s="27" t="str">
        <f>Critères!C51</f>
        <v>Dans chaque page web, chaque changement de langue est-il indiqué dans le code source (hors cas particuliers) ?</v>
      </c>
      <c r="D52" s="67" t="s">
        <v>305</v>
      </c>
      <c r="E52" s="68" t="s">
        <v>316</v>
      </c>
      <c r="F52" s="31"/>
      <c r="G52" s="31"/>
    </row>
    <row r="53" spans="1:7" ht="20.399999999999999" x14ac:dyDescent="0.25">
      <c r="A53" s="5"/>
      <c r="B53" s="57" t="str">
        <f>Critères!B52</f>
        <v>8.8</v>
      </c>
      <c r="C53" s="27" t="str">
        <f>Critères!C52</f>
        <v>Dans chaque page web, le code de langue de chaque changement de langue est-il valide et pertinent ?</v>
      </c>
      <c r="D53" s="67" t="s">
        <v>305</v>
      </c>
      <c r="E53" s="68" t="s">
        <v>316</v>
      </c>
      <c r="F53" s="31"/>
      <c r="G53" s="31"/>
    </row>
    <row r="54" spans="1:7" ht="30.6" x14ac:dyDescent="0.25">
      <c r="A54" s="5"/>
      <c r="B54" s="57" t="str">
        <f>Critères!B53</f>
        <v>8.9</v>
      </c>
      <c r="C54" s="27"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7" t="str">
        <f>Critères!B54</f>
        <v>8.10</v>
      </c>
      <c r="C55" s="27"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7" t="str">
        <f>Critères!B55</f>
        <v>9.1</v>
      </c>
      <c r="C56" s="27" t="str">
        <f>Critères!C55</f>
        <v>Dans chaque page web, l’information est-elle structurée par l’utilisation appropriée de titres ?</v>
      </c>
      <c r="D56" s="67" t="s">
        <v>305</v>
      </c>
      <c r="E56" s="68" t="s">
        <v>316</v>
      </c>
      <c r="F56" s="31"/>
      <c r="G56" s="31"/>
    </row>
    <row r="57" spans="1:7" ht="20.399999999999999" x14ac:dyDescent="0.25">
      <c r="A57" s="5"/>
      <c r="B57" s="57" t="str">
        <f>Critères!B56</f>
        <v>9.2</v>
      </c>
      <c r="C57" s="27" t="str">
        <f>Critères!C56</f>
        <v>Dans chaque page web, la structure du document est-elle cohérente (hors cas particuliers) ?</v>
      </c>
      <c r="D57" s="67" t="s">
        <v>305</v>
      </c>
      <c r="E57" s="68" t="s">
        <v>316</v>
      </c>
      <c r="F57" s="31"/>
      <c r="G57" s="31"/>
    </row>
    <row r="58" spans="1:7" ht="20.399999999999999" x14ac:dyDescent="0.25">
      <c r="A58" s="5"/>
      <c r="B58" s="57" t="str">
        <f>Critères!B57</f>
        <v>9.3</v>
      </c>
      <c r="C58" s="27" t="str">
        <f>Critères!C57</f>
        <v>Dans chaque page web, chaque liste est-elle correctement structurée ?</v>
      </c>
      <c r="D58" s="67" t="s">
        <v>305</v>
      </c>
      <c r="E58" s="68" t="s">
        <v>316</v>
      </c>
      <c r="F58" s="31"/>
      <c r="G58" s="31"/>
    </row>
    <row r="59" spans="1:7" ht="20.399999999999999" x14ac:dyDescent="0.25">
      <c r="A59" s="5"/>
      <c r="B59" s="57" t="str">
        <f>Critères!B58</f>
        <v>9.4</v>
      </c>
      <c r="C59" s="27" t="str">
        <f>Critères!C58</f>
        <v>Dans chaque page web, chaque citation est-elle correctement indiquée ?</v>
      </c>
      <c r="D59" s="67" t="s">
        <v>305</v>
      </c>
      <c r="E59" s="68" t="s">
        <v>316</v>
      </c>
      <c r="F59" s="31"/>
      <c r="G59" s="31"/>
    </row>
    <row r="60" spans="1:7" ht="20.399999999999999" x14ac:dyDescent="0.25">
      <c r="A60" s="5" t="str">
        <f>Critères!$A$59</f>
        <v>PRÉSENTATION</v>
      </c>
      <c r="B60" s="57" t="str">
        <f>Critères!B59</f>
        <v>10.1</v>
      </c>
      <c r="C60" s="27" t="str">
        <f>Critères!C59</f>
        <v>Dans le site web, des feuilles de styles sont-elles utilisées pour contrôler la présentation de l’information ?</v>
      </c>
      <c r="D60" s="67" t="s">
        <v>305</v>
      </c>
      <c r="E60" s="68" t="s">
        <v>316</v>
      </c>
      <c r="F60" s="31"/>
      <c r="G60" s="31"/>
    </row>
    <row r="61" spans="1:7" ht="30.6" x14ac:dyDescent="0.25">
      <c r="A61" s="5"/>
      <c r="B61" s="57" t="str">
        <f>Critères!B60</f>
        <v>10.2</v>
      </c>
      <c r="C61" s="27"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7" t="str">
        <f>Critères!B61</f>
        <v>10.3</v>
      </c>
      <c r="C62" s="27" t="str">
        <f>Critères!C61</f>
        <v>Dans chaque page web, l’information reste-t-elle compréhensible lorsque les feuilles de styles sont désactivées ?</v>
      </c>
      <c r="D62" s="67" t="s">
        <v>305</v>
      </c>
      <c r="E62" s="68" t="s">
        <v>316</v>
      </c>
      <c r="F62" s="31"/>
      <c r="G62" s="31"/>
    </row>
    <row r="63" spans="1:7" ht="30.6" x14ac:dyDescent="0.25">
      <c r="A63" s="5"/>
      <c r="B63" s="57" t="str">
        <f>Critères!B62</f>
        <v>10.4</v>
      </c>
      <c r="C63" s="27"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7" t="str">
        <f>Critères!B63</f>
        <v>10.5</v>
      </c>
      <c r="C64" s="27"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7" t="str">
        <f>Critères!B64</f>
        <v>10.6</v>
      </c>
      <c r="C65" s="27"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7" t="str">
        <f>Critères!B65</f>
        <v>10.7</v>
      </c>
      <c r="C66" s="27" t="str">
        <f>Critères!C65</f>
        <v>Dans chaque page web, pour chaque élément recevant le focus, la prise de focus est-elle visible ?</v>
      </c>
      <c r="D66" s="67" t="s">
        <v>305</v>
      </c>
      <c r="E66" s="68" t="s">
        <v>316</v>
      </c>
      <c r="F66" s="27"/>
      <c r="G66" s="27"/>
    </row>
    <row r="67" spans="1:7" ht="20.399999999999999" x14ac:dyDescent="0.25">
      <c r="A67" s="5"/>
      <c r="B67" s="57" t="str">
        <f>Critères!B66</f>
        <v>10.8</v>
      </c>
      <c r="C67" s="27" t="str">
        <f>Critères!C66</f>
        <v>Pour chaque page web, les contenus cachés ont-ils vocation à être ignorés par les technologies d’assistance ?</v>
      </c>
      <c r="D67" s="67" t="s">
        <v>305</v>
      </c>
      <c r="E67" s="68" t="s">
        <v>316</v>
      </c>
      <c r="F67" s="27"/>
      <c r="G67" s="27"/>
    </row>
    <row r="68" spans="1:7" ht="30.6" x14ac:dyDescent="0.25">
      <c r="A68" s="5"/>
      <c r="B68" s="57" t="str">
        <f>Critères!B67</f>
        <v>10.9</v>
      </c>
      <c r="C68" s="27" t="str">
        <f>Critères!C67</f>
        <v>Dans chaque page web, l’information ne doit pas être donnée uniquement par la forme, taille ou position. Cette règle est-elle respectée ?</v>
      </c>
      <c r="D68" s="67" t="s">
        <v>305</v>
      </c>
      <c r="E68" s="68" t="s">
        <v>316</v>
      </c>
      <c r="F68" s="27"/>
      <c r="G68" s="27"/>
    </row>
    <row r="69" spans="1:7" ht="30.6" x14ac:dyDescent="0.25">
      <c r="A69" s="5"/>
      <c r="B69" s="57" t="str">
        <f>Critères!B68</f>
        <v>10.10</v>
      </c>
      <c r="C69" s="27" t="str">
        <f>Critères!C68</f>
        <v>Dans chaque page web, l’information ne doit pas être donnée par la forme, taille ou position uniquement. Cette règle est-elle implémentée de façon pertinente ?</v>
      </c>
      <c r="D69" s="67" t="s">
        <v>305</v>
      </c>
      <c r="E69" s="68" t="s">
        <v>316</v>
      </c>
      <c r="F69" s="27"/>
      <c r="G69" s="27"/>
    </row>
    <row r="70" spans="1:7" ht="51" x14ac:dyDescent="0.25">
      <c r="A70" s="5"/>
      <c r="B70" s="57" t="str">
        <f>Critères!B69</f>
        <v>10.11</v>
      </c>
      <c r="C70" s="27"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27"/>
      <c r="G70" s="27"/>
    </row>
    <row r="71" spans="1:7" ht="30.6" x14ac:dyDescent="0.25">
      <c r="A71" s="5"/>
      <c r="B71" s="57" t="str">
        <f>Critères!B70</f>
        <v>10.12</v>
      </c>
      <c r="C71" s="27" t="str">
        <f>Critères!C70</f>
        <v>Dans chaque page web, les propriétés d’espacement du texte peuvent-elles être redéfinies par l’utilisateur sans perte de contenu ou de fonctionnalité (hors cas particuliers) ?</v>
      </c>
      <c r="D71" s="67" t="s">
        <v>305</v>
      </c>
      <c r="E71" s="68" t="s">
        <v>316</v>
      </c>
      <c r="F71" s="27"/>
      <c r="G71" s="27"/>
    </row>
    <row r="72" spans="1:7" ht="40.799999999999997" x14ac:dyDescent="0.25">
      <c r="A72" s="5"/>
      <c r="B72" s="57" t="str">
        <f>Critères!B71</f>
        <v>10.13</v>
      </c>
      <c r="C72" s="27" t="str">
        <f>Critères!C71</f>
        <v>Dans chaque page web, les contenus additionnels apparaissant à la prise de focus ou au survol d’un composant d’interface sont-ils contrôlables par l’utilisateur (hors cas particuliers) ?</v>
      </c>
      <c r="D72" s="67" t="s">
        <v>305</v>
      </c>
      <c r="E72" s="68" t="s">
        <v>316</v>
      </c>
      <c r="F72" s="27"/>
      <c r="G72" s="27"/>
    </row>
    <row r="73" spans="1:7" ht="30.6" x14ac:dyDescent="0.25">
      <c r="A73" s="5"/>
      <c r="B73" s="57" t="str">
        <f>Critères!B72</f>
        <v>10.14</v>
      </c>
      <c r="C73" s="27" t="str">
        <f>Critères!C72</f>
        <v>Dans chaque page web, les contenus additionnels apparaissant via les styles CSS uniquement peuvent-ils être rendus visibles au clavier et par tout dispositif de pointage ?</v>
      </c>
      <c r="D73" s="67" t="s">
        <v>305</v>
      </c>
      <c r="E73" s="68" t="s">
        <v>316</v>
      </c>
      <c r="F73" s="27"/>
      <c r="G73" s="27"/>
    </row>
    <row r="74" spans="1:7" ht="15.6" x14ac:dyDescent="0.25">
      <c r="A74" s="5" t="str">
        <f>Critères!$A$73</f>
        <v>FORMULAIRES</v>
      </c>
      <c r="B74" s="57" t="str">
        <f>Critères!B73</f>
        <v>11.1</v>
      </c>
      <c r="C74" s="27" t="str">
        <f>Critères!C73</f>
        <v>Chaque champ de formulaire a-t-il une étiquette ?</v>
      </c>
      <c r="D74" s="67" t="s">
        <v>305</v>
      </c>
      <c r="E74" s="68" t="s">
        <v>316</v>
      </c>
      <c r="F74" s="27"/>
      <c r="G74" s="27"/>
    </row>
    <row r="75" spans="1:7" ht="20.399999999999999" x14ac:dyDescent="0.25">
      <c r="A75" s="5"/>
      <c r="B75" s="57" t="str">
        <f>Critères!B74</f>
        <v>11.2</v>
      </c>
      <c r="C75" s="27" t="str">
        <f>Critères!C74</f>
        <v>Chaque étiquette associée à un champ de formulaire est-elle pertinente (hors cas particuliers) ?</v>
      </c>
      <c r="D75" s="67" t="s">
        <v>305</v>
      </c>
      <c r="E75" s="68" t="s">
        <v>316</v>
      </c>
      <c r="F75" s="27"/>
      <c r="G75" s="27"/>
    </row>
    <row r="76" spans="1:7" ht="40.799999999999997" x14ac:dyDescent="0.25">
      <c r="A76" s="5"/>
      <c r="B76" s="57" t="str">
        <f>Critères!B75</f>
        <v>11.3</v>
      </c>
      <c r="C76" s="27" t="str">
        <f>Critères!C75</f>
        <v>Dans chaque formulaire, chaque étiquette associée à un champ de formulaire ayant la même fonction et répété plusieurs fois dans une même page ou dans un ensemble de pages est-elle cohérente ?</v>
      </c>
      <c r="D76" s="67" t="s">
        <v>305</v>
      </c>
      <c r="E76" s="68" t="s">
        <v>316</v>
      </c>
      <c r="F76" s="27"/>
      <c r="G76" s="27"/>
    </row>
    <row r="77" spans="1:7" ht="20.399999999999999" x14ac:dyDescent="0.25">
      <c r="A77" s="5"/>
      <c r="B77" s="57" t="str">
        <f>Critères!B76</f>
        <v>11.4</v>
      </c>
      <c r="C77" s="27" t="str">
        <f>Critères!C76</f>
        <v>Dans chaque formulaire, chaque étiquette de champ et son champ associé sont-ils accolés (hors cas particuliers) ?</v>
      </c>
      <c r="D77" s="67" t="s">
        <v>305</v>
      </c>
      <c r="E77" s="68" t="s">
        <v>316</v>
      </c>
      <c r="F77" s="27"/>
      <c r="G77" s="27"/>
    </row>
    <row r="78" spans="1:7" ht="20.399999999999999" x14ac:dyDescent="0.25">
      <c r="A78" s="5"/>
      <c r="B78" s="57" t="str">
        <f>Critères!B77</f>
        <v>11.5</v>
      </c>
      <c r="C78" s="27" t="str">
        <f>Critères!C77</f>
        <v>Dans chaque formulaire, les champs de même nature sont-ils regroupés, si nécessaire ?</v>
      </c>
      <c r="D78" s="67" t="s">
        <v>305</v>
      </c>
      <c r="E78" s="68" t="s">
        <v>316</v>
      </c>
      <c r="F78" s="27"/>
      <c r="G78" s="27"/>
    </row>
    <row r="79" spans="1:7" ht="20.399999999999999" x14ac:dyDescent="0.25">
      <c r="A79" s="5"/>
      <c r="B79" s="57" t="str">
        <f>Critères!B78</f>
        <v>11.6</v>
      </c>
      <c r="C79" s="27" t="str">
        <f>Critères!C78</f>
        <v>Dans chaque formulaire, chaque regroupement de champs de même nature a-t-il une légende ?</v>
      </c>
      <c r="D79" s="67" t="s">
        <v>305</v>
      </c>
      <c r="E79" s="68" t="s">
        <v>316</v>
      </c>
      <c r="F79" s="31"/>
      <c r="G79" s="31"/>
    </row>
    <row r="80" spans="1:7" ht="30.6" x14ac:dyDescent="0.25">
      <c r="A80" s="5"/>
      <c r="B80" s="57" t="str">
        <f>Critères!B79</f>
        <v>11.7</v>
      </c>
      <c r="C80" s="27"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7" t="str">
        <f>Critères!B80</f>
        <v>11.8</v>
      </c>
      <c r="C81" s="27"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7" t="str">
        <f>Critères!B81</f>
        <v>11.9</v>
      </c>
      <c r="C82" s="27" t="str">
        <f>Critères!C81</f>
        <v>Dans chaque formulaire, l’intitulé de chaque bouton est-il pertinent (hors cas particuliers) ?</v>
      </c>
      <c r="D82" s="67" t="s">
        <v>305</v>
      </c>
      <c r="E82" s="68" t="s">
        <v>316</v>
      </c>
      <c r="F82" s="31"/>
      <c r="G82" s="31"/>
    </row>
    <row r="83" spans="1:7" ht="20.399999999999999" x14ac:dyDescent="0.25">
      <c r="A83" s="5"/>
      <c r="B83" s="57" t="str">
        <f>Critères!B82</f>
        <v>11.10</v>
      </c>
      <c r="C83" s="27" t="str">
        <f>Critères!C82</f>
        <v>Dans chaque formulaire, le contrôle de saisie est-il utilisé de manière pertinente (hors cas particuliers) ?</v>
      </c>
      <c r="D83" s="67" t="s">
        <v>305</v>
      </c>
      <c r="E83" s="68" t="s">
        <v>316</v>
      </c>
      <c r="F83" s="31"/>
      <c r="G83" s="31"/>
    </row>
    <row r="84" spans="1:7" ht="30.6" x14ac:dyDescent="0.25">
      <c r="A84" s="5"/>
      <c r="B84" s="57" t="str">
        <f>Critères!B83</f>
        <v>11.11</v>
      </c>
      <c r="C84" s="27"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7" t="str">
        <f>Critères!B84</f>
        <v>11.12</v>
      </c>
      <c r="C85" s="27"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7" t="str">
        <f>Critères!B85</f>
        <v>11.13</v>
      </c>
      <c r="C86" s="27"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7" t="str">
        <f>Critères!B86</f>
        <v>12.1</v>
      </c>
      <c r="C87" s="27" t="str">
        <f>Critères!C86</f>
        <v>Chaque ensemble de pages dispose-t-il de deux systèmes de navigation différents, au moins (hors cas particuliers) ?</v>
      </c>
      <c r="D87" s="67" t="s">
        <v>305</v>
      </c>
      <c r="E87" s="68" t="s">
        <v>316</v>
      </c>
      <c r="F87" s="31"/>
      <c r="G87" s="31"/>
    </row>
    <row r="88" spans="1:7" ht="30.6" x14ac:dyDescent="0.25">
      <c r="A88" s="5"/>
      <c r="B88" s="57" t="str">
        <f>Critères!B87</f>
        <v>12.2</v>
      </c>
      <c r="C88" s="27" t="str">
        <f>Critères!C87</f>
        <v>Dans chaque ensemble de pages, le menu et les barres de navigation sont-ils toujours à la même place (hors cas particuliers) ?</v>
      </c>
      <c r="D88" s="67" t="s">
        <v>305</v>
      </c>
      <c r="E88" s="68" t="s">
        <v>316</v>
      </c>
      <c r="F88" s="31"/>
      <c r="G88" s="31"/>
    </row>
    <row r="89" spans="1:7" ht="15.6" x14ac:dyDescent="0.25">
      <c r="A89" s="5"/>
      <c r="B89" s="57" t="str">
        <f>Critères!B88</f>
        <v>12.3</v>
      </c>
      <c r="C89" s="27" t="str">
        <f>Critères!C88</f>
        <v>La page « plan du site » est-elle pertinente ?</v>
      </c>
      <c r="D89" s="67" t="s">
        <v>305</v>
      </c>
      <c r="E89" s="68" t="s">
        <v>316</v>
      </c>
      <c r="F89" s="31"/>
      <c r="G89" s="31"/>
    </row>
    <row r="90" spans="1:7" ht="20.399999999999999" x14ac:dyDescent="0.25">
      <c r="A90" s="5"/>
      <c r="B90" s="57" t="str">
        <f>Critères!B89</f>
        <v>12.4</v>
      </c>
      <c r="C90" s="27" t="str">
        <f>Critères!C89</f>
        <v>Dans chaque ensemble de pages, la page « plan du site » est-elle atteignable de manière identique ?</v>
      </c>
      <c r="D90" s="67" t="s">
        <v>305</v>
      </c>
      <c r="E90" s="68" t="s">
        <v>316</v>
      </c>
      <c r="F90" s="27"/>
      <c r="G90" s="27"/>
    </row>
    <row r="91" spans="1:7" ht="20.399999999999999" x14ac:dyDescent="0.25">
      <c r="A91" s="5"/>
      <c r="B91" s="57" t="str">
        <f>Critères!B90</f>
        <v>12.5</v>
      </c>
      <c r="C91" s="27" t="str">
        <f>Critères!C90</f>
        <v>Dans chaque ensemble de pages, le moteur de recherche est-il atteignable de manière identique ?</v>
      </c>
      <c r="D91" s="67" t="s">
        <v>305</v>
      </c>
      <c r="E91" s="68" t="s">
        <v>316</v>
      </c>
      <c r="F91" s="27"/>
      <c r="G91" s="27"/>
    </row>
    <row r="92" spans="1:7" ht="51" x14ac:dyDescent="0.25">
      <c r="A92" s="5"/>
      <c r="B92" s="57" t="str">
        <f>Critères!B91</f>
        <v>12.6</v>
      </c>
      <c r="C92" s="27"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27"/>
      <c r="G92" s="27"/>
    </row>
    <row r="93" spans="1:7" ht="30.6" x14ac:dyDescent="0.25">
      <c r="A93" s="5"/>
      <c r="B93" s="57" t="str">
        <f>Critères!B92</f>
        <v>12.7</v>
      </c>
      <c r="C93" s="27" t="str">
        <f>Critères!C92</f>
        <v>Dans chaque page web, un lien d’évitement ou d’accès rapide à la zone de contenu principal est-il présent (hors cas particuliers) ?</v>
      </c>
      <c r="D93" s="67" t="s">
        <v>305</v>
      </c>
      <c r="E93" s="68" t="s">
        <v>316</v>
      </c>
      <c r="F93" s="27"/>
      <c r="G93" s="27"/>
    </row>
    <row r="94" spans="1:7" ht="20.399999999999999" x14ac:dyDescent="0.25">
      <c r="A94" s="5"/>
      <c r="B94" s="57" t="str">
        <f>Critères!B93</f>
        <v>12.8</v>
      </c>
      <c r="C94" s="27" t="str">
        <f>Critères!C93</f>
        <v>Dans chaque page web, l’ordre de tabulation est-il cohérent ?</v>
      </c>
      <c r="D94" s="67" t="s">
        <v>305</v>
      </c>
      <c r="E94" s="68" t="s">
        <v>316</v>
      </c>
      <c r="F94" s="27"/>
      <c r="G94" s="27"/>
    </row>
    <row r="95" spans="1:7" ht="20.399999999999999" x14ac:dyDescent="0.25">
      <c r="A95" s="5"/>
      <c r="B95" s="57" t="str">
        <f>Critères!B94</f>
        <v>12.9</v>
      </c>
      <c r="C95" s="27" t="str">
        <f>Critères!C94</f>
        <v>Dans chaque page web, la navigation ne doit pas contenir de piège au clavier. Cette règle est-elle respectée ?</v>
      </c>
      <c r="D95" s="67" t="s">
        <v>305</v>
      </c>
      <c r="E95" s="68" t="s">
        <v>316</v>
      </c>
      <c r="F95" s="27"/>
      <c r="G95" s="27"/>
    </row>
    <row r="96" spans="1:7" ht="40.799999999999997" x14ac:dyDescent="0.25">
      <c r="A96" s="5"/>
      <c r="B96" s="57" t="str">
        <f>Critères!B95</f>
        <v>12.10</v>
      </c>
      <c r="C96" s="27" t="str">
        <f>Critères!C95</f>
        <v>Dans chaque page web, les raccourcis clavier n’utilisant qu’une seule touche (lettre minuscule ou majuscule, ponctuation, chiffre ou symbole) sont-ils contrôlables par l’utilisateur ?</v>
      </c>
      <c r="D96" s="67" t="s">
        <v>305</v>
      </c>
      <c r="E96" s="68" t="s">
        <v>316</v>
      </c>
      <c r="F96" s="27"/>
      <c r="G96" s="27"/>
    </row>
    <row r="97" spans="1:7" ht="40.799999999999997" x14ac:dyDescent="0.25">
      <c r="A97" s="5"/>
      <c r="B97" s="57" t="str">
        <f>Critères!B96</f>
        <v>12.11</v>
      </c>
      <c r="C97" s="27" t="str">
        <f>Critères!C96</f>
        <v>Dans chaque page web, les contenus additionnels apparaissant au survol, à la prise de focus ou à l’activation d’un composant d’interface sont-ils si nécessaire atteignables au clavier ?</v>
      </c>
      <c r="D97" s="67" t="s">
        <v>305</v>
      </c>
      <c r="E97" s="68" t="s">
        <v>316</v>
      </c>
      <c r="F97" s="27"/>
      <c r="G97" s="27"/>
    </row>
    <row r="98" spans="1:7" ht="30.6" x14ac:dyDescent="0.25">
      <c r="A98" s="5" t="str">
        <f>Critères!$A$97</f>
        <v>CONSULTATION</v>
      </c>
      <c r="B98" s="57" t="str">
        <f>Critères!B97</f>
        <v>13.1</v>
      </c>
      <c r="C98" s="27" t="str">
        <f>Critères!C97</f>
        <v>Pour chaque page web, l’utilisateur a-t-il le contrôle de chaque limite de temps modifiant le contenu (hors cas particuliers) ?</v>
      </c>
      <c r="D98" s="67" t="s">
        <v>305</v>
      </c>
      <c r="E98" s="68" t="s">
        <v>316</v>
      </c>
      <c r="F98" s="27"/>
      <c r="G98" s="27"/>
    </row>
    <row r="99" spans="1:7" ht="30.6" x14ac:dyDescent="0.25">
      <c r="A99" s="5"/>
      <c r="B99" s="57" t="str">
        <f>Critères!B98</f>
        <v>13.2</v>
      </c>
      <c r="C99" s="27" t="str">
        <f>Critères!C98</f>
        <v>Dans chaque page web, l’ouverture d’une nouvelle fenêtre ne doit pas être déclenchée sans action de l’utilisateur. Cette règle est-elle respectée ?</v>
      </c>
      <c r="D99" s="67" t="s">
        <v>305</v>
      </c>
      <c r="E99" s="68" t="s">
        <v>316</v>
      </c>
      <c r="F99" s="27"/>
      <c r="G99" s="27"/>
    </row>
    <row r="100" spans="1:7" ht="30.6" x14ac:dyDescent="0.25">
      <c r="A100" s="5"/>
      <c r="B100" s="57" t="str">
        <f>Critères!B99</f>
        <v>13.3</v>
      </c>
      <c r="C100" s="27" t="str">
        <f>Critères!C99</f>
        <v>Dans chaque page web, chaque document bureautique en téléchargement possède-t-il, si nécessaire, une version accessible (hors cas particuliers) ?</v>
      </c>
      <c r="D100" s="67" t="s">
        <v>305</v>
      </c>
      <c r="E100" s="68" t="s">
        <v>316</v>
      </c>
      <c r="F100" s="27"/>
      <c r="G100" s="27"/>
    </row>
    <row r="101" spans="1:7" ht="20.399999999999999" x14ac:dyDescent="0.25">
      <c r="A101" s="5"/>
      <c r="B101" s="57" t="str">
        <f>Critères!B100</f>
        <v>13.4</v>
      </c>
      <c r="C101" s="27" t="str">
        <f>Critères!C100</f>
        <v>Pour chaque document bureautique ayant une version accessible, cette version offre-t-elle la même information ?</v>
      </c>
      <c r="D101" s="67" t="s">
        <v>305</v>
      </c>
      <c r="E101" s="68" t="s">
        <v>316</v>
      </c>
      <c r="F101" s="27"/>
      <c r="G101" s="27"/>
    </row>
    <row r="102" spans="1:7" ht="20.399999999999999" x14ac:dyDescent="0.25">
      <c r="A102" s="5"/>
      <c r="B102" s="57" t="str">
        <f>Critères!B101</f>
        <v>13.5</v>
      </c>
      <c r="C102" s="27" t="str">
        <f>Critères!C101</f>
        <v>Dans chaque page web, chaque contenu cryptique (art ASCII, émoticon, syntaxe cryptique) a-t-il une alternative ?</v>
      </c>
      <c r="D102" s="67" t="s">
        <v>305</v>
      </c>
      <c r="E102" s="68" t="s">
        <v>316</v>
      </c>
      <c r="F102" s="27"/>
      <c r="G102" s="27"/>
    </row>
    <row r="103" spans="1:7" ht="30.6" x14ac:dyDescent="0.25">
      <c r="A103" s="5"/>
      <c r="B103" s="57" t="str">
        <f>Critères!B102</f>
        <v>13.6</v>
      </c>
      <c r="C103" s="27" t="str">
        <f>Critères!C102</f>
        <v>Dans chaque page web, pour chaque contenu cryptique (art ASCII, émoticon, syntaxe cryptique) ayant une alternative, cette alternative est-elle pertinente ?</v>
      </c>
      <c r="D103" s="67" t="s">
        <v>305</v>
      </c>
      <c r="E103" s="68" t="s">
        <v>316</v>
      </c>
      <c r="F103" s="27"/>
      <c r="G103" s="27"/>
    </row>
    <row r="104" spans="1:7" ht="30.6" x14ac:dyDescent="0.25">
      <c r="A104" s="5"/>
      <c r="B104" s="57" t="str">
        <f>Critères!B103</f>
        <v>13.7</v>
      </c>
      <c r="C104" s="27" t="str">
        <f>Critères!C103</f>
        <v>Dans chaque page web, les changements brusques de luminosité ou les effets de flash sont-ils correctement utilisés ?</v>
      </c>
      <c r="D104" s="67" t="s">
        <v>305</v>
      </c>
      <c r="E104" s="68" t="s">
        <v>316</v>
      </c>
      <c r="F104" s="27"/>
      <c r="G104" s="27"/>
    </row>
    <row r="105" spans="1:7" ht="20.399999999999999" x14ac:dyDescent="0.25">
      <c r="A105" s="5"/>
      <c r="B105" s="57" t="str">
        <f>Critères!B104</f>
        <v>13.8</v>
      </c>
      <c r="C105" s="27" t="str">
        <f>Critères!C104</f>
        <v>Dans chaque page web, chaque contenu en mouvement ou clignotant est-il contrôlable par l’utilisateur ?</v>
      </c>
      <c r="D105" s="67" t="s">
        <v>305</v>
      </c>
      <c r="E105" s="68" t="s">
        <v>316</v>
      </c>
      <c r="F105" s="27"/>
      <c r="G105" s="27"/>
    </row>
    <row r="106" spans="1:7" ht="30.6" x14ac:dyDescent="0.25">
      <c r="A106" s="5"/>
      <c r="B106" s="57" t="str">
        <f>Critères!B105</f>
        <v>13.9</v>
      </c>
      <c r="C106" s="27" t="str">
        <f>Critères!C105</f>
        <v>Dans chaque page web, le contenu proposé est-il consultable quelle que soit l’orientation de l’écran (portait ou paysage) (hors cas particuliers) ?</v>
      </c>
      <c r="D106" s="67" t="s">
        <v>305</v>
      </c>
      <c r="E106" s="68" t="s">
        <v>316</v>
      </c>
      <c r="F106" s="27"/>
      <c r="G106" s="27"/>
    </row>
    <row r="107" spans="1:7" ht="40.799999999999997" x14ac:dyDescent="0.25">
      <c r="A107" s="5"/>
      <c r="B107" s="57" t="str">
        <f>Critères!B106</f>
        <v>13.10</v>
      </c>
      <c r="C107" s="27" t="str">
        <f>Critères!C106</f>
        <v>Dans chaque page web, les fonctionnalités utilisables ou disponibles au moyen d’un geste complexe peuvent-elles être également disponibles au moyen d’un geste simple (hors cas particuliers) ?</v>
      </c>
      <c r="D107" s="67" t="s">
        <v>305</v>
      </c>
      <c r="E107" s="68" t="s">
        <v>316</v>
      </c>
      <c r="F107" s="27"/>
      <c r="G107" s="27"/>
    </row>
    <row r="108" spans="1:7" ht="40.799999999999997" x14ac:dyDescent="0.25">
      <c r="A108" s="5"/>
      <c r="B108" s="57" t="str">
        <f>Critères!B107</f>
        <v>13.11</v>
      </c>
      <c r="C108" s="27" t="str">
        <f>Critères!C107</f>
        <v>Dans chaque page web, les actions déclenchées au moyen d’un dispositif de pointage sur un point unique de l’écran peuvent-elles faire l’objet d’une annulation (hors cas particuliers) ?</v>
      </c>
      <c r="D108" s="67" t="s">
        <v>305</v>
      </c>
      <c r="E108" s="68" t="s">
        <v>316</v>
      </c>
      <c r="F108" s="27"/>
      <c r="G108" s="27"/>
    </row>
    <row r="109" spans="1:7" ht="30.6" x14ac:dyDescent="0.25">
      <c r="A109" s="5"/>
      <c r="B109" s="57" t="str">
        <f>Critères!B108</f>
        <v>13.12</v>
      </c>
      <c r="C109" s="27" t="str">
        <f>Critères!C108</f>
        <v>Dans chaque page web, les fonctionnalités qui impliquent un mouvement de l’appareil ou vers l’appareil peuvent-elles être satisfaites de manière alternative (hors cas particuliers) ?</v>
      </c>
      <c r="D109" s="67" t="s">
        <v>305</v>
      </c>
      <c r="E109" s="68" t="s">
        <v>316</v>
      </c>
      <c r="F109" s="27"/>
      <c r="G109" s="27"/>
    </row>
  </sheetData>
  <mergeCells count="15">
    <mergeCell ref="A56:A59"/>
    <mergeCell ref="A60:A73"/>
    <mergeCell ref="A74:A86"/>
    <mergeCell ref="A87:A97"/>
    <mergeCell ref="A98:A109"/>
    <mergeCell ref="A18:A30"/>
    <mergeCell ref="A31:A38"/>
    <mergeCell ref="A39:A40"/>
    <mergeCell ref="A41:A45"/>
    <mergeCell ref="A46:A55"/>
    <mergeCell ref="A1:G1"/>
    <mergeCell ref="A2:G2"/>
    <mergeCell ref="A4:A12"/>
    <mergeCell ref="A13:A14"/>
    <mergeCell ref="A15:A17"/>
  </mergeCells>
  <conditionalFormatting sqref="D4">
    <cfRule type="cellIs" dxfId="683" priority="7" operator="equal">
      <formula>"C"</formula>
    </cfRule>
    <cfRule type="cellIs" dxfId="682" priority="8" operator="equal">
      <formula>"NC"</formula>
    </cfRule>
    <cfRule type="cellIs" dxfId="681" priority="9" operator="equal">
      <formula>"NA"</formula>
    </cfRule>
    <cfRule type="cellIs" dxfId="680" priority="10" operator="equal">
      <formula>"NT"</formula>
    </cfRule>
  </conditionalFormatting>
  <conditionalFormatting sqref="E4">
    <cfRule type="cellIs" dxfId="679" priority="11" operator="equal">
      <formula>"D"</formula>
    </cfRule>
    <cfRule type="cellIs" dxfId="678" priority="12" operator="equal">
      <formula>"N"</formula>
    </cfRule>
  </conditionalFormatting>
  <conditionalFormatting sqref="D5:D109">
    <cfRule type="cellIs" dxfId="677" priority="1" operator="equal">
      <formula>"C"</formula>
    </cfRule>
    <cfRule type="cellIs" dxfId="676" priority="2" operator="equal">
      <formula>"NC"</formula>
    </cfRule>
    <cfRule type="cellIs" dxfId="675" priority="3" operator="equal">
      <formula>"NA"</formula>
    </cfRule>
    <cfRule type="cellIs" dxfId="674" priority="4" operator="equal">
      <formula>"NT"</formula>
    </cfRule>
  </conditionalFormatting>
  <conditionalFormatting sqref="E5:E109">
    <cfRule type="cellIs" dxfId="673" priority="5" operator="equal">
      <formula>"D"</formula>
    </cfRule>
    <cfRule type="cellIs" dxfId="672" priority="6" operator="equal">
      <formula>"N"</formula>
    </cfRule>
  </conditionalFormatting>
  <dataValidations count="2">
    <dataValidation type="list" operator="equal" showErrorMessage="1" sqref="D4:D109">
      <formula1>"C,NC,NA,NT"</formula1>
      <formula2>0</formula2>
    </dataValidation>
    <dataValidation type="list" operator="equal" showErrorMessage="1" sqref="E4:E109">
      <formula1>"D,N"</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09"/>
  <sheetViews>
    <sheetView zoomScale="75" zoomScaleNormal="75" workbookViewId="0">
      <selection activeCell="D4" sqref="D4"/>
    </sheetView>
  </sheetViews>
  <sheetFormatPr baseColWidth="10" defaultColWidth="9.6328125" defaultRowHeight="15" x14ac:dyDescent="0.25"/>
  <cols>
    <col min="1" max="1" width="3.7265625" style="12" customWidth="1"/>
    <col min="2" max="2" width="4.26953125" style="56" customWidth="1"/>
    <col min="3" max="3" width="33.08984375" style="23" customWidth="1"/>
    <col min="4" max="4" width="3.81640625" style="23" customWidth="1"/>
    <col min="5" max="5" width="3.26953125" style="23" customWidth="1"/>
    <col min="6" max="6" width="33" style="23" customWidth="1"/>
    <col min="7" max="7" width="22.81640625" style="23" customWidth="1"/>
    <col min="8" max="64" width="9.54296875" style="23"/>
  </cols>
  <sheetData>
    <row r="1" spans="1:64" ht="15.6" x14ac:dyDescent="0.25">
      <c r="A1" s="11" t="str">
        <f>Échantillon!A1</f>
        <v>RGAA 4.1 – GRILLE D'ÉVALUATION</v>
      </c>
      <c r="B1" s="11"/>
      <c r="C1" s="11"/>
      <c r="D1" s="11"/>
      <c r="E1" s="11"/>
      <c r="F1" s="11"/>
      <c r="G1" s="11"/>
    </row>
    <row r="2" spans="1:64" x14ac:dyDescent="0.25">
      <c r="A2" s="1" t="str">
        <f>CONCATENATE(Échantillon!B12," : ",Échantillon!C12)</f>
        <v>Accessibilité : http://www.site.fr/accessibilite.html</v>
      </c>
      <c r="B2" s="1"/>
      <c r="C2" s="1"/>
      <c r="D2" s="1"/>
      <c r="E2" s="1"/>
      <c r="F2" s="1"/>
      <c r="G2" s="1"/>
    </row>
    <row r="3" spans="1:64" ht="46.2" x14ac:dyDescent="0.25">
      <c r="A3" s="24" t="s">
        <v>71</v>
      </c>
      <c r="B3" s="24" t="s">
        <v>72</v>
      </c>
      <c r="C3" s="25" t="s">
        <v>73</v>
      </c>
      <c r="D3" s="24" t="s">
        <v>300</v>
      </c>
      <c r="E3" s="24" t="s">
        <v>313</v>
      </c>
      <c r="F3" s="25" t="s">
        <v>314</v>
      </c>
      <c r="G3" s="25" t="s">
        <v>315</v>
      </c>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row>
    <row r="4" spans="1:64" ht="20.399999999999999" x14ac:dyDescent="0.25">
      <c r="A4" s="5" t="str">
        <f>Critères!$A$3</f>
        <v>IMAGES</v>
      </c>
      <c r="B4" s="57" t="str">
        <f>Critères!B3</f>
        <v>1.1</v>
      </c>
      <c r="C4" s="27" t="str">
        <f>Critères!C3</f>
        <v>Chaque image porteuse d’information a-t-elle une alternative textuelle ?</v>
      </c>
      <c r="D4" s="67" t="s">
        <v>305</v>
      </c>
      <c r="E4" s="68" t="s">
        <v>316</v>
      </c>
      <c r="F4" s="27"/>
      <c r="G4" s="27"/>
      <c r="H4" s="12"/>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row>
    <row r="5" spans="1:64" ht="20.399999999999999" x14ac:dyDescent="0.25">
      <c r="A5" s="5"/>
      <c r="B5" s="57" t="str">
        <f>Critères!B4</f>
        <v>1.2</v>
      </c>
      <c r="C5" s="27" t="str">
        <f>Critères!C4</f>
        <v>Chaque image de décoration est-elle correctement ignorée par les technologies d’assistance ?</v>
      </c>
      <c r="D5" s="67" t="s">
        <v>305</v>
      </c>
      <c r="E5" s="68" t="s">
        <v>316</v>
      </c>
      <c r="F5" s="27"/>
      <c r="G5" s="27"/>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row>
    <row r="6" spans="1:64" ht="30.6" x14ac:dyDescent="0.25">
      <c r="A6" s="5"/>
      <c r="B6" s="57" t="str">
        <f>Critères!B5</f>
        <v>1.3</v>
      </c>
      <c r="C6" s="27" t="str">
        <f>Critères!C5</f>
        <v>Pour chaque image porteuse d'information ayant une alternative textuelle, cette alternative est-elle pertinente (hors cas particuliers) ?</v>
      </c>
      <c r="D6" s="67" t="s">
        <v>305</v>
      </c>
      <c r="E6" s="68" t="s">
        <v>316</v>
      </c>
      <c r="F6" s="27"/>
      <c r="G6" s="27"/>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row>
    <row r="7" spans="1:64" ht="30.6" x14ac:dyDescent="0.25">
      <c r="A7" s="5"/>
      <c r="B7" s="57" t="str">
        <f>Critères!B6</f>
        <v>1.4</v>
      </c>
      <c r="C7" s="27" t="str">
        <f>Critères!C6</f>
        <v>Pour chaque image utilisée comme CAPTCHA ou comme image-test, ayant une alternative textuelle, cette alternative permet-elle d’identifier la nature et la fonction de l’image ?</v>
      </c>
      <c r="D7" s="67" t="s">
        <v>305</v>
      </c>
      <c r="E7" s="68" t="s">
        <v>316</v>
      </c>
      <c r="F7" s="27"/>
      <c r="G7" s="27"/>
    </row>
    <row r="8" spans="1:64" ht="30.6" x14ac:dyDescent="0.25">
      <c r="A8" s="5"/>
      <c r="B8" s="57" t="str">
        <f>Critères!B7</f>
        <v>1.5</v>
      </c>
      <c r="C8" s="27" t="str">
        <f>Critères!C7</f>
        <v>Pour chaque image utilisée comme CAPTCHA, une solution d’accès alternatif au contenu ou à la fonction du CAPTCHA est-elle présente ?</v>
      </c>
      <c r="D8" s="67" t="s">
        <v>305</v>
      </c>
      <c r="E8" s="68" t="s">
        <v>316</v>
      </c>
      <c r="F8" s="29"/>
      <c r="G8" s="27"/>
    </row>
    <row r="9" spans="1:64" ht="20.399999999999999" x14ac:dyDescent="0.25">
      <c r="A9" s="5"/>
      <c r="B9" s="57" t="str">
        <f>Critères!B8</f>
        <v>1.6</v>
      </c>
      <c r="C9" s="27" t="str">
        <f>Critères!C8</f>
        <v>Chaque image porteuse d’information a-t-elle, si nécessaire, une description détaillée ?</v>
      </c>
      <c r="D9" s="67" t="s">
        <v>305</v>
      </c>
      <c r="E9" s="68" t="s">
        <v>316</v>
      </c>
      <c r="F9" s="27"/>
      <c r="G9" s="27"/>
    </row>
    <row r="10" spans="1:64" ht="20.399999999999999" x14ac:dyDescent="0.25">
      <c r="A10" s="5"/>
      <c r="B10" s="57" t="str">
        <f>Critères!B9</f>
        <v>1.7</v>
      </c>
      <c r="C10" s="27" t="str">
        <f>Critères!C9</f>
        <v>Pour chaque image porteuse d’information ayant une description détaillée, cette description est-elle pertinente ?</v>
      </c>
      <c r="D10" s="67" t="s">
        <v>305</v>
      </c>
      <c r="E10" s="68" t="s">
        <v>316</v>
      </c>
      <c r="F10" s="27"/>
      <c r="G10" s="27"/>
    </row>
    <row r="11" spans="1:64" ht="40.799999999999997" x14ac:dyDescent="0.25">
      <c r="A11" s="5"/>
      <c r="B11" s="57" t="str">
        <f>Critères!B10</f>
        <v>1.8</v>
      </c>
      <c r="C11" s="27" t="str">
        <f>Critères!C10</f>
        <v>Chaque image texte porteuse d’information, en l’absence d’un mécanisme de remplacement, doit si possible être remplacée par du texte stylé. Cette règle est-elle respectée (hors cas particuliers) ?</v>
      </c>
      <c r="D11" s="67" t="s">
        <v>305</v>
      </c>
      <c r="E11" s="68" t="s">
        <v>316</v>
      </c>
      <c r="F11" s="27"/>
      <c r="G11" s="27"/>
    </row>
    <row r="12" spans="1:64" ht="20.399999999999999" x14ac:dyDescent="0.25">
      <c r="A12" s="5"/>
      <c r="B12" s="57" t="str">
        <f>Critères!B11</f>
        <v>1.9</v>
      </c>
      <c r="C12" s="27" t="str">
        <f>Critères!C11</f>
        <v>Chaque légende d’image est-elle, si nécessaire, correctement reliée à l’image correspondante ?</v>
      </c>
      <c r="D12" s="67" t="s">
        <v>305</v>
      </c>
      <c r="E12" s="68" t="s">
        <v>316</v>
      </c>
      <c r="F12" s="27"/>
      <c r="G12" s="27"/>
    </row>
    <row r="13" spans="1:64" ht="15.6" x14ac:dyDescent="0.25">
      <c r="A13" s="5" t="str">
        <f>Critères!$A$12</f>
        <v>CADRES</v>
      </c>
      <c r="B13" s="59" t="str">
        <f>Critères!B12</f>
        <v>2.1</v>
      </c>
      <c r="C13" s="31" t="str">
        <f>Critères!C12</f>
        <v>Chaque cadre a-t-il un titre de cadre ?</v>
      </c>
      <c r="D13" s="67" t="s">
        <v>305</v>
      </c>
      <c r="E13" s="68" t="s">
        <v>316</v>
      </c>
      <c r="F13" s="60"/>
      <c r="G13" s="31"/>
    </row>
    <row r="14" spans="1:64" ht="20.399999999999999" x14ac:dyDescent="0.25">
      <c r="A14" s="5"/>
      <c r="B14" s="59" t="str">
        <f>Critères!B13</f>
        <v>2.2</v>
      </c>
      <c r="C14" s="31" t="str">
        <f>Critères!C13</f>
        <v>Pour chaque cadre ayant un titre de cadre, ce titre de cadre est-il pertinent ?</v>
      </c>
      <c r="D14" s="67" t="s">
        <v>305</v>
      </c>
      <c r="E14" s="68" t="s">
        <v>316</v>
      </c>
      <c r="F14" s="31"/>
      <c r="G14" s="31"/>
    </row>
    <row r="15" spans="1:64" ht="30.6" x14ac:dyDescent="0.25">
      <c r="A15" s="5" t="str">
        <f>Critères!$A$14</f>
        <v>COULEURS</v>
      </c>
      <c r="B15" s="57" t="str">
        <f>Critères!B14</f>
        <v>3.1</v>
      </c>
      <c r="C15" s="27" t="str">
        <f>Critères!C14</f>
        <v>Dans chaque page web, l’information ne doit pas être donnée uniquement par la couleur. Cette règle est-elle respectée ?</v>
      </c>
      <c r="D15" s="67" t="s">
        <v>305</v>
      </c>
      <c r="E15" s="68" t="s">
        <v>316</v>
      </c>
      <c r="F15" s="27"/>
      <c r="G15" s="27"/>
    </row>
    <row r="16" spans="1:64" ht="30.6" x14ac:dyDescent="0.25">
      <c r="A16" s="5"/>
      <c r="B16" s="57" t="str">
        <f>Critères!B15</f>
        <v>3.2</v>
      </c>
      <c r="C16" s="27" t="str">
        <f>Critères!C15</f>
        <v>Dans chaque page web, le contraste entre la couleur du texte et la couleur de son arrière-plan est-il suffisamment élevé (hors cas particuliers) ?</v>
      </c>
      <c r="D16" s="67" t="s">
        <v>305</v>
      </c>
      <c r="E16" s="68" t="s">
        <v>316</v>
      </c>
      <c r="F16" s="31"/>
      <c r="G16" s="31"/>
    </row>
    <row r="17" spans="1:7" ht="40.799999999999997" x14ac:dyDescent="0.25">
      <c r="A17" s="5"/>
      <c r="B17" s="57" t="str">
        <f>Critères!B16</f>
        <v>3.3</v>
      </c>
      <c r="C17" s="27" t="str">
        <f>Critères!C16</f>
        <v>Dans chaque page web, les couleurs utilisées dans les composants d’interface ou les éléments graphiques porteurs d’informations sont-elles suffisamment contrastées (hors cas particuliers) ?</v>
      </c>
      <c r="D17" s="67" t="s">
        <v>305</v>
      </c>
      <c r="E17" s="68" t="s">
        <v>316</v>
      </c>
      <c r="F17" s="31"/>
      <c r="G17" s="31"/>
    </row>
    <row r="18" spans="1:7" ht="30.6" x14ac:dyDescent="0.25">
      <c r="A18" s="5" t="str">
        <f>Critères!$A$17</f>
        <v>MULTIMÉDIA</v>
      </c>
      <c r="B18" s="57" t="str">
        <f>Critères!B17</f>
        <v>4.1</v>
      </c>
      <c r="C18" s="27" t="str">
        <f>Critères!C17</f>
        <v>Chaque média temporel pré-enregistré a-t-il, si nécessaire, une transcription textuelle ou une audiodescription (hors cas particuliers) ?</v>
      </c>
      <c r="D18" s="67" t="s">
        <v>305</v>
      </c>
      <c r="E18" s="68" t="s">
        <v>316</v>
      </c>
      <c r="F18" s="31"/>
      <c r="G18" s="31"/>
    </row>
    <row r="19" spans="1:7" ht="30.6" x14ac:dyDescent="0.25">
      <c r="A19" s="5"/>
      <c r="B19" s="57" t="str">
        <f>Critères!B18</f>
        <v>4.2</v>
      </c>
      <c r="C19" s="27" t="str">
        <f>Critères!C18</f>
        <v>Pour chaque média temporel pré-enregistré ayant une transcription textuelle ou une audiodescription synchronisée, celles-ci sont-elles pertinentes (hors cas particuliers) ?</v>
      </c>
      <c r="D19" s="67" t="s">
        <v>305</v>
      </c>
      <c r="E19" s="68" t="s">
        <v>316</v>
      </c>
      <c r="F19" s="31"/>
      <c r="G19" s="31"/>
    </row>
    <row r="20" spans="1:7" ht="30.6" x14ac:dyDescent="0.25">
      <c r="A20" s="5"/>
      <c r="B20" s="57" t="str">
        <f>Critères!B19</f>
        <v>4.3</v>
      </c>
      <c r="C20" s="27" t="str">
        <f>Critères!C19</f>
        <v>Chaque média temporel synchronisé pré-enregistré a-t-il, si nécessaire, des sous-titres synchronisés (hors cas particuliers) ?</v>
      </c>
      <c r="D20" s="67" t="s">
        <v>305</v>
      </c>
      <c r="E20" s="68" t="s">
        <v>316</v>
      </c>
      <c r="F20" s="31"/>
      <c r="G20" s="31"/>
    </row>
    <row r="21" spans="1:7" ht="30.6" x14ac:dyDescent="0.25">
      <c r="A21" s="5"/>
      <c r="B21" s="57" t="str">
        <f>Critères!B20</f>
        <v>4.4</v>
      </c>
      <c r="C21" s="27" t="str">
        <f>Critères!C20</f>
        <v>Pour chaque média temporel synchronisé pré-enregistré ayant des sous-titres synchronisés, ces sous-titres sont-ils pertinents ?</v>
      </c>
      <c r="D21" s="67" t="s">
        <v>305</v>
      </c>
      <c r="E21" s="68" t="s">
        <v>316</v>
      </c>
      <c r="F21" s="31"/>
      <c r="G21" s="31"/>
    </row>
    <row r="22" spans="1:7" ht="30.6" x14ac:dyDescent="0.25">
      <c r="A22" s="5"/>
      <c r="B22" s="57" t="str">
        <f>Critères!B21</f>
        <v>4.5</v>
      </c>
      <c r="C22" s="27" t="str">
        <f>Critères!C21</f>
        <v>Chaque média temporel pré-enregistré a-t-il, si nécessaire, une audiodescription synchronisée accessible via un lien ou bouton adjacent (hors cas particuliers) ?</v>
      </c>
      <c r="D22" s="67" t="s">
        <v>305</v>
      </c>
      <c r="E22" s="68" t="s">
        <v>316</v>
      </c>
      <c r="F22" s="31"/>
      <c r="G22" s="31"/>
    </row>
    <row r="23" spans="1:7" ht="20.399999999999999" x14ac:dyDescent="0.25">
      <c r="A23" s="5"/>
      <c r="B23" s="57" t="str">
        <f>Critères!B22</f>
        <v>4.6</v>
      </c>
      <c r="C23" s="27" t="str">
        <f>Critères!C22</f>
        <v>Pour chaque média temporel pré-enregistré ayant une audiodescription synchronisée, celle-ci est-elle pertinente ?</v>
      </c>
      <c r="D23" s="67" t="s">
        <v>305</v>
      </c>
      <c r="E23" s="68" t="s">
        <v>316</v>
      </c>
      <c r="F23" s="31"/>
      <c r="G23" s="31"/>
    </row>
    <row r="24" spans="1:7" ht="20.399999999999999" x14ac:dyDescent="0.25">
      <c r="A24" s="5"/>
      <c r="B24" s="57" t="str">
        <f>Critères!B23</f>
        <v>4.7</v>
      </c>
      <c r="C24" s="27" t="str">
        <f>Critères!C23</f>
        <v>Chaque média temporel est-il clairement identifiable (hors cas particuliers) ?</v>
      </c>
      <c r="D24" s="67" t="s">
        <v>305</v>
      </c>
      <c r="E24" s="68" t="s">
        <v>316</v>
      </c>
      <c r="F24" s="31"/>
      <c r="G24" s="31"/>
    </row>
    <row r="25" spans="1:7" ht="20.399999999999999" x14ac:dyDescent="0.25">
      <c r="A25" s="5"/>
      <c r="B25" s="57" t="str">
        <f>Critères!B24</f>
        <v>4.8</v>
      </c>
      <c r="C25" s="27" t="str">
        <f>Critères!C24</f>
        <v>Chaque média non temporel a-t-il, si nécessaire, une alternative (hors cas particuliers) ?</v>
      </c>
      <c r="D25" s="67" t="s">
        <v>305</v>
      </c>
      <c r="E25" s="68" t="s">
        <v>316</v>
      </c>
      <c r="F25" s="31"/>
      <c r="G25" s="31"/>
    </row>
    <row r="26" spans="1:7" ht="20.399999999999999" x14ac:dyDescent="0.25">
      <c r="A26" s="5"/>
      <c r="B26" s="57" t="str">
        <f>Critères!B25</f>
        <v>4.9</v>
      </c>
      <c r="C26" s="27" t="str">
        <f>Critères!C25</f>
        <v>Pour chaque média non temporel ayant une alternative, cette alternative est-elle pertinente ?</v>
      </c>
      <c r="D26" s="67" t="s">
        <v>305</v>
      </c>
      <c r="E26" s="68" t="s">
        <v>316</v>
      </c>
      <c r="F26" s="31"/>
      <c r="G26" s="31"/>
    </row>
    <row r="27" spans="1:7" ht="20.399999999999999" x14ac:dyDescent="0.25">
      <c r="A27" s="5"/>
      <c r="B27" s="57" t="str">
        <f>Critères!B26</f>
        <v>4.10</v>
      </c>
      <c r="C27" s="27" t="str">
        <f>Critères!C26</f>
        <v>Chaque son déclenché automatiquement est-il contrôlable par l’utilisateur ?</v>
      </c>
      <c r="D27" s="67" t="s">
        <v>305</v>
      </c>
      <c r="E27" s="68" t="s">
        <v>316</v>
      </c>
      <c r="F27" s="31"/>
      <c r="G27" s="31"/>
    </row>
    <row r="28" spans="1:7" ht="30.6" x14ac:dyDescent="0.25">
      <c r="A28" s="5"/>
      <c r="B28" s="57" t="str">
        <f>Critères!B27</f>
        <v>4.11</v>
      </c>
      <c r="C28" s="27" t="str">
        <f>Critères!C27</f>
        <v>La consultation de chaque média temporel est-elle, si nécessaire, contrôlable par le clavier et tout dispositif de pointage ?</v>
      </c>
      <c r="D28" s="67" t="s">
        <v>305</v>
      </c>
      <c r="E28" s="68" t="s">
        <v>316</v>
      </c>
      <c r="F28" s="31"/>
      <c r="G28" s="31"/>
    </row>
    <row r="29" spans="1:7" ht="20.399999999999999" x14ac:dyDescent="0.25">
      <c r="A29" s="5"/>
      <c r="B29" s="57" t="str">
        <f>Critères!B28</f>
        <v>4.12</v>
      </c>
      <c r="C29" s="27" t="str">
        <f>Critères!C28</f>
        <v>La consultation de chaque média non temporel est-elle contrôlable par le clavier et tout dispositif de pointage ?</v>
      </c>
      <c r="D29" s="67" t="s">
        <v>305</v>
      </c>
      <c r="E29" s="68" t="s">
        <v>316</v>
      </c>
      <c r="F29" s="31"/>
      <c r="G29" s="31"/>
    </row>
    <row r="30" spans="1:7" ht="20.399999999999999" x14ac:dyDescent="0.25">
      <c r="A30" s="5"/>
      <c r="B30" s="57" t="str">
        <f>Critères!B29</f>
        <v>4.13</v>
      </c>
      <c r="C30" s="27" t="str">
        <f>Critères!C29</f>
        <v>Chaque média temporel et non temporel est-il compatible avec les technologies d’assistance (hors cas particuliers) ?</v>
      </c>
      <c r="D30" s="67" t="s">
        <v>305</v>
      </c>
      <c r="E30" s="68" t="s">
        <v>316</v>
      </c>
      <c r="F30" s="31"/>
      <c r="G30" s="31"/>
    </row>
    <row r="31" spans="1:7" ht="15.6" x14ac:dyDescent="0.25">
      <c r="A31" s="5" t="str">
        <f>Critères!$A$30</f>
        <v>TABLEAUX</v>
      </c>
      <c r="B31" s="57" t="str">
        <f>Critères!B30</f>
        <v>5.1</v>
      </c>
      <c r="C31" s="27" t="str">
        <f>Critères!C30</f>
        <v>Chaque tableau de données complexe a-t-il un résumé ?</v>
      </c>
      <c r="D31" s="67" t="s">
        <v>305</v>
      </c>
      <c r="E31" s="68" t="s">
        <v>316</v>
      </c>
      <c r="F31" s="27"/>
      <c r="G31" s="27"/>
    </row>
    <row r="32" spans="1:7" ht="20.399999999999999" x14ac:dyDescent="0.25">
      <c r="A32" s="5"/>
      <c r="B32" s="57" t="str">
        <f>Critères!B31</f>
        <v>5.2</v>
      </c>
      <c r="C32" s="27" t="str">
        <f>Critères!C31</f>
        <v>Pour chaque tableau de données complexe ayant un résumé, celui-ci est-il pertinent ?</v>
      </c>
      <c r="D32" s="67" t="s">
        <v>305</v>
      </c>
      <c r="E32" s="68" t="s">
        <v>316</v>
      </c>
      <c r="F32" s="27"/>
      <c r="G32" s="27"/>
    </row>
    <row r="33" spans="1:7" ht="20.399999999999999" x14ac:dyDescent="0.25">
      <c r="A33" s="5"/>
      <c r="B33" s="57" t="str">
        <f>Critères!B32</f>
        <v>5.3</v>
      </c>
      <c r="C33" s="27" t="str">
        <f>Critères!C32</f>
        <v>Pour chaque tableau de mise en forme, le contenu linéarisé reste-t-il compréhensible ?</v>
      </c>
      <c r="D33" s="67" t="s">
        <v>305</v>
      </c>
      <c r="E33" s="68" t="s">
        <v>316</v>
      </c>
      <c r="F33" s="27"/>
      <c r="G33" s="27"/>
    </row>
    <row r="34" spans="1:7" ht="20.399999999999999" x14ac:dyDescent="0.25">
      <c r="A34" s="5"/>
      <c r="B34" s="57" t="str">
        <f>Critères!B33</f>
        <v>5.4</v>
      </c>
      <c r="C34" s="27" t="str">
        <f>Critères!C33</f>
        <v>Pour chaque tableau de données ayant un titre, le titre est-il correctement associé au tableau de données ?</v>
      </c>
      <c r="D34" s="67" t="s">
        <v>305</v>
      </c>
      <c r="E34" s="68" t="s">
        <v>316</v>
      </c>
      <c r="F34" s="27"/>
      <c r="G34" s="27"/>
    </row>
    <row r="35" spans="1:7" ht="20.399999999999999" x14ac:dyDescent="0.25">
      <c r="A35" s="5"/>
      <c r="B35" s="57" t="str">
        <f>Critères!B34</f>
        <v>5.5</v>
      </c>
      <c r="C35" s="27" t="str">
        <f>Critères!C34</f>
        <v>Pour chaque tableau de données ayant un titre, celui-ci est-il pertinent ?</v>
      </c>
      <c r="D35" s="67" t="s">
        <v>305</v>
      </c>
      <c r="E35" s="68" t="s">
        <v>316</v>
      </c>
      <c r="F35" s="31"/>
      <c r="G35" s="31"/>
    </row>
    <row r="36" spans="1:7" ht="30.6" x14ac:dyDescent="0.25">
      <c r="A36" s="5"/>
      <c r="B36" s="57" t="str">
        <f>Critères!B35</f>
        <v>5.6</v>
      </c>
      <c r="C36" s="27" t="str">
        <f>Critères!C35</f>
        <v>Pour chaque tableau de données, chaque en-tête de colonnes et chaque en-tête de lignes sont-ils correctement déclarés ?</v>
      </c>
      <c r="D36" s="67" t="s">
        <v>305</v>
      </c>
      <c r="E36" s="68" t="s">
        <v>316</v>
      </c>
      <c r="F36" s="31"/>
      <c r="G36" s="31"/>
    </row>
    <row r="37" spans="1:7" ht="30.6" x14ac:dyDescent="0.25">
      <c r="A37" s="5"/>
      <c r="B37" s="57" t="str">
        <f>Critères!B36</f>
        <v>5.7</v>
      </c>
      <c r="C37" s="27" t="str">
        <f>Critères!C36</f>
        <v>Pour chaque tableau de données, la technique appropriée permettant d’associer chaque cellule avec ses en-têtes est-elle utilisée (hors cas particuliers) ?</v>
      </c>
      <c r="D37" s="67" t="s">
        <v>305</v>
      </c>
      <c r="E37" s="68" t="s">
        <v>316</v>
      </c>
      <c r="F37" s="31"/>
      <c r="G37" s="31"/>
    </row>
    <row r="38" spans="1:7" ht="30.6" x14ac:dyDescent="0.25">
      <c r="A38" s="5"/>
      <c r="B38" s="57" t="str">
        <f>Critères!B37</f>
        <v>5.8</v>
      </c>
      <c r="C38" s="27" t="str">
        <f>Critères!C37</f>
        <v>Chaque tableau de mise en forme ne doit pas utiliser d’éléments propres aux tableaux de données. Cette règle est-elle respectée ?</v>
      </c>
      <c r="D38" s="67" t="s">
        <v>305</v>
      </c>
      <c r="E38" s="68" t="s">
        <v>316</v>
      </c>
      <c r="F38" s="31"/>
      <c r="G38" s="31"/>
    </row>
    <row r="39" spans="1:7" ht="15.6" x14ac:dyDescent="0.25">
      <c r="A39" s="5" t="str">
        <f>Critères!$A$38</f>
        <v>LIENS</v>
      </c>
      <c r="B39" s="57" t="str">
        <f>Critères!B38</f>
        <v>6.1</v>
      </c>
      <c r="C39" s="27" t="str">
        <f>Critères!C38</f>
        <v>Chaque lien est-il explicite (hors cas particuliers) ?</v>
      </c>
      <c r="D39" s="67" t="s">
        <v>305</v>
      </c>
      <c r="E39" s="68" t="s">
        <v>316</v>
      </c>
      <c r="F39" s="27"/>
      <c r="G39" s="27"/>
    </row>
    <row r="40" spans="1:7" ht="15.6" x14ac:dyDescent="0.25">
      <c r="A40" s="5"/>
      <c r="B40" s="57" t="str">
        <f>Critères!B39</f>
        <v>6.2</v>
      </c>
      <c r="C40" s="27" t="str">
        <f>Critères!C39</f>
        <v>Dans chaque page web, chaque lien a-t-il un intitulé ?</v>
      </c>
      <c r="D40" s="67" t="s">
        <v>305</v>
      </c>
      <c r="E40" s="68" t="s">
        <v>316</v>
      </c>
      <c r="F40" s="27"/>
      <c r="G40" s="27"/>
    </row>
    <row r="41" spans="1:7" ht="20.399999999999999" x14ac:dyDescent="0.25">
      <c r="A41" s="5" t="str">
        <f>Critères!$A$40</f>
        <v>SCRIPTS</v>
      </c>
      <c r="B41" s="57" t="str">
        <f>Critères!B40</f>
        <v>7.1</v>
      </c>
      <c r="C41" s="27" t="str">
        <f>Critères!C40</f>
        <v>Chaque script est-il, si nécessaire, compatible avec les technologies d’assistance ?</v>
      </c>
      <c r="D41" s="67" t="s">
        <v>305</v>
      </c>
      <c r="E41" s="68" t="s">
        <v>316</v>
      </c>
      <c r="F41" s="31"/>
      <c r="G41" s="31"/>
    </row>
    <row r="42" spans="1:7" ht="20.399999999999999" x14ac:dyDescent="0.25">
      <c r="A42" s="5"/>
      <c r="B42" s="57" t="str">
        <f>Critères!B41</f>
        <v>7.2</v>
      </c>
      <c r="C42" s="27" t="str">
        <f>Critères!C41</f>
        <v>Pour chaque script ayant une alternative, cette alternative est-elle pertinente ?</v>
      </c>
      <c r="D42" s="67" t="s">
        <v>305</v>
      </c>
      <c r="E42" s="68" t="s">
        <v>316</v>
      </c>
      <c r="F42" s="31"/>
      <c r="G42" s="31"/>
    </row>
    <row r="43" spans="1:7" ht="20.399999999999999" x14ac:dyDescent="0.25">
      <c r="A43" s="5"/>
      <c r="B43" s="57" t="str">
        <f>Critères!B42</f>
        <v>7.3</v>
      </c>
      <c r="C43" s="27" t="str">
        <f>Critères!C42</f>
        <v>Chaque script est-il contrôlable par le clavier et par tout dispositif de pointage (hors cas particuliers) ?</v>
      </c>
      <c r="D43" s="67" t="s">
        <v>305</v>
      </c>
      <c r="E43" s="68" t="s">
        <v>316</v>
      </c>
      <c r="F43" s="31"/>
      <c r="G43" s="31"/>
    </row>
    <row r="44" spans="1:7" ht="20.399999999999999" x14ac:dyDescent="0.25">
      <c r="A44" s="5"/>
      <c r="B44" s="57" t="str">
        <f>Critères!B43</f>
        <v>7.4</v>
      </c>
      <c r="C44" s="27" t="str">
        <f>Critères!C43</f>
        <v>Pour chaque script qui initie un changement de contexte, l’utilisateur est-il averti ou en a-t-il le contrôle ?</v>
      </c>
      <c r="D44" s="67" t="s">
        <v>305</v>
      </c>
      <c r="E44" s="68" t="s">
        <v>316</v>
      </c>
      <c r="F44" s="31"/>
      <c r="G44" s="31"/>
    </row>
    <row r="45" spans="1:7" ht="20.399999999999999" x14ac:dyDescent="0.25">
      <c r="A45" s="5"/>
      <c r="B45" s="57" t="str">
        <f>Critères!B44</f>
        <v>7.5</v>
      </c>
      <c r="C45" s="27" t="str">
        <f>Critères!C44</f>
        <v>Dans chaque page web, les messages de statut sont-ils correctement restitués par les technologies d’assistance ?</v>
      </c>
      <c r="D45" s="67" t="s">
        <v>305</v>
      </c>
      <c r="E45" s="68" t="s">
        <v>316</v>
      </c>
      <c r="F45" s="31"/>
      <c r="G45" s="31"/>
    </row>
    <row r="46" spans="1:7" ht="15.6" x14ac:dyDescent="0.25">
      <c r="A46" s="5" t="str">
        <f>Critères!$A$45</f>
        <v>ÉLÉMENTS OBLIGATOIRES</v>
      </c>
      <c r="B46" s="57" t="str">
        <f>Critères!B45</f>
        <v>8.1</v>
      </c>
      <c r="C46" s="27" t="str">
        <f>Critères!C45</f>
        <v>Chaque page web est-elle définie par un type de document ?</v>
      </c>
      <c r="D46" s="67" t="s">
        <v>305</v>
      </c>
      <c r="E46" s="68" t="s">
        <v>316</v>
      </c>
      <c r="F46" s="31"/>
      <c r="G46" s="31"/>
    </row>
    <row r="47" spans="1:7" ht="20.399999999999999" x14ac:dyDescent="0.25">
      <c r="A47" s="5"/>
      <c r="B47" s="57" t="str">
        <f>Critères!B46</f>
        <v>8.2</v>
      </c>
      <c r="C47" s="27" t="str">
        <f>Critères!C46</f>
        <v>Pour chaque page web, le code source généré est-il valide selon le type de document spécifié (hors cas particuliers) ?</v>
      </c>
      <c r="D47" s="67" t="s">
        <v>305</v>
      </c>
      <c r="E47" s="68" t="s">
        <v>316</v>
      </c>
      <c r="F47" s="31"/>
      <c r="G47" s="31"/>
    </row>
    <row r="48" spans="1:7" ht="20.399999999999999" x14ac:dyDescent="0.25">
      <c r="A48" s="5"/>
      <c r="B48" s="57" t="str">
        <f>Critères!B47</f>
        <v>8.3</v>
      </c>
      <c r="C48" s="27" t="str">
        <f>Critères!C47</f>
        <v>Dans chaque page web, la langue par défaut est-elle présente ?</v>
      </c>
      <c r="D48" s="67" t="s">
        <v>305</v>
      </c>
      <c r="E48" s="68" t="s">
        <v>316</v>
      </c>
      <c r="F48" s="31"/>
      <c r="G48" s="31"/>
    </row>
    <row r="49" spans="1:7" ht="20.399999999999999" x14ac:dyDescent="0.25">
      <c r="A49" s="5"/>
      <c r="B49" s="57" t="str">
        <f>Critères!B48</f>
        <v>8.4</v>
      </c>
      <c r="C49" s="27" t="str">
        <f>Critères!C48</f>
        <v>Pour chaque page web ayant une langue par défaut, le code de langue est-il pertinent ?</v>
      </c>
      <c r="D49" s="67" t="s">
        <v>305</v>
      </c>
      <c r="E49" s="68" t="s">
        <v>316</v>
      </c>
      <c r="F49" s="31"/>
      <c r="G49" s="31"/>
    </row>
    <row r="50" spans="1:7" ht="15.6" x14ac:dyDescent="0.25">
      <c r="A50" s="5"/>
      <c r="B50" s="57" t="str">
        <f>Critères!B49</f>
        <v>8.5</v>
      </c>
      <c r="C50" s="27" t="str">
        <f>Critères!C49</f>
        <v>Chaque page web a-t-elle un titre de page ?</v>
      </c>
      <c r="D50" s="67" t="s">
        <v>305</v>
      </c>
      <c r="E50" s="68" t="s">
        <v>316</v>
      </c>
      <c r="F50" s="31"/>
      <c r="G50" s="31"/>
    </row>
    <row r="51" spans="1:7" ht="20.399999999999999" x14ac:dyDescent="0.25">
      <c r="A51" s="5"/>
      <c r="B51" s="57" t="str">
        <f>Critères!B50</f>
        <v>8.6</v>
      </c>
      <c r="C51" s="27" t="str">
        <f>Critères!C50</f>
        <v>Pour chaque page web ayant un titre de page, ce titre est-il pertinent ?</v>
      </c>
      <c r="D51" s="67" t="s">
        <v>305</v>
      </c>
      <c r="E51" s="68" t="s">
        <v>316</v>
      </c>
      <c r="F51" s="31"/>
      <c r="G51" s="31"/>
    </row>
    <row r="52" spans="1:7" ht="20.399999999999999" x14ac:dyDescent="0.25">
      <c r="A52" s="5"/>
      <c r="B52" s="57" t="str">
        <f>Critères!B51</f>
        <v>8.7</v>
      </c>
      <c r="C52" s="27" t="str">
        <f>Critères!C51</f>
        <v>Dans chaque page web, chaque changement de langue est-il indiqué dans le code source (hors cas particuliers) ?</v>
      </c>
      <c r="D52" s="67" t="s">
        <v>305</v>
      </c>
      <c r="E52" s="68" t="s">
        <v>316</v>
      </c>
      <c r="F52" s="31"/>
      <c r="G52" s="31"/>
    </row>
    <row r="53" spans="1:7" ht="20.399999999999999" x14ac:dyDescent="0.25">
      <c r="A53" s="5"/>
      <c r="B53" s="57" t="str">
        <f>Critères!B52</f>
        <v>8.8</v>
      </c>
      <c r="C53" s="27" t="str">
        <f>Critères!C52</f>
        <v>Dans chaque page web, le code de langue de chaque changement de langue est-il valide et pertinent ?</v>
      </c>
      <c r="D53" s="67" t="s">
        <v>305</v>
      </c>
      <c r="E53" s="68" t="s">
        <v>316</v>
      </c>
      <c r="F53" s="31"/>
      <c r="G53" s="31"/>
    </row>
    <row r="54" spans="1:7" ht="30.6" x14ac:dyDescent="0.25">
      <c r="A54" s="5"/>
      <c r="B54" s="57" t="str">
        <f>Critères!B53</f>
        <v>8.9</v>
      </c>
      <c r="C54" s="27" t="str">
        <f>Critères!C53</f>
        <v>Dans chaque page web, les balises ne doivent pas être utilisées uniquement à des fins de présentation. Cette règle est-elle respectée ?</v>
      </c>
      <c r="D54" s="67" t="s">
        <v>305</v>
      </c>
      <c r="E54" s="68" t="s">
        <v>316</v>
      </c>
      <c r="F54" s="31"/>
      <c r="G54" s="31"/>
    </row>
    <row r="55" spans="1:7" ht="20.399999999999999" x14ac:dyDescent="0.25">
      <c r="A55" s="5"/>
      <c r="B55" s="57" t="str">
        <f>Critères!B54</f>
        <v>8.10</v>
      </c>
      <c r="C55" s="27" t="str">
        <f>Critères!C54</f>
        <v>Dans chaque page web, les changements du sens de lecture sont-ils signalés ?</v>
      </c>
      <c r="D55" s="67" t="s">
        <v>305</v>
      </c>
      <c r="E55" s="68" t="s">
        <v>316</v>
      </c>
      <c r="F55" s="31"/>
      <c r="G55" s="31"/>
    </row>
    <row r="56" spans="1:7" ht="20.399999999999999" x14ac:dyDescent="0.25">
      <c r="A56" s="5" t="str">
        <f>Critères!$A$55</f>
        <v>STRUCTURATION</v>
      </c>
      <c r="B56" s="57" t="str">
        <f>Critères!B55</f>
        <v>9.1</v>
      </c>
      <c r="C56" s="27" t="str">
        <f>Critères!C55</f>
        <v>Dans chaque page web, l’information est-elle structurée par l’utilisation appropriée de titres ?</v>
      </c>
      <c r="D56" s="67" t="s">
        <v>305</v>
      </c>
      <c r="E56" s="68" t="s">
        <v>316</v>
      </c>
      <c r="F56" s="31"/>
      <c r="G56" s="31"/>
    </row>
    <row r="57" spans="1:7" ht="20.399999999999999" x14ac:dyDescent="0.25">
      <c r="A57" s="5"/>
      <c r="B57" s="57" t="str">
        <f>Critères!B56</f>
        <v>9.2</v>
      </c>
      <c r="C57" s="27" t="str">
        <f>Critères!C56</f>
        <v>Dans chaque page web, la structure du document est-elle cohérente (hors cas particuliers) ?</v>
      </c>
      <c r="D57" s="67" t="s">
        <v>305</v>
      </c>
      <c r="E57" s="68" t="s">
        <v>316</v>
      </c>
      <c r="F57" s="31"/>
      <c r="G57" s="31"/>
    </row>
    <row r="58" spans="1:7" ht="20.399999999999999" x14ac:dyDescent="0.25">
      <c r="A58" s="5"/>
      <c r="B58" s="57" t="str">
        <f>Critères!B57</f>
        <v>9.3</v>
      </c>
      <c r="C58" s="27" t="str">
        <f>Critères!C57</f>
        <v>Dans chaque page web, chaque liste est-elle correctement structurée ?</v>
      </c>
      <c r="D58" s="67" t="s">
        <v>305</v>
      </c>
      <c r="E58" s="68" t="s">
        <v>316</v>
      </c>
      <c r="F58" s="31"/>
      <c r="G58" s="31"/>
    </row>
    <row r="59" spans="1:7" ht="20.399999999999999" x14ac:dyDescent="0.25">
      <c r="A59" s="5"/>
      <c r="B59" s="57" t="str">
        <f>Critères!B58</f>
        <v>9.4</v>
      </c>
      <c r="C59" s="27" t="str">
        <f>Critères!C58</f>
        <v>Dans chaque page web, chaque citation est-elle correctement indiquée ?</v>
      </c>
      <c r="D59" s="67" t="s">
        <v>305</v>
      </c>
      <c r="E59" s="68" t="s">
        <v>316</v>
      </c>
      <c r="F59" s="31"/>
      <c r="G59" s="31"/>
    </row>
    <row r="60" spans="1:7" ht="20.399999999999999" x14ac:dyDescent="0.25">
      <c r="A60" s="5" t="str">
        <f>Critères!$A$59</f>
        <v>PRÉSENTATION</v>
      </c>
      <c r="B60" s="57" t="str">
        <f>Critères!B59</f>
        <v>10.1</v>
      </c>
      <c r="C60" s="27" t="str">
        <f>Critères!C59</f>
        <v>Dans le site web, des feuilles de styles sont-elles utilisées pour contrôler la présentation de l’information ?</v>
      </c>
      <c r="D60" s="67" t="s">
        <v>305</v>
      </c>
      <c r="E60" s="68" t="s">
        <v>316</v>
      </c>
      <c r="F60" s="31"/>
      <c r="G60" s="31"/>
    </row>
    <row r="61" spans="1:7" ht="30.6" x14ac:dyDescent="0.25">
      <c r="A61" s="5"/>
      <c r="B61" s="57" t="str">
        <f>Critères!B60</f>
        <v>10.2</v>
      </c>
      <c r="C61" s="27" t="str">
        <f>Critères!C60</f>
        <v>Dans chaque page web, le contenu visible porteur d’information reste-t-il présent lorsque les feuilles de styles sont désactivées ?</v>
      </c>
      <c r="D61" s="67" t="s">
        <v>305</v>
      </c>
      <c r="E61" s="68" t="s">
        <v>316</v>
      </c>
      <c r="F61" s="31"/>
      <c r="G61" s="31"/>
    </row>
    <row r="62" spans="1:7" ht="30.6" x14ac:dyDescent="0.25">
      <c r="A62" s="5"/>
      <c r="B62" s="57" t="str">
        <f>Critères!B61</f>
        <v>10.3</v>
      </c>
      <c r="C62" s="27" t="str">
        <f>Critères!C61</f>
        <v>Dans chaque page web, l’information reste-t-elle compréhensible lorsque les feuilles de styles sont désactivées ?</v>
      </c>
      <c r="D62" s="67" t="s">
        <v>305</v>
      </c>
      <c r="E62" s="68" t="s">
        <v>316</v>
      </c>
      <c r="F62" s="31"/>
      <c r="G62" s="31"/>
    </row>
    <row r="63" spans="1:7" ht="30.6" x14ac:dyDescent="0.25">
      <c r="A63" s="5"/>
      <c r="B63" s="57" t="str">
        <f>Critères!B62</f>
        <v>10.4</v>
      </c>
      <c r="C63" s="27" t="str">
        <f>Critères!C62</f>
        <v>Dans chaque page web, le texte reste-t-il lisible lorsque la taille des caractères est augmentée jusqu’à 200%, au moins (hors cas particuliers) ?</v>
      </c>
      <c r="D63" s="67" t="s">
        <v>305</v>
      </c>
      <c r="E63" s="68" t="s">
        <v>316</v>
      </c>
      <c r="F63" s="31"/>
      <c r="G63" s="31"/>
    </row>
    <row r="64" spans="1:7" ht="30.6" x14ac:dyDescent="0.25">
      <c r="A64" s="5"/>
      <c r="B64" s="57" t="str">
        <f>Critères!B63</f>
        <v>10.5</v>
      </c>
      <c r="C64" s="27" t="str">
        <f>Critères!C63</f>
        <v>Dans chaque page web, les déclarations CSS de couleurs de fond d’élément et de police sont-elles correctement utilisées ?</v>
      </c>
      <c r="D64" s="67" t="s">
        <v>305</v>
      </c>
      <c r="E64" s="68" t="s">
        <v>316</v>
      </c>
      <c r="F64" s="31"/>
      <c r="G64" s="31"/>
    </row>
    <row r="65" spans="1:7" ht="20.399999999999999" x14ac:dyDescent="0.25">
      <c r="A65" s="5"/>
      <c r="B65" s="57" t="str">
        <f>Critères!B64</f>
        <v>10.6</v>
      </c>
      <c r="C65" s="27" t="str">
        <f>Critères!C64</f>
        <v>Dans chaque page web, chaque lien dont la nature n’est pas évidente est-il visible par rapport au texte environnant ?</v>
      </c>
      <c r="D65" s="67" t="s">
        <v>305</v>
      </c>
      <c r="E65" s="68" t="s">
        <v>316</v>
      </c>
      <c r="F65" s="31"/>
      <c r="G65" s="31"/>
    </row>
    <row r="66" spans="1:7" ht="20.399999999999999" x14ac:dyDescent="0.25">
      <c r="A66" s="5"/>
      <c r="B66" s="57" t="str">
        <f>Critères!B65</f>
        <v>10.7</v>
      </c>
      <c r="C66" s="27" t="str">
        <f>Critères!C65</f>
        <v>Dans chaque page web, pour chaque élément recevant le focus, la prise de focus est-elle visible ?</v>
      </c>
      <c r="D66" s="67" t="s">
        <v>305</v>
      </c>
      <c r="E66" s="68" t="s">
        <v>316</v>
      </c>
      <c r="F66" s="27"/>
      <c r="G66" s="27"/>
    </row>
    <row r="67" spans="1:7" ht="20.399999999999999" x14ac:dyDescent="0.25">
      <c r="A67" s="5"/>
      <c r="B67" s="57" t="str">
        <f>Critères!B66</f>
        <v>10.8</v>
      </c>
      <c r="C67" s="27" t="str">
        <f>Critères!C66</f>
        <v>Pour chaque page web, les contenus cachés ont-ils vocation à être ignorés par les technologies d’assistance ?</v>
      </c>
      <c r="D67" s="67" t="s">
        <v>305</v>
      </c>
      <c r="E67" s="68" t="s">
        <v>316</v>
      </c>
      <c r="F67" s="27"/>
      <c r="G67" s="27"/>
    </row>
    <row r="68" spans="1:7" ht="30.6" x14ac:dyDescent="0.25">
      <c r="A68" s="5"/>
      <c r="B68" s="57" t="str">
        <f>Critères!B67</f>
        <v>10.9</v>
      </c>
      <c r="C68" s="27" t="str">
        <f>Critères!C67</f>
        <v>Dans chaque page web, l’information ne doit pas être donnée uniquement par la forme, taille ou position. Cette règle est-elle respectée ?</v>
      </c>
      <c r="D68" s="67" t="s">
        <v>305</v>
      </c>
      <c r="E68" s="68" t="s">
        <v>316</v>
      </c>
      <c r="F68" s="27"/>
      <c r="G68" s="27"/>
    </row>
    <row r="69" spans="1:7" ht="30.6" x14ac:dyDescent="0.25">
      <c r="A69" s="5"/>
      <c r="B69" s="57" t="str">
        <f>Critères!B68</f>
        <v>10.10</v>
      </c>
      <c r="C69" s="27" t="str">
        <f>Critères!C68</f>
        <v>Dans chaque page web, l’information ne doit pas être donnée par la forme, taille ou position uniquement. Cette règle est-elle implémentée de façon pertinente ?</v>
      </c>
      <c r="D69" s="67" t="s">
        <v>305</v>
      </c>
      <c r="E69" s="68" t="s">
        <v>316</v>
      </c>
      <c r="F69" s="27"/>
      <c r="G69" s="27"/>
    </row>
    <row r="70" spans="1:7" ht="51" x14ac:dyDescent="0.25">
      <c r="A70" s="5"/>
      <c r="B70" s="57" t="str">
        <f>Critères!B69</f>
        <v>10.11</v>
      </c>
      <c r="C70" s="27" t="str">
        <f>Critères!C69</f>
        <v>Pour chaque page web, les contenus peuvent-ils être présentés sans avoir recours soit à un défilement vertical pour une fenêtre ayant une hauteur de 256px, soit à un défilement horizontal pour une fenêtre ayant une largeur de 320px (hors cas particuliers) ?</v>
      </c>
      <c r="D70" s="67" t="s">
        <v>305</v>
      </c>
      <c r="E70" s="68" t="s">
        <v>316</v>
      </c>
      <c r="F70" s="27"/>
      <c r="G70" s="27"/>
    </row>
    <row r="71" spans="1:7" ht="30.6" x14ac:dyDescent="0.25">
      <c r="A71" s="5"/>
      <c r="B71" s="57" t="str">
        <f>Critères!B70</f>
        <v>10.12</v>
      </c>
      <c r="C71" s="27" t="str">
        <f>Critères!C70</f>
        <v>Dans chaque page web, les propriétés d’espacement du texte peuvent-elles être redéfinies par l’utilisateur sans perte de contenu ou de fonctionnalité (hors cas particuliers) ?</v>
      </c>
      <c r="D71" s="67" t="s">
        <v>305</v>
      </c>
      <c r="E71" s="68" t="s">
        <v>316</v>
      </c>
      <c r="F71" s="27"/>
      <c r="G71" s="27"/>
    </row>
    <row r="72" spans="1:7" ht="40.799999999999997" x14ac:dyDescent="0.25">
      <c r="A72" s="5"/>
      <c r="B72" s="57" t="str">
        <f>Critères!B71</f>
        <v>10.13</v>
      </c>
      <c r="C72" s="27" t="str">
        <f>Critères!C71</f>
        <v>Dans chaque page web, les contenus additionnels apparaissant à la prise de focus ou au survol d’un composant d’interface sont-ils contrôlables par l’utilisateur (hors cas particuliers) ?</v>
      </c>
      <c r="D72" s="67" t="s">
        <v>305</v>
      </c>
      <c r="E72" s="68" t="s">
        <v>316</v>
      </c>
      <c r="F72" s="27"/>
      <c r="G72" s="27"/>
    </row>
    <row r="73" spans="1:7" ht="30.6" x14ac:dyDescent="0.25">
      <c r="A73" s="5"/>
      <c r="B73" s="57" t="str">
        <f>Critères!B72</f>
        <v>10.14</v>
      </c>
      <c r="C73" s="27" t="str">
        <f>Critères!C72</f>
        <v>Dans chaque page web, les contenus additionnels apparaissant via les styles CSS uniquement peuvent-ils être rendus visibles au clavier et par tout dispositif de pointage ?</v>
      </c>
      <c r="D73" s="67" t="s">
        <v>305</v>
      </c>
      <c r="E73" s="68" t="s">
        <v>316</v>
      </c>
      <c r="F73" s="27"/>
      <c r="G73" s="27"/>
    </row>
    <row r="74" spans="1:7" ht="15.6" x14ac:dyDescent="0.25">
      <c r="A74" s="5" t="str">
        <f>Critères!$A$73</f>
        <v>FORMULAIRES</v>
      </c>
      <c r="B74" s="57" t="str">
        <f>Critères!B73</f>
        <v>11.1</v>
      </c>
      <c r="C74" s="27" t="str">
        <f>Critères!C73</f>
        <v>Chaque champ de formulaire a-t-il une étiquette ?</v>
      </c>
      <c r="D74" s="67" t="s">
        <v>305</v>
      </c>
      <c r="E74" s="68" t="s">
        <v>316</v>
      </c>
      <c r="F74" s="27"/>
      <c r="G74" s="27"/>
    </row>
    <row r="75" spans="1:7" ht="20.399999999999999" x14ac:dyDescent="0.25">
      <c r="A75" s="5"/>
      <c r="B75" s="57" t="str">
        <f>Critères!B74</f>
        <v>11.2</v>
      </c>
      <c r="C75" s="27" t="str">
        <f>Critères!C74</f>
        <v>Chaque étiquette associée à un champ de formulaire est-elle pertinente (hors cas particuliers) ?</v>
      </c>
      <c r="D75" s="67" t="s">
        <v>305</v>
      </c>
      <c r="E75" s="68" t="s">
        <v>316</v>
      </c>
      <c r="F75" s="27"/>
      <c r="G75" s="27"/>
    </row>
    <row r="76" spans="1:7" ht="40.799999999999997" x14ac:dyDescent="0.25">
      <c r="A76" s="5"/>
      <c r="B76" s="57" t="str">
        <f>Critères!B75</f>
        <v>11.3</v>
      </c>
      <c r="C76" s="27" t="str">
        <f>Critères!C75</f>
        <v>Dans chaque formulaire, chaque étiquette associée à un champ de formulaire ayant la même fonction et répété plusieurs fois dans une même page ou dans un ensemble de pages est-elle cohérente ?</v>
      </c>
      <c r="D76" s="67" t="s">
        <v>305</v>
      </c>
      <c r="E76" s="68" t="s">
        <v>316</v>
      </c>
      <c r="F76" s="27"/>
      <c r="G76" s="27"/>
    </row>
    <row r="77" spans="1:7" ht="20.399999999999999" x14ac:dyDescent="0.25">
      <c r="A77" s="5"/>
      <c r="B77" s="57" t="str">
        <f>Critères!B76</f>
        <v>11.4</v>
      </c>
      <c r="C77" s="27" t="str">
        <f>Critères!C76</f>
        <v>Dans chaque formulaire, chaque étiquette de champ et son champ associé sont-ils accolés (hors cas particuliers) ?</v>
      </c>
      <c r="D77" s="67" t="s">
        <v>305</v>
      </c>
      <c r="E77" s="68" t="s">
        <v>316</v>
      </c>
      <c r="F77" s="27"/>
      <c r="G77" s="27"/>
    </row>
    <row r="78" spans="1:7" ht="20.399999999999999" x14ac:dyDescent="0.25">
      <c r="A78" s="5"/>
      <c r="B78" s="57" t="str">
        <f>Critères!B77</f>
        <v>11.5</v>
      </c>
      <c r="C78" s="27" t="str">
        <f>Critères!C77</f>
        <v>Dans chaque formulaire, les champs de même nature sont-ils regroupés, si nécessaire ?</v>
      </c>
      <c r="D78" s="67" t="s">
        <v>305</v>
      </c>
      <c r="E78" s="68" t="s">
        <v>316</v>
      </c>
      <c r="F78" s="27"/>
      <c r="G78" s="27"/>
    </row>
    <row r="79" spans="1:7" ht="20.399999999999999" x14ac:dyDescent="0.25">
      <c r="A79" s="5"/>
      <c r="B79" s="57" t="str">
        <f>Critères!B78</f>
        <v>11.6</v>
      </c>
      <c r="C79" s="27" t="str">
        <f>Critères!C78</f>
        <v>Dans chaque formulaire, chaque regroupement de champs de même nature a-t-il une légende ?</v>
      </c>
      <c r="D79" s="67" t="s">
        <v>305</v>
      </c>
      <c r="E79" s="68" t="s">
        <v>316</v>
      </c>
      <c r="F79" s="31"/>
      <c r="G79" s="31"/>
    </row>
    <row r="80" spans="1:7" ht="30.6" x14ac:dyDescent="0.25">
      <c r="A80" s="5"/>
      <c r="B80" s="57" t="str">
        <f>Critères!B79</f>
        <v>11.7</v>
      </c>
      <c r="C80" s="27" t="str">
        <f>Critères!C79</f>
        <v>Dans chaque formulaire, chaque légende associée à un regroupement de champs de même nature est-elle pertinente ?</v>
      </c>
      <c r="D80" s="67" t="s">
        <v>305</v>
      </c>
      <c r="E80" s="68" t="s">
        <v>316</v>
      </c>
      <c r="F80" s="31"/>
      <c r="G80" s="31"/>
    </row>
    <row r="81" spans="1:7" ht="20.399999999999999" x14ac:dyDescent="0.25">
      <c r="A81" s="5"/>
      <c r="B81" s="57" t="str">
        <f>Critères!B80</f>
        <v>11.8</v>
      </c>
      <c r="C81" s="27" t="str">
        <f>Critères!C80</f>
        <v>Dans chaque formulaire, les items de même nature d’une liste de choix sont-ils regroupées de manière pertinente ?</v>
      </c>
      <c r="D81" s="67" t="s">
        <v>305</v>
      </c>
      <c r="E81" s="68" t="s">
        <v>316</v>
      </c>
      <c r="F81" s="31"/>
      <c r="G81" s="31"/>
    </row>
    <row r="82" spans="1:7" ht="20.399999999999999" x14ac:dyDescent="0.25">
      <c r="A82" s="5"/>
      <c r="B82" s="57" t="str">
        <f>Critères!B81</f>
        <v>11.9</v>
      </c>
      <c r="C82" s="27" t="str">
        <f>Critères!C81</f>
        <v>Dans chaque formulaire, l’intitulé de chaque bouton est-il pertinent (hors cas particuliers) ?</v>
      </c>
      <c r="D82" s="67" t="s">
        <v>305</v>
      </c>
      <c r="E82" s="68" t="s">
        <v>316</v>
      </c>
      <c r="F82" s="31"/>
      <c r="G82" s="31"/>
    </row>
    <row r="83" spans="1:7" ht="20.399999999999999" x14ac:dyDescent="0.25">
      <c r="A83" s="5"/>
      <c r="B83" s="57" t="str">
        <f>Critères!B82</f>
        <v>11.10</v>
      </c>
      <c r="C83" s="27" t="str">
        <f>Critères!C82</f>
        <v>Dans chaque formulaire, le contrôle de saisie est-il utilisé de manière pertinente (hors cas particuliers) ?</v>
      </c>
      <c r="D83" s="67" t="s">
        <v>305</v>
      </c>
      <c r="E83" s="68" t="s">
        <v>316</v>
      </c>
      <c r="F83" s="31"/>
      <c r="G83" s="31"/>
    </row>
    <row r="84" spans="1:7" ht="30.6" x14ac:dyDescent="0.25">
      <c r="A84" s="5"/>
      <c r="B84" s="57" t="str">
        <f>Critères!B83</f>
        <v>11.11</v>
      </c>
      <c r="C84" s="27" t="str">
        <f>Critères!C83</f>
        <v>Dans chaque formulaire, le contrôle de saisie est-il accompagné, si nécessaire, de suggestions facilitant la correction des erreurs de saisie ?</v>
      </c>
      <c r="D84" s="67" t="s">
        <v>305</v>
      </c>
      <c r="E84" s="68" t="s">
        <v>316</v>
      </c>
      <c r="F84" s="31"/>
      <c r="G84" s="31"/>
    </row>
    <row r="85" spans="1:7" ht="51" x14ac:dyDescent="0.25">
      <c r="A85" s="5"/>
      <c r="B85" s="57" t="str">
        <f>Critères!B84</f>
        <v>11.12</v>
      </c>
      <c r="C85" s="27"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67" t="s">
        <v>305</v>
      </c>
      <c r="E85" s="68" t="s">
        <v>316</v>
      </c>
      <c r="F85" s="31"/>
      <c r="G85" s="31"/>
    </row>
    <row r="86" spans="1:7" ht="30.6" x14ac:dyDescent="0.25">
      <c r="A86" s="5"/>
      <c r="B86" s="57" t="str">
        <f>Critères!B85</f>
        <v>11.13</v>
      </c>
      <c r="C86" s="27" t="str">
        <f>Critères!C85</f>
        <v>La finalité d’un champ de saisie peut-elle être déduite pour faciliter le remplissage automatique des champs avec les données de l’utilisateur ?</v>
      </c>
      <c r="D86" s="67" t="s">
        <v>305</v>
      </c>
      <c r="E86" s="68" t="s">
        <v>316</v>
      </c>
      <c r="F86" s="31"/>
      <c r="G86" s="31"/>
    </row>
    <row r="87" spans="1:7" ht="20.399999999999999" x14ac:dyDescent="0.25">
      <c r="A87" s="5" t="str">
        <f>Critères!$A$86</f>
        <v>NAVIGATION</v>
      </c>
      <c r="B87" s="57" t="str">
        <f>Critères!B86</f>
        <v>12.1</v>
      </c>
      <c r="C87" s="27" t="str">
        <f>Critères!C86</f>
        <v>Chaque ensemble de pages dispose-t-il de deux systèmes de navigation différents, au moins (hors cas particuliers) ?</v>
      </c>
      <c r="D87" s="67" t="s">
        <v>305</v>
      </c>
      <c r="E87" s="68" t="s">
        <v>316</v>
      </c>
      <c r="F87" s="31"/>
      <c r="G87" s="31"/>
    </row>
    <row r="88" spans="1:7" ht="30.6" x14ac:dyDescent="0.25">
      <c r="A88" s="5"/>
      <c r="B88" s="57" t="str">
        <f>Critères!B87</f>
        <v>12.2</v>
      </c>
      <c r="C88" s="27" t="str">
        <f>Critères!C87</f>
        <v>Dans chaque ensemble de pages, le menu et les barres de navigation sont-ils toujours à la même place (hors cas particuliers) ?</v>
      </c>
      <c r="D88" s="67" t="s">
        <v>305</v>
      </c>
      <c r="E88" s="68" t="s">
        <v>316</v>
      </c>
      <c r="F88" s="31"/>
      <c r="G88" s="31"/>
    </row>
    <row r="89" spans="1:7" ht="15.6" x14ac:dyDescent="0.25">
      <c r="A89" s="5"/>
      <c r="B89" s="57" t="str">
        <f>Critères!B88</f>
        <v>12.3</v>
      </c>
      <c r="C89" s="27" t="str">
        <f>Critères!C88</f>
        <v>La page « plan du site » est-elle pertinente ?</v>
      </c>
      <c r="D89" s="67" t="s">
        <v>305</v>
      </c>
      <c r="E89" s="68" t="s">
        <v>316</v>
      </c>
      <c r="F89" s="31"/>
      <c r="G89" s="31"/>
    </row>
    <row r="90" spans="1:7" ht="20.399999999999999" x14ac:dyDescent="0.25">
      <c r="A90" s="5"/>
      <c r="B90" s="57" t="str">
        <f>Critères!B89</f>
        <v>12.4</v>
      </c>
      <c r="C90" s="27" t="str">
        <f>Critères!C89</f>
        <v>Dans chaque ensemble de pages, la page « plan du site » est-elle atteignable de manière identique ?</v>
      </c>
      <c r="D90" s="67" t="s">
        <v>305</v>
      </c>
      <c r="E90" s="68" t="s">
        <v>316</v>
      </c>
      <c r="F90" s="27"/>
      <c r="G90" s="27"/>
    </row>
    <row r="91" spans="1:7" ht="20.399999999999999" x14ac:dyDescent="0.25">
      <c r="A91" s="5"/>
      <c r="B91" s="57" t="str">
        <f>Critères!B90</f>
        <v>12.5</v>
      </c>
      <c r="C91" s="27" t="str">
        <f>Critères!C90</f>
        <v>Dans chaque ensemble de pages, le moteur de recherche est-il atteignable de manière identique ?</v>
      </c>
      <c r="D91" s="67" t="s">
        <v>305</v>
      </c>
      <c r="E91" s="68" t="s">
        <v>316</v>
      </c>
      <c r="F91" s="27"/>
      <c r="G91" s="27"/>
    </row>
    <row r="92" spans="1:7" ht="51" x14ac:dyDescent="0.25">
      <c r="A92" s="5"/>
      <c r="B92" s="57" t="str">
        <f>Critères!B91</f>
        <v>12.6</v>
      </c>
      <c r="C92" s="27" t="str">
        <f>Critères!C91</f>
        <v>Les zones de regroupement de contenus présentes dans plusieurs pages web (zones d’en-tête, de navigation principale, de contenu principal, de pied de page et de moteur de recherche) peuvent-elles être atteintes ou évitées ?</v>
      </c>
      <c r="D92" s="67" t="s">
        <v>305</v>
      </c>
      <c r="E92" s="68" t="s">
        <v>316</v>
      </c>
      <c r="F92" s="27"/>
      <c r="G92" s="27"/>
    </row>
    <row r="93" spans="1:7" ht="30.6" x14ac:dyDescent="0.25">
      <c r="A93" s="5"/>
      <c r="B93" s="57" t="str">
        <f>Critères!B92</f>
        <v>12.7</v>
      </c>
      <c r="C93" s="27" t="str">
        <f>Critères!C92</f>
        <v>Dans chaque page web, un lien d’évitement ou d’accès rapide à la zone de contenu principal est-il présent (hors cas particuliers) ?</v>
      </c>
      <c r="D93" s="67" t="s">
        <v>305</v>
      </c>
      <c r="E93" s="68" t="s">
        <v>316</v>
      </c>
      <c r="F93" s="27"/>
      <c r="G93" s="27"/>
    </row>
    <row r="94" spans="1:7" ht="20.399999999999999" x14ac:dyDescent="0.25">
      <c r="A94" s="5"/>
      <c r="B94" s="57" t="str">
        <f>Critères!B93</f>
        <v>12.8</v>
      </c>
      <c r="C94" s="27" t="str">
        <f>Critères!C93</f>
        <v>Dans chaque page web, l’ordre de tabulation est-il cohérent ?</v>
      </c>
      <c r="D94" s="67" t="s">
        <v>305</v>
      </c>
      <c r="E94" s="68" t="s">
        <v>316</v>
      </c>
      <c r="F94" s="27"/>
      <c r="G94" s="27"/>
    </row>
    <row r="95" spans="1:7" ht="20.399999999999999" x14ac:dyDescent="0.25">
      <c r="A95" s="5"/>
      <c r="B95" s="57" t="str">
        <f>Critères!B94</f>
        <v>12.9</v>
      </c>
      <c r="C95" s="27" t="str">
        <f>Critères!C94</f>
        <v>Dans chaque page web, la navigation ne doit pas contenir de piège au clavier. Cette règle est-elle respectée ?</v>
      </c>
      <c r="D95" s="67" t="s">
        <v>305</v>
      </c>
      <c r="E95" s="68" t="s">
        <v>316</v>
      </c>
      <c r="F95" s="27"/>
      <c r="G95" s="27"/>
    </row>
    <row r="96" spans="1:7" ht="40.799999999999997" x14ac:dyDescent="0.25">
      <c r="A96" s="5"/>
      <c r="B96" s="57" t="str">
        <f>Critères!B95</f>
        <v>12.10</v>
      </c>
      <c r="C96" s="27" t="str">
        <f>Critères!C95</f>
        <v>Dans chaque page web, les raccourcis clavier n’utilisant qu’une seule touche (lettre minuscule ou majuscule, ponctuation, chiffre ou symbole) sont-ils contrôlables par l’utilisateur ?</v>
      </c>
      <c r="D96" s="67" t="s">
        <v>305</v>
      </c>
      <c r="E96" s="68" t="s">
        <v>316</v>
      </c>
      <c r="F96" s="27"/>
      <c r="G96" s="27"/>
    </row>
    <row r="97" spans="1:7" ht="40.799999999999997" x14ac:dyDescent="0.25">
      <c r="A97" s="5"/>
      <c r="B97" s="57" t="str">
        <f>Critères!B96</f>
        <v>12.11</v>
      </c>
      <c r="C97" s="27" t="str">
        <f>Critères!C96</f>
        <v>Dans chaque page web, les contenus additionnels apparaissant au survol, à la prise de focus ou à l’activation d’un composant d’interface sont-ils si nécessaire atteignables au clavier ?</v>
      </c>
      <c r="D97" s="67" t="s">
        <v>305</v>
      </c>
      <c r="E97" s="68" t="s">
        <v>316</v>
      </c>
      <c r="F97" s="27"/>
      <c r="G97" s="27"/>
    </row>
    <row r="98" spans="1:7" ht="30.6" x14ac:dyDescent="0.25">
      <c r="A98" s="5" t="str">
        <f>Critères!$A$97</f>
        <v>CONSULTATION</v>
      </c>
      <c r="B98" s="57" t="str">
        <f>Critères!B97</f>
        <v>13.1</v>
      </c>
      <c r="C98" s="27" t="str">
        <f>Critères!C97</f>
        <v>Pour chaque page web, l’utilisateur a-t-il le contrôle de chaque limite de temps modifiant le contenu (hors cas particuliers) ?</v>
      </c>
      <c r="D98" s="67" t="s">
        <v>305</v>
      </c>
      <c r="E98" s="68" t="s">
        <v>316</v>
      </c>
      <c r="F98" s="27"/>
      <c r="G98" s="27"/>
    </row>
    <row r="99" spans="1:7" ht="30.6" x14ac:dyDescent="0.25">
      <c r="A99" s="5"/>
      <c r="B99" s="57" t="str">
        <f>Critères!B98</f>
        <v>13.2</v>
      </c>
      <c r="C99" s="27" t="str">
        <f>Critères!C98</f>
        <v>Dans chaque page web, l’ouverture d’une nouvelle fenêtre ne doit pas être déclenchée sans action de l’utilisateur. Cette règle est-elle respectée ?</v>
      </c>
      <c r="D99" s="67" t="s">
        <v>305</v>
      </c>
      <c r="E99" s="68" t="s">
        <v>316</v>
      </c>
      <c r="F99" s="27"/>
      <c r="G99" s="27"/>
    </row>
    <row r="100" spans="1:7" ht="30.6" x14ac:dyDescent="0.25">
      <c r="A100" s="5"/>
      <c r="B100" s="57" t="str">
        <f>Critères!B99</f>
        <v>13.3</v>
      </c>
      <c r="C100" s="27" t="str">
        <f>Critères!C99</f>
        <v>Dans chaque page web, chaque document bureautique en téléchargement possède-t-il, si nécessaire, une version accessible (hors cas particuliers) ?</v>
      </c>
      <c r="D100" s="67" t="s">
        <v>305</v>
      </c>
      <c r="E100" s="68" t="s">
        <v>316</v>
      </c>
      <c r="F100" s="27"/>
      <c r="G100" s="27"/>
    </row>
    <row r="101" spans="1:7" ht="20.399999999999999" x14ac:dyDescent="0.25">
      <c r="A101" s="5"/>
      <c r="B101" s="57" t="str">
        <f>Critères!B100</f>
        <v>13.4</v>
      </c>
      <c r="C101" s="27" t="str">
        <f>Critères!C100</f>
        <v>Pour chaque document bureautique ayant une version accessible, cette version offre-t-elle la même information ?</v>
      </c>
      <c r="D101" s="67" t="s">
        <v>305</v>
      </c>
      <c r="E101" s="68" t="s">
        <v>316</v>
      </c>
      <c r="F101" s="27"/>
      <c r="G101" s="27"/>
    </row>
    <row r="102" spans="1:7" ht="20.399999999999999" x14ac:dyDescent="0.25">
      <c r="A102" s="5"/>
      <c r="B102" s="57" t="str">
        <f>Critères!B101</f>
        <v>13.5</v>
      </c>
      <c r="C102" s="27" t="str">
        <f>Critères!C101</f>
        <v>Dans chaque page web, chaque contenu cryptique (art ASCII, émoticon, syntaxe cryptique) a-t-il une alternative ?</v>
      </c>
      <c r="D102" s="67" t="s">
        <v>305</v>
      </c>
      <c r="E102" s="68" t="s">
        <v>316</v>
      </c>
      <c r="F102" s="27"/>
      <c r="G102" s="27"/>
    </row>
    <row r="103" spans="1:7" ht="30.6" x14ac:dyDescent="0.25">
      <c r="A103" s="5"/>
      <c r="B103" s="57" t="str">
        <f>Critères!B102</f>
        <v>13.6</v>
      </c>
      <c r="C103" s="27" t="str">
        <f>Critères!C102</f>
        <v>Dans chaque page web, pour chaque contenu cryptique (art ASCII, émoticon, syntaxe cryptique) ayant une alternative, cette alternative est-elle pertinente ?</v>
      </c>
      <c r="D103" s="67" t="s">
        <v>305</v>
      </c>
      <c r="E103" s="68" t="s">
        <v>316</v>
      </c>
      <c r="F103" s="27"/>
      <c r="G103" s="27"/>
    </row>
    <row r="104" spans="1:7" ht="30.6" x14ac:dyDescent="0.25">
      <c r="A104" s="5"/>
      <c r="B104" s="57" t="str">
        <f>Critères!B103</f>
        <v>13.7</v>
      </c>
      <c r="C104" s="27" t="str">
        <f>Critères!C103</f>
        <v>Dans chaque page web, les changements brusques de luminosité ou les effets de flash sont-ils correctement utilisés ?</v>
      </c>
      <c r="D104" s="67" t="s">
        <v>305</v>
      </c>
      <c r="E104" s="68" t="s">
        <v>316</v>
      </c>
      <c r="F104" s="27"/>
      <c r="G104" s="27"/>
    </row>
    <row r="105" spans="1:7" ht="20.399999999999999" x14ac:dyDescent="0.25">
      <c r="A105" s="5"/>
      <c r="B105" s="57" t="str">
        <f>Critères!B104</f>
        <v>13.8</v>
      </c>
      <c r="C105" s="27" t="str">
        <f>Critères!C104</f>
        <v>Dans chaque page web, chaque contenu en mouvement ou clignotant est-il contrôlable par l’utilisateur ?</v>
      </c>
      <c r="D105" s="67" t="s">
        <v>305</v>
      </c>
      <c r="E105" s="68" t="s">
        <v>316</v>
      </c>
      <c r="F105" s="27"/>
      <c r="G105" s="27"/>
    </row>
    <row r="106" spans="1:7" ht="30.6" x14ac:dyDescent="0.25">
      <c r="A106" s="5"/>
      <c r="B106" s="57" t="str">
        <f>Critères!B105</f>
        <v>13.9</v>
      </c>
      <c r="C106" s="27" t="str">
        <f>Critères!C105</f>
        <v>Dans chaque page web, le contenu proposé est-il consultable quelle que soit l’orientation de l’écran (portait ou paysage) (hors cas particuliers) ?</v>
      </c>
      <c r="D106" s="67" t="s">
        <v>305</v>
      </c>
      <c r="E106" s="68" t="s">
        <v>316</v>
      </c>
      <c r="F106" s="27"/>
      <c r="G106" s="27"/>
    </row>
    <row r="107" spans="1:7" ht="40.799999999999997" x14ac:dyDescent="0.25">
      <c r="A107" s="5"/>
      <c r="B107" s="57" t="str">
        <f>Critères!B106</f>
        <v>13.10</v>
      </c>
      <c r="C107" s="27" t="str">
        <f>Critères!C106</f>
        <v>Dans chaque page web, les fonctionnalités utilisables ou disponibles au moyen d’un geste complexe peuvent-elles être également disponibles au moyen d’un geste simple (hors cas particuliers) ?</v>
      </c>
      <c r="D107" s="67" t="s">
        <v>305</v>
      </c>
      <c r="E107" s="68" t="s">
        <v>316</v>
      </c>
      <c r="F107" s="27"/>
      <c r="G107" s="27"/>
    </row>
    <row r="108" spans="1:7" ht="40.799999999999997" x14ac:dyDescent="0.25">
      <c r="A108" s="5"/>
      <c r="B108" s="57" t="str">
        <f>Critères!B107</f>
        <v>13.11</v>
      </c>
      <c r="C108" s="27" t="str">
        <f>Critères!C107</f>
        <v>Dans chaque page web, les actions déclenchées au moyen d’un dispositif de pointage sur un point unique de l’écran peuvent-elles faire l’objet d’une annulation (hors cas particuliers) ?</v>
      </c>
      <c r="D108" s="67" t="s">
        <v>305</v>
      </c>
      <c r="E108" s="68" t="s">
        <v>316</v>
      </c>
      <c r="F108" s="27"/>
      <c r="G108" s="27"/>
    </row>
    <row r="109" spans="1:7" ht="30.6" x14ac:dyDescent="0.25">
      <c r="A109" s="5"/>
      <c r="B109" s="57" t="str">
        <f>Critères!B108</f>
        <v>13.12</v>
      </c>
      <c r="C109" s="27" t="str">
        <f>Critères!C108</f>
        <v>Dans chaque page web, les fonctionnalités qui impliquent un mouvement de l’appareil ou vers l’appareil peuvent-elles être satisfaites de manière alternative (hors cas particuliers) ?</v>
      </c>
      <c r="D109" s="67" t="s">
        <v>305</v>
      </c>
      <c r="E109" s="68" t="s">
        <v>316</v>
      </c>
      <c r="F109" s="27"/>
      <c r="G109" s="27"/>
    </row>
  </sheetData>
  <mergeCells count="15">
    <mergeCell ref="A56:A59"/>
    <mergeCell ref="A60:A73"/>
    <mergeCell ref="A74:A86"/>
    <mergeCell ref="A87:A97"/>
    <mergeCell ref="A98:A109"/>
    <mergeCell ref="A18:A30"/>
    <mergeCell ref="A31:A38"/>
    <mergeCell ref="A39:A40"/>
    <mergeCell ref="A41:A45"/>
    <mergeCell ref="A46:A55"/>
    <mergeCell ref="A1:G1"/>
    <mergeCell ref="A2:G2"/>
    <mergeCell ref="A4:A12"/>
    <mergeCell ref="A13:A14"/>
    <mergeCell ref="A15:A17"/>
  </mergeCells>
  <conditionalFormatting sqref="D4">
    <cfRule type="cellIs" dxfId="665" priority="7" operator="equal">
      <formula>"C"</formula>
    </cfRule>
    <cfRule type="cellIs" dxfId="664" priority="8" operator="equal">
      <formula>"NC"</formula>
    </cfRule>
    <cfRule type="cellIs" dxfId="663" priority="9" operator="equal">
      <formula>"NA"</formula>
    </cfRule>
    <cfRule type="cellIs" dxfId="662" priority="10" operator="equal">
      <formula>"NT"</formula>
    </cfRule>
  </conditionalFormatting>
  <conditionalFormatting sqref="E4">
    <cfRule type="cellIs" dxfId="661" priority="11" operator="equal">
      <formula>"D"</formula>
    </cfRule>
    <cfRule type="cellIs" dxfId="660" priority="12" operator="equal">
      <formula>"N"</formula>
    </cfRule>
  </conditionalFormatting>
  <conditionalFormatting sqref="D5:D109">
    <cfRule type="cellIs" dxfId="659" priority="1" operator="equal">
      <formula>"C"</formula>
    </cfRule>
    <cfRule type="cellIs" dxfId="658" priority="2" operator="equal">
      <formula>"NC"</formula>
    </cfRule>
    <cfRule type="cellIs" dxfId="657" priority="3" operator="equal">
      <formula>"NA"</formula>
    </cfRule>
    <cfRule type="cellIs" dxfId="656" priority="4" operator="equal">
      <formula>"NT"</formula>
    </cfRule>
  </conditionalFormatting>
  <conditionalFormatting sqref="E5:E109">
    <cfRule type="cellIs" dxfId="655" priority="5" operator="equal">
      <formula>"D"</formula>
    </cfRule>
    <cfRule type="cellIs" dxfId="654" priority="6" operator="equal">
      <formula>"N"</formula>
    </cfRule>
  </conditionalFormatting>
  <dataValidations count="2">
    <dataValidation type="list" operator="equal" showErrorMessage="1" sqref="D4:D109">
      <formula1>"C,NC,NA,NT"</formula1>
      <formula2>0</formula2>
    </dataValidation>
    <dataValidation type="list" operator="equal" showErrorMessage="1" sqref="E4:E109">
      <formula1>"D,N"</formula1>
      <formula2>0</formula2>
    </dataValidation>
  </dataValidations>
  <pageMargins left="0.39374999999999999" right="0.39374999999999999" top="0.53263888888888899" bottom="0.39374999999999999" header="0.39374999999999999" footer="0.39374999999999999"/>
  <pageSetup paperSize="9" scale="74" pageOrder="overThenDown" orientation="portrait" horizontalDpi="300" verticalDpi="300"/>
  <headerFooter>
    <oddHeader>&amp;L&amp;10&amp;KffffffRGAA 3.0 - Relevé pour le site : wwww.site.fr&amp;R&amp;10&amp;Kffffff&amp;P/&amp;N - &amp;A</oddHeader>
  </headerFooter>
</worksheet>
</file>

<file path=docProps/app.xml><?xml version="1.0" encoding="utf-8"?>
<Properties xmlns="http://schemas.openxmlformats.org/officeDocument/2006/extended-properties" xmlns:vt="http://schemas.openxmlformats.org/officeDocument/2006/docPropsVTypes">
  <Template/>
  <TotalTime>5923</TotalTime>
  <Application>Microsoft Excel</Application>
  <DocSecurity>0</DocSecurity>
  <ScaleCrop>false</ScaleCrop>
  <HeadingPairs>
    <vt:vector size="4" baseType="variant">
      <vt:variant>
        <vt:lpstr>Feuilles de calcul</vt:lpstr>
      </vt:variant>
      <vt:variant>
        <vt:i4>45</vt:i4>
      </vt:variant>
      <vt:variant>
        <vt:lpstr>Plages nommées</vt:lpstr>
      </vt:variant>
      <vt:variant>
        <vt:i4>1</vt:i4>
      </vt:variant>
    </vt:vector>
  </HeadingPairs>
  <TitlesOfParts>
    <vt:vector size="46" baseType="lpstr">
      <vt:lpstr>Mode_d'emploi</vt:lpstr>
      <vt:lpstr>Échantillon</vt:lpstr>
      <vt:lpstr>Critères</vt:lpstr>
      <vt:lpstr>Synthèse</vt:lpstr>
      <vt:lpstr>BaseDeCalcul</vt:lpstr>
      <vt:lpstr>P01</vt:lpstr>
      <vt:lpstr>P02</vt:lpstr>
      <vt:lpstr>P03</vt:lpstr>
      <vt:lpstr>P04</vt:lpstr>
      <vt:lpstr>P05</vt:lpstr>
      <vt:lpstr>P06</vt:lpstr>
      <vt:lpstr>P07</vt:lpstr>
      <vt:lpstr>P08</vt:lpstr>
      <vt:lpstr>P09</vt:lpstr>
      <vt:lpstr>P10</vt:lpstr>
      <vt:lpstr>P11</vt:lpstr>
      <vt:lpstr>P12</vt:lpstr>
      <vt:lpstr>P13</vt:lpstr>
      <vt:lpstr>P14</vt:lpstr>
      <vt:lpstr>P15</vt:lpstr>
      <vt:lpstr>P16</vt:lpstr>
      <vt:lpstr>P17</vt:lpstr>
      <vt:lpstr>P18</vt:lpstr>
      <vt:lpstr>P19</vt:lpstr>
      <vt:lpstr>P20</vt:lpstr>
      <vt:lpstr>P21</vt:lpstr>
      <vt:lpstr>P22</vt:lpstr>
      <vt:lpstr>P23</vt:lpstr>
      <vt:lpstr>P24</vt:lpstr>
      <vt:lpstr>P25</vt:lpstr>
      <vt:lpstr>P26</vt:lpstr>
      <vt:lpstr>P27</vt:lpstr>
      <vt:lpstr>P28</vt:lpstr>
      <vt:lpstr>P29</vt:lpstr>
      <vt:lpstr>P30</vt:lpstr>
      <vt:lpstr>P31</vt:lpstr>
      <vt:lpstr>P32</vt:lpstr>
      <vt:lpstr>P33</vt:lpstr>
      <vt:lpstr>P34</vt:lpstr>
      <vt:lpstr>P35</vt:lpstr>
      <vt:lpstr>P36</vt:lpstr>
      <vt:lpstr>P37</vt:lpstr>
      <vt:lpstr>P38</vt:lpstr>
      <vt:lpstr>P39</vt:lpstr>
      <vt:lpstr>P40</vt:lpstr>
      <vt:lpstr>Critères!Print_Area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CAO Antoine</dc:creator>
  <dc:description/>
  <cp:lastModifiedBy>CAO Antoine</cp:lastModifiedBy>
  <cp:revision>537</cp:revision>
  <cp:lastPrinted>2015-03-10T10:18:37Z</cp:lastPrinted>
  <dcterms:created xsi:type="dcterms:W3CDTF">2015-03-10T09:08:51Z</dcterms:created>
  <dcterms:modified xsi:type="dcterms:W3CDTF">2023-01-03T18:58:45Z</dcterms:modified>
  <dc:language>fr-FR</dc:language>
</cp:coreProperties>
</file>