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SNNBFailover\BuildDBScript\"/>
    </mc:Choice>
  </mc:AlternateContent>
  <xr:revisionPtr revIDLastSave="0" documentId="13_ncr:1_{9665BB1E-1121-41DD-84B8-F9FD20BF3BA6}" xr6:coauthVersionLast="47" xr6:coauthVersionMax="47" xr10:uidLastSave="{00000000-0000-0000-0000-000000000000}"/>
  <bookViews>
    <workbookView xWindow="2616" yWindow="0" windowWidth="27432" windowHeight="16680" activeTab="4" xr2:uid="{2B70F1A1-21A2-4A0E-AB73-14BC681AD4F9}"/>
  </bookViews>
  <sheets>
    <sheet name="Root" sheetId="3" r:id="rId1"/>
    <sheet name="AvailableStreams" sheetId="2" r:id="rId2"/>
    <sheet name="NIC" sheetId="4" r:id="rId3"/>
    <sheet name="Route" sheetId="8" r:id="rId4"/>
    <sheet name="RfOutputStream" sheetId="7" r:id="rId5"/>
    <sheet name="RfInputStream" sheetId="6" r:id="rId6"/>
    <sheet name="FormatConfig" sheetId="1" r:id="rId7"/>
  </sheets>
  <definedNames>
    <definedName name="ExternalData_1" localSheetId="1" hidden="1">AvailableStreams!$A$1:$C$13</definedName>
    <definedName name="ExternalData_1" localSheetId="2" hidden="1">NIC!$A$1:$C$4</definedName>
    <definedName name="ExternalData_1" localSheetId="0" hidden="1">Root!$A$1:$C$86</definedName>
    <definedName name="ExternalData_1" localSheetId="3" hidden="1">Route!$A$1:$C$4</definedName>
    <definedName name="ExternalData_2" localSheetId="5" hidden="1">RfInputStream!$A$1:$C$20</definedName>
    <definedName name="ExternalData_3" localSheetId="4" hidden="1">RfOutputStream!$A$1:$C$41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N4" i="8"/>
  <c r="M4" i="8"/>
  <c r="J4" i="8"/>
  <c r="M3" i="8"/>
  <c r="N3" i="8" s="1"/>
  <c r="J3" i="8"/>
  <c r="M2" i="8"/>
  <c r="N2" i="8" s="1"/>
  <c r="J2" i="8"/>
  <c r="K5" i="7"/>
  <c r="K7" i="7"/>
  <c r="K8" i="7"/>
  <c r="K11" i="7"/>
  <c r="K19" i="7"/>
  <c r="K20" i="7"/>
  <c r="K21" i="7"/>
  <c r="K22" i="7"/>
  <c r="K23" i="7"/>
  <c r="K27" i="7"/>
  <c r="K35" i="7"/>
  <c r="K36" i="7"/>
  <c r="K40" i="7"/>
  <c r="K41" i="7"/>
  <c r="K2" i="7"/>
  <c r="J3" i="7"/>
  <c r="K3" i="7" s="1"/>
  <c r="M3" i="7"/>
  <c r="N3" i="7"/>
  <c r="J4" i="7"/>
  <c r="K4" i="7" s="1"/>
  <c r="M4" i="7"/>
  <c r="N4" i="7"/>
  <c r="J5" i="7"/>
  <c r="M5" i="7"/>
  <c r="N5" i="7" s="1"/>
  <c r="J6" i="7"/>
  <c r="K6" i="7" s="1"/>
  <c r="M6" i="7"/>
  <c r="N6" i="7" s="1"/>
  <c r="J7" i="7"/>
  <c r="M7" i="7"/>
  <c r="N7" i="7" s="1"/>
  <c r="J8" i="7"/>
  <c r="M8" i="7"/>
  <c r="N8" i="7"/>
  <c r="J9" i="7"/>
  <c r="K9" i="7" s="1"/>
  <c r="M9" i="7"/>
  <c r="N9" i="7" s="1"/>
  <c r="J10" i="7"/>
  <c r="K10" i="7" s="1"/>
  <c r="M10" i="7"/>
  <c r="N10" i="7"/>
  <c r="J11" i="7"/>
  <c r="M11" i="7"/>
  <c r="N11" i="7"/>
  <c r="J12" i="7"/>
  <c r="K12" i="7" s="1"/>
  <c r="M12" i="7"/>
  <c r="N12" i="7"/>
  <c r="J13" i="7"/>
  <c r="K13" i="7" s="1"/>
  <c r="M13" i="7"/>
  <c r="N13" i="7"/>
  <c r="J14" i="7"/>
  <c r="K14" i="7" s="1"/>
  <c r="M14" i="7"/>
  <c r="N14" i="7" s="1"/>
  <c r="J15" i="7"/>
  <c r="K15" i="7" s="1"/>
  <c r="M15" i="7"/>
  <c r="N15" i="7"/>
  <c r="J16" i="7"/>
  <c r="K16" i="7" s="1"/>
  <c r="M16" i="7"/>
  <c r="N16" i="7"/>
  <c r="J17" i="7"/>
  <c r="K17" i="7" s="1"/>
  <c r="M17" i="7"/>
  <c r="N17" i="7"/>
  <c r="J18" i="7"/>
  <c r="K18" i="7" s="1"/>
  <c r="M18" i="7"/>
  <c r="N18" i="7" s="1"/>
  <c r="J19" i="7"/>
  <c r="M19" i="7"/>
  <c r="N19" i="7"/>
  <c r="J20" i="7"/>
  <c r="M20" i="7"/>
  <c r="N20" i="7"/>
  <c r="J21" i="7"/>
  <c r="M21" i="7"/>
  <c r="N21" i="7" s="1"/>
  <c r="J22" i="7"/>
  <c r="M22" i="7"/>
  <c r="N22" i="7"/>
  <c r="J23" i="7"/>
  <c r="M23" i="7"/>
  <c r="N23" i="7"/>
  <c r="J24" i="7"/>
  <c r="K24" i="7" s="1"/>
  <c r="M24" i="7"/>
  <c r="N24" i="7"/>
  <c r="J25" i="7"/>
  <c r="K25" i="7" s="1"/>
  <c r="M25" i="7"/>
  <c r="N25" i="7" s="1"/>
  <c r="J26" i="7"/>
  <c r="K26" i="7" s="1"/>
  <c r="M26" i="7"/>
  <c r="N26" i="7" s="1"/>
  <c r="J27" i="7"/>
  <c r="M27" i="7"/>
  <c r="N27" i="7"/>
  <c r="J28" i="7"/>
  <c r="K28" i="7" s="1"/>
  <c r="M28" i="7"/>
  <c r="N28" i="7"/>
  <c r="J29" i="7"/>
  <c r="K29" i="7" s="1"/>
  <c r="M29" i="7"/>
  <c r="N29" i="7" s="1"/>
  <c r="J30" i="7"/>
  <c r="K30" i="7" s="1"/>
  <c r="M30" i="7"/>
  <c r="N30" i="7" s="1"/>
  <c r="J31" i="7"/>
  <c r="K31" i="7" s="1"/>
  <c r="M31" i="7"/>
  <c r="N31" i="7" s="1"/>
  <c r="J32" i="7"/>
  <c r="K32" i="7" s="1"/>
  <c r="M32" i="7"/>
  <c r="N32" i="7"/>
  <c r="J33" i="7"/>
  <c r="K33" i="7" s="1"/>
  <c r="M33" i="7"/>
  <c r="N33" i="7"/>
  <c r="J34" i="7"/>
  <c r="K34" i="7" s="1"/>
  <c r="M34" i="7"/>
  <c r="N34" i="7" s="1"/>
  <c r="J35" i="7"/>
  <c r="M35" i="7"/>
  <c r="N35" i="7" s="1"/>
  <c r="J36" i="7"/>
  <c r="M36" i="7"/>
  <c r="N36" i="7"/>
  <c r="J37" i="7"/>
  <c r="K37" i="7" s="1"/>
  <c r="M37" i="7"/>
  <c r="N37" i="7"/>
  <c r="J38" i="7"/>
  <c r="K38" i="7" s="1"/>
  <c r="M38" i="7"/>
  <c r="N38" i="7" s="1"/>
  <c r="J39" i="7"/>
  <c r="K39" i="7" s="1"/>
  <c r="M39" i="7"/>
  <c r="N39" i="7"/>
  <c r="J40" i="7"/>
  <c r="M40" i="7"/>
  <c r="N40" i="7"/>
  <c r="J41" i="7"/>
  <c r="M41" i="7"/>
  <c r="N41" i="7"/>
  <c r="M2" i="7"/>
  <c r="N2" i="7" s="1"/>
  <c r="J2" i="7"/>
  <c r="J3" i="6"/>
  <c r="K3" i="6" s="1"/>
  <c r="M3" i="6"/>
  <c r="N3" i="6" s="1"/>
  <c r="J4" i="6"/>
  <c r="K4" i="6" s="1"/>
  <c r="M4" i="6"/>
  <c r="N4" i="6" s="1"/>
  <c r="J5" i="6"/>
  <c r="K5" i="6" s="1"/>
  <c r="M5" i="6"/>
  <c r="N5" i="6" s="1"/>
  <c r="J6" i="6"/>
  <c r="K6" i="6" s="1"/>
  <c r="M6" i="6"/>
  <c r="N6" i="6"/>
  <c r="J7" i="6"/>
  <c r="K7" i="6" s="1"/>
  <c r="M7" i="6"/>
  <c r="N7" i="6" s="1"/>
  <c r="J8" i="6"/>
  <c r="K8" i="6" s="1"/>
  <c r="M8" i="6"/>
  <c r="N8" i="6"/>
  <c r="J9" i="6"/>
  <c r="K9" i="6" s="1"/>
  <c r="M9" i="6"/>
  <c r="N9" i="6"/>
  <c r="J10" i="6"/>
  <c r="K10" i="6" s="1"/>
  <c r="M10" i="6"/>
  <c r="N10" i="6" s="1"/>
  <c r="J11" i="6"/>
  <c r="K11" i="6" s="1"/>
  <c r="M11" i="6"/>
  <c r="N11" i="6" s="1"/>
  <c r="J12" i="6"/>
  <c r="K12" i="6" s="1"/>
  <c r="M12" i="6"/>
  <c r="N12" i="6"/>
  <c r="J13" i="6"/>
  <c r="K13" i="6" s="1"/>
  <c r="M13" i="6"/>
  <c r="N13" i="6" s="1"/>
  <c r="J14" i="6"/>
  <c r="K14" i="6" s="1"/>
  <c r="M14" i="6"/>
  <c r="N14" i="6" s="1"/>
  <c r="J15" i="6"/>
  <c r="K15" i="6" s="1"/>
  <c r="M15" i="6"/>
  <c r="N15" i="6" s="1"/>
  <c r="J16" i="6"/>
  <c r="K16" i="6" s="1"/>
  <c r="M16" i="6"/>
  <c r="N16" i="6"/>
  <c r="J17" i="6"/>
  <c r="K17" i="6" s="1"/>
  <c r="M17" i="6"/>
  <c r="N17" i="6" s="1"/>
  <c r="J18" i="6"/>
  <c r="K18" i="6" s="1"/>
  <c r="M18" i="6"/>
  <c r="N18" i="6" s="1"/>
  <c r="J19" i="6"/>
  <c r="K19" i="6" s="1"/>
  <c r="M19" i="6"/>
  <c r="N19" i="6" s="1"/>
  <c r="J20" i="6"/>
  <c r="K20" i="6" s="1"/>
  <c r="M20" i="6"/>
  <c r="N20" i="6" s="1"/>
  <c r="M2" i="6"/>
  <c r="N2" i="6" s="1"/>
  <c r="J2" i="6"/>
  <c r="K2" i="6" s="1"/>
  <c r="M3" i="4"/>
  <c r="N3" i="4" s="1"/>
  <c r="M4" i="4"/>
  <c r="N4" i="4"/>
  <c r="M2" i="4"/>
  <c r="N2" i="4" s="1"/>
  <c r="N12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M13" i="2"/>
  <c r="N13" i="2" s="1"/>
  <c r="N2" i="2"/>
  <c r="M2" i="2"/>
  <c r="M3" i="3"/>
  <c r="M4" i="3"/>
  <c r="M5" i="3"/>
  <c r="M6" i="3"/>
  <c r="M7" i="3"/>
  <c r="N7" i="3" s="1"/>
  <c r="M8" i="3"/>
  <c r="M9" i="3"/>
  <c r="M10" i="3"/>
  <c r="M11" i="3"/>
  <c r="M12" i="3"/>
  <c r="N12" i="3" s="1"/>
  <c r="M13" i="3"/>
  <c r="N13" i="3" s="1"/>
  <c r="M14" i="3"/>
  <c r="M15" i="3"/>
  <c r="M16" i="3"/>
  <c r="M17" i="3"/>
  <c r="N17" i="3" s="1"/>
  <c r="M18" i="3"/>
  <c r="N18" i="3" s="1"/>
  <c r="M19" i="3"/>
  <c r="M20" i="3"/>
  <c r="M21" i="3"/>
  <c r="M22" i="3"/>
  <c r="M23" i="3"/>
  <c r="M24" i="3"/>
  <c r="M25" i="3"/>
  <c r="N25" i="3" s="1"/>
  <c r="M26" i="3"/>
  <c r="M27" i="3"/>
  <c r="M28" i="3"/>
  <c r="M29" i="3"/>
  <c r="N29" i="3" s="1"/>
  <c r="M30" i="3"/>
  <c r="N30" i="3" s="1"/>
  <c r="M31" i="3"/>
  <c r="M32" i="3"/>
  <c r="M33" i="3"/>
  <c r="N33" i="3" s="1"/>
  <c r="M34" i="3"/>
  <c r="M35" i="3"/>
  <c r="M36" i="3"/>
  <c r="M37" i="3"/>
  <c r="M38" i="3"/>
  <c r="M39" i="3"/>
  <c r="M40" i="3"/>
  <c r="M41" i="3"/>
  <c r="N41" i="3" s="1"/>
  <c r="M42" i="3"/>
  <c r="M43" i="3"/>
  <c r="M44" i="3"/>
  <c r="N44" i="3" s="1"/>
  <c r="M45" i="3"/>
  <c r="N45" i="3" s="1"/>
  <c r="M46" i="3"/>
  <c r="M47" i="3"/>
  <c r="M48" i="3"/>
  <c r="M49" i="3"/>
  <c r="M50" i="3"/>
  <c r="N50" i="3" s="1"/>
  <c r="M51" i="3"/>
  <c r="N51" i="3" s="1"/>
  <c r="M52" i="3"/>
  <c r="N52" i="3" s="1"/>
  <c r="M53" i="3"/>
  <c r="N53" i="3" s="1"/>
  <c r="M54" i="3"/>
  <c r="M55" i="3"/>
  <c r="M56" i="3"/>
  <c r="M57" i="3"/>
  <c r="M58" i="3"/>
  <c r="N58" i="3" s="1"/>
  <c r="M59" i="3"/>
  <c r="M60" i="3"/>
  <c r="M61" i="3"/>
  <c r="M62" i="3"/>
  <c r="M63" i="3"/>
  <c r="M64" i="3"/>
  <c r="M65" i="3"/>
  <c r="N65" i="3" s="1"/>
  <c r="M66" i="3"/>
  <c r="N66" i="3" s="1"/>
  <c r="M67" i="3"/>
  <c r="M68" i="3"/>
  <c r="M69" i="3"/>
  <c r="M70" i="3"/>
  <c r="N70" i="3" s="1"/>
  <c r="M71" i="3"/>
  <c r="N71" i="3" s="1"/>
  <c r="M72" i="3"/>
  <c r="N72" i="3" s="1"/>
  <c r="M73" i="3"/>
  <c r="M74" i="3"/>
  <c r="M75" i="3"/>
  <c r="M76" i="3"/>
  <c r="M77" i="3"/>
  <c r="M78" i="3"/>
  <c r="M79" i="3"/>
  <c r="N79" i="3" s="1"/>
  <c r="M80" i="3"/>
  <c r="N80" i="3" s="1"/>
  <c r="M81" i="3"/>
  <c r="N81" i="3" s="1"/>
  <c r="M82" i="3"/>
  <c r="M83" i="3"/>
  <c r="M84" i="3"/>
  <c r="M85" i="3"/>
  <c r="N85" i="3" s="1"/>
  <c r="M86" i="3"/>
  <c r="M2" i="3"/>
  <c r="N2" i="3"/>
  <c r="K4" i="3"/>
  <c r="K6" i="3"/>
  <c r="K7" i="3"/>
  <c r="K8" i="3"/>
  <c r="K10" i="3"/>
  <c r="K11" i="3"/>
  <c r="K14" i="3"/>
  <c r="K15" i="3"/>
  <c r="K19" i="3"/>
  <c r="K26" i="3"/>
  <c r="K27" i="3"/>
  <c r="K32" i="3"/>
  <c r="K34" i="3"/>
  <c r="K35" i="3"/>
  <c r="K36" i="3"/>
  <c r="K39" i="3"/>
  <c r="K46" i="3"/>
  <c r="K47" i="3"/>
  <c r="K54" i="3"/>
  <c r="K55" i="3"/>
  <c r="K56" i="3"/>
  <c r="K59" i="3"/>
  <c r="K60" i="3"/>
  <c r="K63" i="3"/>
  <c r="K66" i="3"/>
  <c r="K67" i="3"/>
  <c r="K73" i="3"/>
  <c r="K74" i="3"/>
  <c r="K75" i="3"/>
  <c r="K76" i="3"/>
  <c r="K77" i="3"/>
  <c r="K79" i="3"/>
  <c r="K86" i="3"/>
  <c r="K2" i="3"/>
  <c r="N14" i="3"/>
  <c r="N15" i="3"/>
  <c r="N16" i="3"/>
  <c r="N19" i="3"/>
  <c r="N20" i="3"/>
  <c r="N22" i="3"/>
  <c r="N23" i="3"/>
  <c r="N24" i="3"/>
  <c r="N26" i="3"/>
  <c r="N27" i="3"/>
  <c r="N28" i="3"/>
  <c r="N31" i="3"/>
  <c r="N32" i="3"/>
  <c r="N34" i="3"/>
  <c r="N35" i="3"/>
  <c r="N36" i="3"/>
  <c r="N37" i="3"/>
  <c r="N38" i="3"/>
  <c r="N39" i="3"/>
  <c r="N40" i="3"/>
  <c r="N42" i="3"/>
  <c r="N43" i="3"/>
  <c r="N46" i="3"/>
  <c r="N47" i="3"/>
  <c r="N48" i="3"/>
  <c r="N49" i="3"/>
  <c r="N54" i="3"/>
  <c r="N55" i="3"/>
  <c r="N56" i="3"/>
  <c r="N57" i="3"/>
  <c r="N59" i="3"/>
  <c r="N60" i="3"/>
  <c r="N61" i="3"/>
  <c r="N62" i="3"/>
  <c r="N63" i="3"/>
  <c r="N64" i="3"/>
  <c r="N67" i="3"/>
  <c r="N68" i="3"/>
  <c r="N69" i="3"/>
  <c r="N73" i="3"/>
  <c r="N74" i="3"/>
  <c r="N76" i="3"/>
  <c r="N77" i="3"/>
  <c r="N78" i="3"/>
  <c r="N82" i="3"/>
  <c r="N83" i="3"/>
  <c r="N84" i="3"/>
  <c r="N86" i="3"/>
  <c r="N3" i="3"/>
  <c r="N4" i="3"/>
  <c r="N5" i="3"/>
  <c r="N6" i="3"/>
  <c r="N8" i="3"/>
  <c r="N9" i="3"/>
  <c r="N10" i="3"/>
  <c r="N11" i="3"/>
  <c r="N21" i="3"/>
  <c r="N75" i="3"/>
  <c r="J2" i="3"/>
  <c r="J3" i="3"/>
  <c r="K3" i="3" s="1"/>
  <c r="J4" i="3"/>
  <c r="J5" i="3"/>
  <c r="K5" i="3" s="1"/>
  <c r="J6" i="3"/>
  <c r="J7" i="3"/>
  <c r="J8" i="3"/>
  <c r="J9" i="3"/>
  <c r="K9" i="3" s="1"/>
  <c r="J10" i="3"/>
  <c r="J11" i="3"/>
  <c r="J12" i="3"/>
  <c r="K12" i="3" s="1"/>
  <c r="J13" i="3"/>
  <c r="K13" i="3" s="1"/>
  <c r="J14" i="3"/>
  <c r="J15" i="3"/>
  <c r="J16" i="3"/>
  <c r="K16" i="3" s="1"/>
  <c r="J17" i="3"/>
  <c r="K17" i="3" s="1"/>
  <c r="J18" i="3"/>
  <c r="K18" i="3" s="1"/>
  <c r="J19" i="3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J27" i="3"/>
  <c r="J28" i="3"/>
  <c r="K28" i="3" s="1"/>
  <c r="J29" i="3"/>
  <c r="K29" i="3" s="1"/>
  <c r="J30" i="3"/>
  <c r="K30" i="3" s="1"/>
  <c r="J31" i="3"/>
  <c r="K31" i="3" s="1"/>
  <c r="J32" i="3"/>
  <c r="J33" i="3"/>
  <c r="K33" i="3" s="1"/>
  <c r="J34" i="3"/>
  <c r="J35" i="3"/>
  <c r="J36" i="3"/>
  <c r="J37" i="3"/>
  <c r="K37" i="3" s="1"/>
  <c r="J38" i="3"/>
  <c r="K38" i="3" s="1"/>
  <c r="J39" i="3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J47" i="3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J55" i="3"/>
  <c r="J56" i="3"/>
  <c r="J57" i="3"/>
  <c r="K57" i="3" s="1"/>
  <c r="J58" i="3"/>
  <c r="K58" i="3" s="1"/>
  <c r="J59" i="3"/>
  <c r="J60" i="3"/>
  <c r="J61" i="3"/>
  <c r="K61" i="3" s="1"/>
  <c r="J62" i="3"/>
  <c r="K62" i="3" s="1"/>
  <c r="J63" i="3"/>
  <c r="J64" i="3"/>
  <c r="K64" i="3" s="1"/>
  <c r="J65" i="3"/>
  <c r="K65" i="3" s="1"/>
  <c r="J66" i="3"/>
  <c r="J67" i="3"/>
  <c r="J68" i="3"/>
  <c r="K68" i="3" s="1"/>
  <c r="J69" i="3"/>
  <c r="K69" i="3" s="1"/>
  <c r="J70" i="3"/>
  <c r="K70" i="3" s="1"/>
  <c r="J71" i="3"/>
  <c r="K71" i="3" s="1"/>
  <c r="J72" i="3"/>
  <c r="K72" i="3" s="1"/>
  <c r="J73" i="3"/>
  <c r="J74" i="3"/>
  <c r="J75" i="3"/>
  <c r="J76" i="3"/>
  <c r="J77" i="3"/>
  <c r="J78" i="3"/>
  <c r="K78" i="3" s="1"/>
  <c r="J79" i="3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J4" i="4"/>
  <c r="K4" i="4" s="1"/>
  <c r="J3" i="4"/>
  <c r="K3" i="4" s="1"/>
  <c r="J2" i="4"/>
  <c r="K2" i="4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3" i="2"/>
  <c r="K3" i="2" s="1"/>
  <c r="J2" i="2"/>
  <c r="K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16E7E-C75D-4A01-B3BC-4254F55F40F3}" keepAlive="1" name="Query - RfInputStream" description="Connection to the 'RfInputStream' query in the workbook." type="5" refreshedVersion="8" background="1" saveData="1">
    <dbPr connection="Provider=Microsoft.Mashup.OleDb.1;Data Source=$Workbook$;Location=RfInputStream;Extended Properties=&quot;&quot;" command="SELECT * FROM [RfInputStream]"/>
  </connection>
  <connection id="2" xr16:uid="{23064688-43EC-4B13-A9A4-BD1EA8277F6B}" keepAlive="1" name="Query - RfOutputStream" description="Connection to the 'RfOutputStream' query in the workbook." type="5" refreshedVersion="8" background="1" saveData="1">
    <dbPr connection="Provider=Microsoft.Mashup.OleDb.1;Data Source=$Workbook$;Location=RfOutputStream;Extended Properties=&quot;&quot;" command="SELECT * FROM [RfOutputStream]"/>
  </connection>
  <connection id="3" xr16:uid="{7F589746-F397-4EF6-B989-FE06AD52201E}" keepAlive="1" name="Query - WRW RH SN REST Attr" description="Connection to the 'WRW RH SN REST Attr' query in the workbook." type="5" refreshedVersion="8" background="1" saveData="1">
    <dbPr connection="Provider=Microsoft.Mashup.OleDb.1;Data Source=$Workbook$;Location=&quot;WRW RH SN REST Attr&quot;;Extended Properties=&quot;&quot;" command="SELECT * FROM [WRW RH SN REST Attr]"/>
  </connection>
  <connection id="4" xr16:uid="{A27CF898-5FD6-464F-9007-8F45AEC9FECE}" keepAlive="1" name="Query - WRW RH SN REST Attr (2)" description="Connection to the 'WRW RH SN REST Attr (2)' query in the workbook." type="5" refreshedVersion="8" background="1" saveData="1">
    <dbPr connection="Provider=Microsoft.Mashup.OleDb.1;Data Source=$Workbook$;Location=&quot;WRW RH SN REST Attr (2)&quot;;Extended Properties=&quot;&quot;" command="SELECT * FROM [WRW RH SN REST Attr (2)]"/>
  </connection>
  <connection id="5" xr16:uid="{0FB38E34-5F2A-4187-BC27-C8ED70A5B34F}" keepAlive="1" name="Query - WRW RH SN REST Attr (3)" description="Connection to the 'WRW RH SN REST Attr (3)' query in the workbook." type="5" refreshedVersion="8" background="1" saveData="1">
    <dbPr connection="Provider=Microsoft.Mashup.OleDb.1;Data Source=$Workbook$;Location=&quot;WRW RH SN REST Attr (3)&quot;;Extended Properties=&quot;&quot;" command="SELECT * FROM [WRW RH SN REST Attr (3)]"/>
  </connection>
  <connection id="6" xr16:uid="{E879F2E1-AC07-4BEE-9328-93ABC9681000}" keepAlive="1" name="Query - WRW RH SN REST Attr (4)" description="Connection to the 'WRW RH SN REST Attr (4)' query in the workbook." type="5" refreshedVersion="8" background="1" saveData="1">
    <dbPr connection="Provider=Microsoft.Mashup.OleDb.1;Data Source=$Workbook$;Location=&quot;WRW RH SN REST Attr (4)&quot;;Extended Properties=&quot;&quot;" command="SELECT * FROM [WRW RH SN REST Attr (4)]"/>
  </connection>
  <connection id="7" xr16:uid="{1F379331-FB29-4FCD-9FD2-6591247E9BD8}" keepAlive="1" name="Query - WRW RH SN REST Attr (5)" description="Connection to the 'WRW RH SN REST Attr (5)' query in the workbook." type="5" refreshedVersion="8" background="1" saveData="1">
    <dbPr connection="Provider=Microsoft.Mashup.OleDb.1;Data Source=$Workbook$;Location=&quot;WRW RH SN REST Attr (5)&quot;;Extended Properties=&quot;&quot;" command="SELECT * FROM [WRW RH SN REST Attr (5)]"/>
  </connection>
</connections>
</file>

<file path=xl/sharedStrings.xml><?xml version="1.0" encoding="utf-8"?>
<sst xmlns="http://schemas.openxmlformats.org/spreadsheetml/2006/main" count="1651" uniqueCount="359">
  <si>
    <t>Name</t>
  </si>
  <si>
    <t>Value.factoryType</t>
  </si>
  <si>
    <t>Value.value</t>
  </si>
  <si>
    <t>sourceIpAddress</t>
  </si>
  <si>
    <t>string</t>
  </si>
  <si>
    <t>192.168.60.2</t>
  </si>
  <si>
    <t>sourcePort</t>
  </si>
  <si>
    <t>50000</t>
  </si>
  <si>
    <t>streamId</t>
  </si>
  <si>
    <t>uint32</t>
  </si>
  <si>
    <t>centerFrequency</t>
  </si>
  <si>
    <t>double</t>
  </si>
  <si>
    <t>bandwidth</t>
  </si>
  <si>
    <t>sampleRate</t>
  </si>
  <si>
    <t>gain</t>
  </si>
  <si>
    <t>sampleWidth</t>
  </si>
  <si>
    <t>uint8</t>
  </si>
  <si>
    <t>pfecEnabled</t>
  </si>
  <si>
    <t>bool</t>
  </si>
  <si>
    <t>irigLocked</t>
  </si>
  <si>
    <t>onePpsPresent</t>
  </si>
  <si>
    <t>tenMhzLocked</t>
  </si>
  <si>
    <t>active</t>
  </si>
  <si>
    <t>address</t>
  </si>
  <si>
    <t/>
  </si>
  <si>
    <t>availableStreams</t>
  </si>
  <si>
    <t>spectralNet_availableStream[]</t>
  </si>
  <si>
    <t>compositeStatus</t>
  </si>
  <si>
    <t>good</t>
  </si>
  <si>
    <t>compositeStatusMsg</t>
  </si>
  <si>
    <t>contextPacketState</t>
  </si>
  <si>
    <t>Normal</t>
  </si>
  <si>
    <t>controlNic</t>
  </si>
  <si>
    <t>IPv4Config</t>
  </si>
  <si>
    <t>currentGain</t>
  </si>
  <si>
    <t>dataNic</t>
  </si>
  <si>
    <t>dependencies</t>
  </si>
  <si>
    <t>string[]</t>
  </si>
  <si>
    <t>discardedPackets</t>
  </si>
  <si>
    <t>enableMulticastGroupSubscriptions</t>
  </si>
  <si>
    <t>fanSpeed</t>
  </si>
  <si>
    <t>uint16</t>
  </si>
  <si>
    <t>gainMode</t>
  </si>
  <si>
    <t>Manual</t>
  </si>
  <si>
    <t>gateway</t>
  </si>
  <si>
    <t>192.168.120.10</t>
  </si>
  <si>
    <t>healthStatus</t>
  </si>
  <si>
    <t>healthStatusMsg</t>
  </si>
  <si>
    <t>inputRfAdcSaturation</t>
  </si>
  <si>
    <t>float</t>
  </si>
  <si>
    <t>inputRfAdcSaturationPercent</t>
  </si>
  <si>
    <t>inputRfBandwidth</t>
  </si>
  <si>
    <t>54.0</t>
  </si>
  <si>
    <t>inputRfCenterFrequency</t>
  </si>
  <si>
    <t>inputRfPort1AdcSaturation</t>
  </si>
  <si>
    <t>inputRfPort1AdcSaturationPercent</t>
  </si>
  <si>
    <t>inputRfPort1MinimumGain</t>
  </si>
  <si>
    <t>int32</t>
  </si>
  <si>
    <t>inputRfPort1Power</t>
  </si>
  <si>
    <t>inputRfPort1Spectrum</t>
  </si>
  <si>
    <t>binary</t>
  </si>
  <si>
    <t>inputRfPort2AdcSaturation</t>
  </si>
  <si>
    <t>inputRfPort2AdcSaturationPercent</t>
  </si>
  <si>
    <t>inputRfPort2MinimumGain</t>
  </si>
  <si>
    <t>inputRfPort2Power</t>
  </si>
  <si>
    <t>inputRfPort2Spectrum</t>
  </si>
  <si>
    <t>inputRfPortSelect</t>
  </si>
  <si>
    <t>rfIn1</t>
  </si>
  <si>
    <t>inputRfPower</t>
  </si>
  <si>
    <t>inputRfSampleRate</t>
  </si>
  <si>
    <t>inputRfSpectrum</t>
  </si>
  <si>
    <t>invertRfOutputSpectrum</t>
  </si>
  <si>
    <t>irigDcLocked</t>
  </si>
  <si>
    <t>label</t>
  </si>
  <si>
    <t>spectralNet</t>
  </si>
  <si>
    <t>logLevel</t>
  </si>
  <si>
    <t>information</t>
  </si>
  <si>
    <t>manualGain</t>
  </si>
  <si>
    <t>minimumGain</t>
  </si>
  <si>
    <t>moduleState</t>
  </si>
  <si>
    <t>Operational</t>
  </si>
  <si>
    <t>moduleType</t>
  </si>
  <si>
    <t>SpectralNet Module</t>
  </si>
  <si>
    <t>multicastGroupSubscriptions</t>
  </si>
  <si>
    <t>ntpStatus</t>
  </si>
  <si>
    <t>Not Locked</t>
  </si>
  <si>
    <t>outputAttenuation</t>
  </si>
  <si>
    <t>outputRfCenterFrequency</t>
  </si>
  <si>
    <t>outputRfDacSaturation</t>
  </si>
  <si>
    <t>outputRfDacSaturationPercent</t>
  </si>
  <si>
    <t>outputRfPort1DacSaturation</t>
  </si>
  <si>
    <t>outputRfPort1DacSaturationPercent</t>
  </si>
  <si>
    <t>outputRfPort1Power</t>
  </si>
  <si>
    <t>outputRfPort1Spectrum</t>
  </si>
  <si>
    <t>outputRfPort2DacSaturation</t>
  </si>
  <si>
    <t>outputRfPort2DacSaturationPercent</t>
  </si>
  <si>
    <t>outputRfPort2Power</t>
  </si>
  <si>
    <t>outputRfPort2Spectrum</t>
  </si>
  <si>
    <t>outputRfPortSelect</t>
  </si>
  <si>
    <t>rfOut1</t>
  </si>
  <si>
    <t>outputRfPower</t>
  </si>
  <si>
    <t>outputRfSpectrum</t>
  </si>
  <si>
    <t>overrideOutputFrequency</t>
  </si>
  <si>
    <t>overrideOutputFrequencyEnable</t>
  </si>
  <si>
    <t>pollInterval</t>
  </si>
  <si>
    <t>posixNanoseconds</t>
  </si>
  <si>
    <t>posixSeconds</t>
  </si>
  <si>
    <t>rebootRequired</t>
  </si>
  <si>
    <t>replyWaitTime</t>
  </si>
  <si>
    <t>time_duration</t>
  </si>
  <si>
    <t>00:01:00</t>
  </si>
  <si>
    <t>requiredReadPrivilege</t>
  </si>
  <si>
    <t>requiredWritePrivilege</t>
  </si>
  <si>
    <t>rfInputStream</t>
  </si>
  <si>
    <t>spectralNet_rfInputStream[]</t>
  </si>
  <si>
    <t>rfOutputEnable</t>
  </si>
  <si>
    <t>rfOutputSource</t>
  </si>
  <si>
    <t>Packets</t>
  </si>
  <si>
    <t>rfOutputStream</t>
  </si>
  <si>
    <t>spectralNet_rfOutputStream[]</t>
  </si>
  <si>
    <t>routes</t>
  </si>
  <si>
    <t>networkRoute[]</t>
  </si>
  <si>
    <t>securitySource</t>
  </si>
  <si>
    <t>No Certificate</t>
  </si>
  <si>
    <t>serialNumber</t>
  </si>
  <si>
    <t>RT-201106219</t>
  </si>
  <si>
    <t>shortDescription</t>
  </si>
  <si>
    <t>A one stop shop for control and status of a single SpectralNet node</t>
  </si>
  <si>
    <t>simulate</t>
  </si>
  <si>
    <t>squelchEnabled</t>
  </si>
  <si>
    <t>systemTemperature</t>
  </si>
  <si>
    <t>systemTimeSource</t>
  </si>
  <si>
    <t>IRIG</t>
  </si>
  <si>
    <t>version</t>
  </si>
  <si>
    <t>1.7.4</t>
  </si>
  <si>
    <t>Access</t>
  </si>
  <si>
    <t>RW</t>
  </si>
  <si>
    <t>Help</t>
  </si>
  <si>
    <t>Center Frequency</t>
  </si>
  <si>
    <t>One PPS Present</t>
  </si>
  <si>
    <t>Ten MHz Locked</t>
  </si>
  <si>
    <t>IRIG Locked</t>
  </si>
  <si>
    <t>PFEC Enabled</t>
  </si>
  <si>
    <t>Sample Width</t>
  </si>
  <si>
    <t>Gain</t>
  </si>
  <si>
    <t>Sample Rate</t>
  </si>
  <si>
    <t>Bandwidth</t>
  </si>
  <si>
    <t>Units</t>
  </si>
  <si>
    <t>dB</t>
  </si>
  <si>
    <t>bits</t>
  </si>
  <si>
    <t>Scale</t>
  </si>
  <si>
    <t>MHz</t>
  </si>
  <si>
    <t>Msps</t>
  </si>
  <si>
    <t>Stream ID</t>
  </si>
  <si>
    <t>Format</t>
  </si>
  <si>
    <t>N2</t>
  </si>
  <si>
    <t>StringLength</t>
  </si>
  <si>
    <t>RO</t>
  </si>
  <si>
    <t>Network streams which may be assigned to a stream resource</t>
  </si>
  <si>
    <t>Set whether module is active or not</t>
  </si>
  <si>
    <t>NTP Server Address</t>
  </si>
  <si>
    <t>Composite status for this module - a composite of both the health status and the operational status</t>
  </si>
  <si>
    <t>Reason for current composite status value</t>
  </si>
  <si>
    <t>Current state of received context packets</t>
  </si>
  <si>
    <t>Gain in 1dB steps. Maximum gain can be lower than 73dB at certain frequencies.</t>
  </si>
  <si>
    <t>Controls the IP configuration of the data NIC</t>
  </si>
  <si>
    <t>Controls the IP configuration of the management NIC</t>
  </si>
  <si>
    <t>List of module names that this module is dependent on</t>
  </si>
  <si>
    <t>Number of Ethernet packets discarded because they don’t match our filters</t>
  </si>
  <si>
    <t>Subscribe to groups in multicastGroupSubscriptions</t>
  </si>
  <si>
    <t>Fan speed</t>
  </si>
  <si>
    <t>RPM</t>
  </si>
  <si>
    <t>Gain mode</t>
  </si>
  <si>
    <t>Default gateway</t>
  </si>
  <si>
    <t>Health indicator for the module - is the module able to perform its function</t>
  </si>
  <si>
    <t>Reason for current health status</t>
  </si>
  <si>
    <t>ADC saturation level</t>
  </si>
  <si>
    <t>dBFS</t>
  </si>
  <si>
    <t>%</t>
  </si>
  <si>
    <t>System RF input Bandwidth</t>
  </si>
  <si>
    <t>The RF/IF center for all Rx channels</t>
  </si>
  <si>
    <t>The min gain since entering AGC mode</t>
  </si>
  <si>
    <t>Port1 ADC saturation level</t>
  </si>
  <si>
    <t>Signal power</t>
  </si>
  <si>
    <t>dBm</t>
  </si>
  <si>
    <t>Port1 The min gain since entering AGC mode</t>
  </si>
  <si>
    <t>Port1 Signal power</t>
  </si>
  <si>
    <t>Port2 ADC saturation level</t>
  </si>
  <si>
    <t>Port2 The min gain since entering AGC mode</t>
  </si>
  <si>
    <t>Port2 Signal power</t>
  </si>
  <si>
    <t>RF input port select</t>
  </si>
  <si>
    <t>RF input power</t>
  </si>
  <si>
    <t>Sample rate for complex samples on the Rx and Tx channels</t>
  </si>
  <si>
    <t>Perform a spectral inversion on all Tx channels</t>
  </si>
  <si>
    <t>Whether the IRIG is locked</t>
  </si>
  <si>
    <t>Whether the IRIG DC is locked</t>
  </si>
  <si>
    <t>The label for this module</t>
  </si>
  <si>
    <t>Current log level of module</t>
  </si>
  <si>
    <t>Manual gain of the currently selected RF input port</t>
  </si>
  <si>
    <t>Current state of the module. It might be performing some operation, or be in standard operation</t>
  </si>
  <si>
    <t>The type of this module</t>
  </si>
  <si>
    <t>NTP Status</t>
  </si>
  <si>
    <t>One PPS signal is present</t>
  </si>
  <si>
    <t>The output attenuation in dB</t>
  </si>
  <si>
    <t>RF output center frequency</t>
  </si>
  <si>
    <t>DAC saturation level</t>
  </si>
  <si>
    <t>Port1 DAC saturation level</t>
  </si>
  <si>
    <t>Port2 DAC saturation level</t>
  </si>
  <si>
    <t>RF output port select</t>
  </si>
  <si>
    <t>Manually specified RF Output frequency which is used when overrideOutputFrequencyEnable is true</t>
  </si>
  <si>
    <t>Override the output frequency specified in IF Context packets</t>
  </si>
  <si>
    <t>An interval to use when polling this module instead of using events</t>
  </si>
  <si>
    <t>ms</t>
  </si>
  <si>
    <t>The nanoseconds count of the current POSIX time</t>
  </si>
  <si>
    <t>The seconds count of the current POSIX time</t>
  </si>
  <si>
    <t>System reboot is required</t>
  </si>
  <si>
    <t>Time to wait for backing attributes to repond to messages</t>
  </si>
  <si>
    <t>The privilege required for reading any attributes</t>
  </si>
  <si>
    <t>The privilege required for writing any attributes</t>
  </si>
  <si>
    <t>Whether the RF Output is enabled</t>
  </si>
  <si>
    <t>RF Out Source</t>
  </si>
  <si>
    <t>Which certificate (if any) to use when identifying this system</t>
  </si>
  <si>
    <t>SpectralNet Serial Number</t>
  </si>
  <si>
    <t>A short description of this module</t>
  </si>
  <si>
    <t>When true the module is in simulation mode</t>
  </si>
  <si>
    <t>Whether squelch is currently active</t>
  </si>
  <si>
    <t>FPGA Temperature</t>
  </si>
  <si>
    <t>System time source</t>
  </si>
  <si>
    <t>SpectralNet Version</t>
  </si>
  <si>
    <t>Locked to the 10MHz reference</t>
  </si>
  <si>
    <t>addresses</t>
  </si>
  <si>
    <t>manual</t>
  </si>
  <si>
    <t>192.168.120.4</t>
  </si>
  <si>
    <t>netmask</t>
  </si>
  <si>
    <t>N1</t>
  </si>
  <si>
    <t>N4</t>
  </si>
  <si>
    <t>Include</t>
  </si>
  <si>
    <t>Json-&gt;Class</t>
  </si>
  <si>
    <t>CapName</t>
  </si>
  <si>
    <t>Sql Script</t>
  </si>
  <si>
    <t>Type translate</t>
  </si>
  <si>
    <t>name</t>
  </si>
  <si>
    <t>bitRate</t>
  </si>
  <si>
    <t>dataSampleWidth</t>
  </si>
  <si>
    <t>rfToNet0</t>
  </si>
  <si>
    <t>destinationHost</t>
  </si>
  <si>
    <t>destinationPort</t>
  </si>
  <si>
    <t>frequencyOffset</t>
  </si>
  <si>
    <t>int64</t>
  </si>
  <si>
    <t>maximumPacketSize</t>
  </si>
  <si>
    <t>measuredNetworkRate</t>
  </si>
  <si>
    <t>uint64</t>
  </si>
  <si>
    <t>measuredPacketRate</t>
  </si>
  <si>
    <t>minimumProcessingDelay</t>
  </si>
  <si>
    <t>packetOverhead</t>
  </si>
  <si>
    <t>pfecEnable</t>
  </si>
  <si>
    <t>routeSearch</t>
  </si>
  <si>
    <t>Found</t>
  </si>
  <si>
    <t>streamBandwidth</t>
  </si>
  <si>
    <t>streamEnable</t>
  </si>
  <si>
    <t>streamGain</t>
  </si>
  <si>
    <t>streamSampleRate</t>
  </si>
  <si>
    <t>Mbps</t>
  </si>
  <si>
    <t>Name given to this channel instance</t>
  </si>
  <si>
    <t>Calculated payload bit rate for this stream</t>
  </si>
  <si>
    <t>Data packet sample size in bits</t>
  </si>
  <si>
    <t>IPv4 address of the destination for this stream</t>
  </si>
  <si>
    <t>UDP destination port number for packets sent by this stream</t>
  </si>
  <si>
    <t>Stream frequency offset from the front end frequency</t>
  </si>
  <si>
    <t>Maximum size of the IP data packet</t>
  </si>
  <si>
    <t>bytes</t>
  </si>
  <si>
    <t>Measured rate being sent to the network</t>
  </si>
  <si>
    <t>Outgoing packet rate for this stream</t>
  </si>
  <si>
    <t>Minimum possible processing delay given the current settings</t>
  </si>
  <si>
    <t>mSec</t>
  </si>
  <si>
    <t>Packet overhead given the current settings</t>
  </si>
  <si>
    <t>Enable or bypass the PFEC encoder</t>
  </si>
  <si>
    <t>Status of search for route to destination IP</t>
  </si>
  <si>
    <t>UDP source port number for packets sent by this stream</t>
  </si>
  <si>
    <t>Stream bandwidth</t>
  </si>
  <si>
    <t>Enable/disable of this stream</t>
  </si>
  <si>
    <t>Gain to apply to this stream</t>
  </si>
  <si>
    <t>Data packet stream ID</t>
  </si>
  <si>
    <t>Sample rate of this stream</t>
  </si>
  <si>
    <t>kpps</t>
  </si>
  <si>
    <t>netToRf0</t>
  </si>
  <si>
    <t>currentBuffer</t>
  </si>
  <si>
    <t>dataSource</t>
  </si>
  <si>
    <t>Network</t>
  </si>
  <si>
    <t>desiredBuffer</t>
  </si>
  <si>
    <t>desiredDelay</t>
  </si>
  <si>
    <t>droppedPackets</t>
  </si>
  <si>
    <t>gapCount</t>
  </si>
  <si>
    <t>measuredDelay</t>
  </si>
  <si>
    <t>netStreamGain</t>
  </si>
  <si>
    <t>networkDelay</t>
  </si>
  <si>
    <t>pfecDecoderStatus</t>
  </si>
  <si>
    <t>bypass</t>
  </si>
  <si>
    <t>pfecMissingSets</t>
  </si>
  <si>
    <t>pfecRepairedPackets</t>
  </si>
  <si>
    <t>pfecTotalPackets</t>
  </si>
  <si>
    <t>pfecUnrepairablePackets</t>
  </si>
  <si>
    <t>preserveLatency</t>
  </si>
  <si>
    <t>preserveLatencyLatePackets</t>
  </si>
  <si>
    <t>preserveLatencyMaxBurstLoss</t>
  </si>
  <si>
    <t>preserveLatencyMissingPackets</t>
  </si>
  <si>
    <t>preserveLatencyOutOfOrderPackets</t>
  </si>
  <si>
    <t>preserveLatencyReleaseMargin</t>
  </si>
  <si>
    <t>releaseMode</t>
  </si>
  <si>
    <t>Programmed Delay</t>
  </si>
  <si>
    <t>sourceHost</t>
  </si>
  <si>
    <t>underflowCount</t>
  </si>
  <si>
    <t>upstreamIrigLocked</t>
  </si>
  <si>
    <t>upstreamOnePpsLocked</t>
  </si>
  <si>
    <t>upstreamPathGain</t>
  </si>
  <si>
    <t>upstreamTenMhzLocked</t>
  </si>
  <si>
    <t>useLocalReference</t>
  </si>
  <si>
    <t>Current buffer</t>
  </si>
  <si>
    <t>Data source for this stream</t>
  </si>
  <si>
    <t>Amount of data to buffer before releasing</t>
  </si>
  <si>
    <t>Amount of time to delay the first released packet from its creation time when using Programmed Delay</t>
  </si>
  <si>
    <t>Destination UDP Port on which to listen for this stream</t>
  </si>
  <si>
    <t>Number of packets dropped by this stream</t>
  </si>
  <si>
    <t>Number of gaps detected in the VITA 49 data packet stream</t>
  </si>
  <si>
    <t>Actual delay achieved</t>
  </si>
  <si>
    <t>Measured incoming network rate</t>
  </si>
  <si>
    <t>Measured incoming packet rate</t>
  </si>
  <si>
    <t>The total gain of this stream</t>
  </si>
  <si>
    <t>Path Delay</t>
  </si>
  <si>
    <t>Indicates if packets are being decoded</t>
  </si>
  <si>
    <t>The number of sets that never showed up</t>
  </si>
  <si>
    <t>The number of repaired packets</t>
  </si>
  <si>
    <t>The number of packets processed</t>
  </si>
  <si>
    <t>The number of unrepaired packets</t>
  </si>
  <si>
    <t>Preserves latency by replacing missing packets and discarding late packets</t>
  </si>
  <si>
    <t>Number of packets discarded due to late arrival when initially releasing data</t>
  </si>
  <si>
    <t>The max burst loss of packets to replace</t>
  </si>
  <si>
    <t>Number of missing packets that were replaced by fill data</t>
  </si>
  <si>
    <t>Number of packets discarded since they were out of order</t>
  </si>
  <si>
    <t>Packets exceeding this margin are declared late</t>
  </si>
  <si>
    <t>nSec</t>
  </si>
  <si>
    <t>Release mode to use. Buffer mode will attempt to maintain a prescribed buffer. Time release mode will attempt to</t>
  </si>
  <si>
    <t>IP address of the source feeding this stream</t>
  </si>
  <si>
    <t>Source UDP Port feeding this stream</t>
  </si>
  <si>
    <t>VITA 49 Stream ID for this stream</t>
  </si>
  <si>
    <t>Current sample rate</t>
  </si>
  <si>
    <t>Number of times the release process ran out of data</t>
  </si>
  <si>
    <t>Whether the upstream IRIG is locked</t>
  </si>
  <si>
    <t>Whether the upstream 1 PPS is locked</t>
  </si>
  <si>
    <t>The path gain in the upstream RF-to-Net portion</t>
  </si>
  <si>
    <t>Whether the upstream 10 MHz is locked</t>
  </si>
  <si>
    <t>Use local reference for clocking data. When disabled, this affects Rf-to-Net as well.</t>
  </si>
  <si>
    <t>Source IP Address</t>
  </si>
  <si>
    <t>Source Port</t>
  </si>
  <si>
    <t>destination</t>
  </si>
  <si>
    <t>Module</t>
  </si>
  <si>
    <t>AvailableStreams</t>
  </si>
  <si>
    <t>RfOutputStream</t>
  </si>
  <si>
    <t>RfInputStream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</si>
</sst>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fill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</cellXfs>
  <cellStyles count="1">
    <cellStyle name="Normal" xfId="0" builtinId="0"/>
  </cellStyles>
  <dxfs count="54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0A252A-F2B2-4F5E-9C6E-B06E894E1A6E}" autoFormatId="16" applyNumberFormats="0" applyBorderFormats="0" applyFontFormats="0" applyPatternFormats="0" applyAlignmentFormats="0" applyWidthHeightFormats="0">
  <queryTableRefresh nextId="17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4"/>
      <queryTableField id="16" dataBound="0" tableColumnId="13"/>
      <queryTableField id="15" dataBound="0" tableColumnId="2"/>
    </queryTableFields>
    <queryTableDeletedFields count="1">
      <deletedField name="Value.fact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522398-28BF-4901-8B7F-1CC08FA9E04F}" autoFormatId="16" applyNumberFormats="0" applyBorderFormats="0" applyFontFormats="0" applyPatternFormats="0" applyAlignmentFormats="0" applyWidthHeightFormats="0">
  <queryTableRefresh nextId="19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14" dataBound="0" tableColumnId="15"/>
      <queryTableField id="5" dataBound="0" tableColumnId="5"/>
      <queryTableField id="6" dataBound="0" tableColumnId="6"/>
      <queryTableField id="8" dataBound="0" tableColumnId="8"/>
      <queryTableField id="10" dataBound="0" tableColumnId="10"/>
      <queryTableField id="7" dataBound="0" tableColumnId="7"/>
      <queryTableField id="12" dataBound="0" tableColumnId="12"/>
      <queryTableField id="13" dataBound="0" tableColumnId="13"/>
      <queryTableField id="16" dataBound="0" tableColumnId="2"/>
      <queryTableField id="17" dataBound="0" tableColumnId="9"/>
      <queryTableField id="18" dataBound="0" tableColumnId="11"/>
    </queryTableFields>
    <queryTableDeletedFields count="1">
      <deletedField name="Value.facto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67D5F5-CD37-43AF-98BE-EDFF5634E7F8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B67D1F4-33F9-4CC8-BFFB-FCDF876BF4CC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238894C-32C5-479A-855C-A74CDE83EDC4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F9C6CD8-AAA0-40C5-8095-A5DA6510D5B7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9D86E-9530-4446-9303-140F9920544F}" name="Table_WRW_RH_SN_REST_Attr__2" displayName="Table_WRW_RH_SN_REST_Attr__2" ref="A1:N86" tableType="queryTable" totalsRowShown="0" headerRowDxfId="53" dataDxfId="52">
  <autoFilter ref="A1:N86" xr:uid="{9159D86E-9530-4446-9303-140F9920544F}"/>
  <tableColumns count="14">
    <tableColumn id="1" xr3:uid="{81A81895-2997-4F81-B5C9-A629FAC3BD18}" uniqueName="1" name="Name" queryTableFieldId="1" dataDxfId="51"/>
    <tableColumn id="3" xr3:uid="{EEFD146C-D65B-45E0-B6F5-E55D99B33B1C}" uniqueName="3" name="Value.factoryType" queryTableFieldId="3" dataDxfId="50"/>
    <tableColumn id="4" xr3:uid="{F79E1B01-C7A7-4D99-93EA-26252841023D}" uniqueName="4" name="Value.value" queryTableFieldId="4" dataDxfId="49"/>
    <tableColumn id="5" xr3:uid="{D6D977F6-8A01-483B-B276-38735F5EA040}" uniqueName="5" name="StringLength" queryTableFieldId="5" dataDxfId="48"/>
    <tableColumn id="6" xr3:uid="{89AAB867-9B9A-4CB6-8A4B-5584C2DE324C}" uniqueName="6" name="Access" queryTableFieldId="6" dataDxfId="47"/>
    <tableColumn id="7" xr3:uid="{493EEBB5-A8D6-4ABE-83EE-05B9D5A890A2}" uniqueName="7" name="Help" queryTableFieldId="7" dataDxfId="46"/>
    <tableColumn id="8" xr3:uid="{12E70D68-6043-4191-81FD-81B28FA68609}" uniqueName="8" name="Scale" queryTableFieldId="8" dataDxfId="45"/>
    <tableColumn id="9" xr3:uid="{CF339B7B-19A5-4ADD-B616-CCBD1E061D24}" uniqueName="9" name="Format" queryTableFieldId="9" dataDxfId="44"/>
    <tableColumn id="10" xr3:uid="{FBCA073F-9F3B-4F2A-B199-FADFC61CFF79}" uniqueName="10" name="Units" queryTableFieldId="10" dataDxfId="43"/>
    <tableColumn id="11" xr3:uid="{21AA6616-261A-4DF4-8067-74709F5779FA}" uniqueName="11" name="CapName" queryTableFieldId="11" dataDxfId="42">
      <calculatedColumnFormula>UPPER(LEFT(A2,1))&amp;RIGHT(A2,LEN(A2)-1)</calculatedColumnFormula>
    </tableColumn>
    <tableColumn id="12" xr3:uid="{A8FE3511-047C-41F8-B67C-8D0ABBBBB75F}" uniqueName="12" name="Json-&gt;Class" queryTableFieldId="12" dataDxfId="41">
      <calculatedColumnFormula>IF(L2=FALSE,"",IF(B2="string",_xlfn.CONCAT("this.",J2," = restMain.",A2,".value.Truncate( ",D2,");"),_xlfn.CONCAT("this.",J2," = restMain.",A2,".value;")))</calculatedColumnFormula>
    </tableColumn>
    <tableColumn id="14" xr3:uid="{1B286F45-6ECC-44B2-8B3B-CCB2D0D85082}" uniqueName="14" name="Include" queryTableFieldId="13" dataDxfId="40"/>
    <tableColumn id="13" xr3:uid="{23B83FFE-578B-4F4B-8A56-B1CF852D19CC}" uniqueName="13" name="Type translate" queryTableFieldId="16" dataDxfId="39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2" xr3:uid="{4D59870E-A8D3-48D3-B036-DAD745894962}" uniqueName="2" name="Sql Script" queryTableFieldId="15" dataDxfId="38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45BA8-B4C2-469D-92F2-71473BEF1B07}" name="Table_WRW_RH_SN_REST_Attr" displayName="Table_WRW_RH_SN_REST_Attr" ref="A1:N13" tableType="queryTable" totalsRowShown="0" headerRowDxfId="37" dataDxfId="36">
  <autoFilter ref="A1:N13" xr:uid="{5CA45BA8-B4C2-469D-92F2-71473BEF1B07}"/>
  <tableColumns count="14">
    <tableColumn id="1" xr3:uid="{7FCE5BFF-A956-4E5D-A32A-E8D6797C0940}" uniqueName="1" name="Name" queryTableFieldId="1" dataDxfId="35"/>
    <tableColumn id="3" xr3:uid="{F5B83154-C821-4A6E-BAE4-633B3504FB59}" uniqueName="3" name="Value.factoryType" queryTableFieldId="3" dataDxfId="34"/>
    <tableColumn id="4" xr3:uid="{6B6C1825-5C0E-470B-A15B-D743AF8FE9F7}" uniqueName="4" name="Value.value" queryTableFieldId="4" dataDxfId="33"/>
    <tableColumn id="15" xr3:uid="{8C4C7B68-94CB-4B55-BBF9-3C01623FF47C}" uniqueName="15" name="StringLength" queryTableFieldId="14" dataDxfId="32"/>
    <tableColumn id="5" xr3:uid="{717A39C6-0524-49D4-9E9D-5956964A9F8B}" uniqueName="5" name="Access" queryTableFieldId="5" dataDxfId="31"/>
    <tableColumn id="6" xr3:uid="{21AD8DB5-23C1-4910-A812-92C7DB40D6B4}" uniqueName="6" name="Help" queryTableFieldId="6" dataDxfId="30"/>
    <tableColumn id="8" xr3:uid="{9C769737-916B-418C-8067-76C8A97386D6}" uniqueName="8" name="Scale" queryTableFieldId="8" dataDxfId="29"/>
    <tableColumn id="10" xr3:uid="{62FABFF9-FB1F-4778-9B38-D87FEAB58BFD}" uniqueName="10" name="Format" queryTableFieldId="10" dataDxfId="28"/>
    <tableColumn id="7" xr3:uid="{EA90EF27-7C8A-4A4B-8C75-508113B5AF4B}" uniqueName="7" name="Units" queryTableFieldId="7" dataDxfId="27"/>
    <tableColumn id="12" xr3:uid="{2F8B26FF-C729-4819-AFC8-7D133A86DB7A}" uniqueName="12" name="CapName" queryTableFieldId="12" dataDxfId="26">
      <calculatedColumnFormula>UPPER(LEFT(A2,1))&amp;RIGHT(A2,LEN(A2)-1)</calculatedColumnFormula>
    </tableColumn>
    <tableColumn id="13" xr3:uid="{DA20120D-EB2E-4F6F-8D9A-A69A9F4F5487}" uniqueName="13" name="Json-&gt;Class" queryTableFieldId="13" dataDxfId="25">
      <calculatedColumnFormula xml:space="preserve"> IF(B2 = "string", _xlfn.CONCAT("this.", J2, " = structure.", A2, ".value.Truncate( ", D2, ");"), _xlfn.CONCAT("this.", J2, " = structure.", A2, ".value;"))</calculatedColumnFormula>
    </tableColumn>
    <tableColumn id="2" xr3:uid="{985FA7D9-F84C-4A96-AB55-DEF23887B3A2}" uniqueName="2" name="Include" queryTableFieldId="16" dataDxfId="24"/>
    <tableColumn id="9" xr3:uid="{3D2CF6A2-3902-458F-8CF6-8B11BC5B4829}" uniqueName="9" name="Type translate" queryTableFieldId="17" dataDxfId="2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1" xr3:uid="{9694EE45-7E63-469C-8DDA-A57189ACB702}" uniqueName="11" name="Sql Script" queryTableFieldId="18" dataDxfId="22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FC9B2-E0F1-4C34-81E9-BD4E969EB3FC}" name="Table_WRW_RH_SN_REST_Attr__3" displayName="Table_WRW_RH_SN_REST_Attr__3" ref="A1:N4" tableType="queryTable" totalsRowShown="0">
  <autoFilter ref="A1:N4" xr:uid="{B4DFC9B2-E0F1-4C34-81E9-BD4E969EB3FC}"/>
  <tableColumns count="14">
    <tableColumn id="1" xr3:uid="{62B9CDF4-49AE-4B2D-BA27-B4013E708AEE}" uniqueName="1" name="Name" queryTableFieldId="1" dataDxfId="21"/>
    <tableColumn id="2" xr3:uid="{D3E53612-371A-4634-A692-CF634D47F0FD}" uniqueName="2" name="Value.factoryType" queryTableFieldId="2"/>
    <tableColumn id="3" xr3:uid="{DD9C9532-F001-4FBD-8884-74932E316275}" uniqueName="3" name="Value.value" queryTableFieldId="3"/>
    <tableColumn id="4" xr3:uid="{39C1B512-CF34-4897-91FB-C9ED0B7995BC}" uniqueName="4" name="StringLength" queryTableFieldId="4"/>
    <tableColumn id="5" xr3:uid="{DE0C1D64-D7D9-4DA5-AE83-FFF46C98AF91}" uniqueName="5" name="Access" queryTableFieldId="5"/>
    <tableColumn id="6" xr3:uid="{B2EE7938-DCCB-4DDC-B541-1D6CF0D867D9}" uniqueName="6" name="Help" queryTableFieldId="6"/>
    <tableColumn id="7" xr3:uid="{E1C51571-2889-40FB-AFC6-5F2BF3905048}" uniqueName="7" name="Scale" queryTableFieldId="7"/>
    <tableColumn id="8" xr3:uid="{AE4D0149-9148-45E0-8BF6-D4FA5FFD2D21}" uniqueName="8" name="Format" queryTableFieldId="8"/>
    <tableColumn id="9" xr3:uid="{B970C30A-6E19-485E-8D23-A528554E4692}" uniqueName="9" name="Units" queryTableFieldId="9"/>
    <tableColumn id="10" xr3:uid="{0E8D6385-316A-409A-AC99-E8FB911598DB}" uniqueName="10" name="CapName" queryTableFieldId="10">
      <calculatedColumnFormula>UPPER(LEFT(A2,1))&amp;RIGHT(A2,LEN(A2)-1)</calculatedColumnFormula>
    </tableColumn>
    <tableColumn id="11" xr3:uid="{3C1CDFAB-9FA6-49C1-9FBD-9F6A93669B16}" uniqueName="11" name="Json-&gt;Class" queryTableFieldId="11" dataDxfId="20">
      <calculatedColumnFormula xml:space="preserve"> IF(B2 = "string", _xlfn.CONCAT("this.", J2, " = ipc.", A2, ".value.Truncate( ", D2, ");"), _xlfn.CONCAT("this.", J2, " = ipc.", A2, ".value;"))</calculatedColumnFormula>
    </tableColumn>
    <tableColumn id="12" xr3:uid="{0DEF0107-BB52-4836-86D7-F529BA9E4C3A}" uniqueName="12" name="Include" queryTableFieldId="12"/>
    <tableColumn id="13" xr3:uid="{75C318F7-EA84-4140-901C-A5C2A1DB1EC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68EE4AD-4E59-4520-BB9C-82D22742CB5C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80CAB2-72AE-4E85-91BC-EC134806B651}" name="Table_WRW_RH_SN_REST_Attr__35" displayName="Table_WRW_RH_SN_REST_Attr__35" ref="A1:N4" tableType="queryTable" totalsRowShown="0">
  <autoFilter ref="A1:N4" xr:uid="{B4DFC9B2-E0F1-4C34-81E9-BD4E969EB3FC}"/>
  <tableColumns count="14">
    <tableColumn id="1" xr3:uid="{3962A823-97EE-44F4-BF9D-AE149000AE8D}" uniqueName="1" name="Name" queryTableFieldId="1" dataDxfId="19"/>
    <tableColumn id="2" xr3:uid="{B3F61FD9-E9C5-4318-8862-DAD6DD16EF02}" uniqueName="2" name="Value.factoryType" queryTableFieldId="2"/>
    <tableColumn id="3" xr3:uid="{CAD2D918-96FE-42C7-B5F6-7105062DE64B}" uniqueName="3" name="Value.value" queryTableFieldId="3"/>
    <tableColumn id="4" xr3:uid="{2FF4556C-3C7C-443E-8824-E421486F7CAE}" uniqueName="4" name="StringLength" queryTableFieldId="4"/>
    <tableColumn id="5" xr3:uid="{6121B16C-8D89-4373-B8F3-B774798CC2E2}" uniqueName="5" name="Access" queryTableFieldId="5"/>
    <tableColumn id="6" xr3:uid="{9154D96E-A162-4B88-BBC7-0E5233C4FFAC}" uniqueName="6" name="Help" queryTableFieldId="6"/>
    <tableColumn id="7" xr3:uid="{3EDB5AF3-6FB5-4B70-9CCB-A32D3657F08B}" uniqueName="7" name="Scale" queryTableFieldId="7"/>
    <tableColumn id="8" xr3:uid="{68BF4AF8-2821-490D-BBE7-633BA27F4BB2}" uniqueName="8" name="Format" queryTableFieldId="8"/>
    <tableColumn id="9" xr3:uid="{8B15D5C8-646A-4EEA-BD4B-8CC7E7B5AC2D}" uniqueName="9" name="Units" queryTableFieldId="9"/>
    <tableColumn id="10" xr3:uid="{237DF59A-1E38-445A-9CBC-64FAF55D8456}" uniqueName="10" name="CapName" queryTableFieldId="10">
      <calculatedColumnFormula>UPPER(LEFT(A2,1))&amp;RIGHT(A2,LEN(A2)-1)</calculatedColumnFormula>
    </tableColumn>
    <tableColumn id="11" xr3:uid="{F500B023-F33A-409C-BB73-B971BB55FBA8}" uniqueName="11" name="Json-&gt;Class" queryTableFieldId="11" dataDxfId="18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35572074-5B52-405F-BB6B-7A64865B421B}" uniqueName="12" name="Include" queryTableFieldId="12"/>
    <tableColumn id="13" xr3:uid="{4BEDFAC4-2F86-4261-BED0-D80D6F66627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38852CE6-A1F2-4EE2-B689-A5C83BA03C6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814A6-1CEC-4AEF-A328-1CD2A4C08D6D}" name="Table_RfOutputStream" displayName="Table_RfOutputStream" ref="A1:N41" tableType="queryTable" totalsRowShown="0">
  <autoFilter ref="A1:N41" xr:uid="{24D814A6-1CEC-4AEF-A328-1CD2A4C08D6D}"/>
  <tableColumns count="14">
    <tableColumn id="1" xr3:uid="{6063A3EA-E7ED-4664-BF1B-624A18D1981A}" uniqueName="1" name="Name" queryTableFieldId="1" dataDxfId="17"/>
    <tableColumn id="2" xr3:uid="{5F6B9E3D-F6C7-41AB-882E-AEEB01CAA7DC}" uniqueName="2" name="Value.factoryType" queryTableFieldId="2"/>
    <tableColumn id="3" xr3:uid="{67043735-9D1F-4EFE-BE83-85CA3E2F8AE6}" uniqueName="3" name="Value.value" queryTableFieldId="3"/>
    <tableColumn id="4" xr3:uid="{03F9C369-B02B-4E0A-B585-F38103A75F93}" uniqueName="4" name="StringLength" queryTableFieldId="4"/>
    <tableColumn id="5" xr3:uid="{5DE39BA3-6B32-4E50-A22A-80B30B6DCC7C}" uniqueName="5" name="Access" queryTableFieldId="5"/>
    <tableColumn id="6" xr3:uid="{1BDDE075-F09B-4795-B56C-0020089F2C9B}" uniqueName="6" name="Help" queryTableFieldId="6" dataDxfId="16"/>
    <tableColumn id="7" xr3:uid="{DAA22772-FC2A-48E9-8EBD-CF0174760F01}" uniqueName="7" name="Scale" queryTableFieldId="7"/>
    <tableColumn id="8" xr3:uid="{5C79966D-28ED-4B38-8DEF-162DF486CF52}" uniqueName="8" name="Format" queryTableFieldId="8"/>
    <tableColumn id="9" xr3:uid="{A3495477-A5CF-401C-970E-7C9F91DAF030}" uniqueName="9" name="Units" queryTableFieldId="9"/>
    <tableColumn id="10" xr3:uid="{ABC857E2-3603-4836-B34B-8FD6849F7A03}" uniqueName="10" name="CapName" queryTableFieldId="10">
      <calculatedColumnFormula>UPPER(LEFT(A2,1))&amp;RIGHT(A2,LEN(A2)-1)</calculatedColumnFormula>
    </tableColumn>
    <tableColumn id="11" xr3:uid="{03F8C291-A5D6-4518-BDCE-64E83A803BF4}" uniqueName="11" name="Json-&gt;Class" queryTableFieldId="11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E08D0890-1A9D-4197-8D95-A64C2D03F892}" uniqueName="12" name="Include" queryTableFieldId="12"/>
    <tableColumn id="13" xr3:uid="{3F92766F-9297-40A6-B1FC-6A4337C7324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1638E80-D4A2-47AB-8343-9C867DF9047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E94570-A94C-4647-ACDF-085AE53491BC}" name="Table_RfInputStream" displayName="Table_RfInputStream" ref="A1:N20" tableType="queryTable" totalsRowShown="0" headerRowDxfId="15" dataDxfId="14">
  <autoFilter ref="A1:N20" xr:uid="{00E94570-A94C-4647-ACDF-085AE53491BC}"/>
  <tableColumns count="14">
    <tableColumn id="1" xr3:uid="{485F7603-3220-49DD-B3CE-BFD08F35B4F8}" uniqueName="1" name="Name" queryTableFieldId="1" dataDxfId="13"/>
    <tableColumn id="2" xr3:uid="{321E942D-A13D-4AF0-AA77-E3500F5EB193}" uniqueName="2" name="Value.factoryType" queryTableFieldId="2" dataDxfId="12"/>
    <tableColumn id="3" xr3:uid="{18F13399-7530-4051-8061-5D3623022EC1}" uniqueName="3" name="Value.value" queryTableFieldId="3" dataDxfId="11"/>
    <tableColumn id="4" xr3:uid="{8F5EA99F-A1D5-4DCA-9D86-CE635CE023A7}" uniqueName="4" name="StringLength" queryTableFieldId="4" dataDxfId="10"/>
    <tableColumn id="5" xr3:uid="{43FAB6A3-A2E3-48D6-B09C-12B3A53D6D11}" uniqueName="5" name="Access" queryTableFieldId="5" dataDxfId="9"/>
    <tableColumn id="6" xr3:uid="{522604AD-37CB-4F5E-8E4D-89F1B491602D}" uniqueName="6" name="Help" queryTableFieldId="6" dataDxfId="8"/>
    <tableColumn id="7" xr3:uid="{E561D537-D6AB-4F01-90DA-3BB8AB928187}" uniqueName="7" name="Scale" queryTableFieldId="7" dataDxfId="7"/>
    <tableColumn id="8" xr3:uid="{106A1A6F-1D11-4875-B000-BA1B53D0CF4C}" uniqueName="8" name="Format" queryTableFieldId="8" dataDxfId="6"/>
    <tableColumn id="9" xr3:uid="{84AF41AD-5261-4D2A-BC8C-68C1F8B88E4A}" uniqueName="9" name="Units" queryTableFieldId="9" dataDxfId="5"/>
    <tableColumn id="10" xr3:uid="{9E5BB20E-C3F2-46F6-B5EA-7E078EB418AE}" uniqueName="10" name="CapName" queryTableFieldId="10" dataDxfId="4">
      <calculatedColumnFormula>UPPER(LEFT(A2,1))&amp;RIGHT(A2,LEN(A2)-1)</calculatedColumnFormula>
    </tableColumn>
    <tableColumn id="11" xr3:uid="{D10744BC-3808-4F25-B3AB-2402E774E707}" uniqueName="11" name="Json-&gt;Class" queryTableFieldId="11" dataDxfId="3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8219D72E-B8A2-402F-8D09-24C87022E783}" uniqueName="12" name="Include" queryTableFieldId="12" dataDxfId="2"/>
    <tableColumn id="13" xr3:uid="{644B8F5D-451A-40B4-8939-D1515D745218}" uniqueName="13" name="Type translate" queryTableFieldId="13" dataDxfId="1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9EB1E7BC-2297-4F8F-B325-B0E00FD1A8AF}" uniqueName="14" name="Sql Script" queryTableFieldId="14" dataDxfId="0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03C-460C-4C38-9227-76E9EE49C16F}">
  <sheetPr codeName="Sheet1"/>
  <dimension ref="A1:N86"/>
  <sheetViews>
    <sheetView topLeftCell="A43" workbookViewId="0">
      <selection activeCell="A74" sqref="A74"/>
    </sheetView>
  </sheetViews>
  <sheetFormatPr defaultRowHeight="14.4" x14ac:dyDescent="0.3"/>
  <cols>
    <col min="1" max="1" width="31" style="2" bestFit="1" customWidth="1"/>
    <col min="2" max="2" width="26.21875" style="2" bestFit="1" customWidth="1"/>
    <col min="3" max="3" width="19.6640625" style="2" customWidth="1"/>
    <col min="4" max="4" width="17.88671875" style="2" customWidth="1"/>
    <col min="5" max="5" width="15.6640625" style="2" customWidth="1"/>
    <col min="6" max="6" width="17.6640625" style="3" customWidth="1"/>
    <col min="7" max="7" width="10.88671875" style="2" customWidth="1"/>
    <col min="8" max="9" width="8.88671875" style="2"/>
    <col min="10" max="10" width="16" style="1" customWidth="1"/>
    <col min="11" max="11" width="67.109375" customWidth="1"/>
    <col min="12" max="12" width="19.77734375" style="2" customWidth="1"/>
    <col min="13" max="13" width="27.109375" style="2" customWidth="1"/>
    <col min="14" max="14" width="47.77734375" style="1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1" t="s">
        <v>238</v>
      </c>
      <c r="K1" s="2" t="s">
        <v>237</v>
      </c>
      <c r="L1" s="1" t="s">
        <v>236</v>
      </c>
      <c r="M1" s="1" t="s">
        <v>240</v>
      </c>
      <c r="N1" s="2" t="s">
        <v>239</v>
      </c>
    </row>
    <row r="2" spans="1:14" x14ac:dyDescent="0.3">
      <c r="A2" s="2" t="s">
        <v>22</v>
      </c>
      <c r="B2" s="2" t="s">
        <v>18</v>
      </c>
      <c r="C2" s="2" t="b">
        <v>1</v>
      </c>
      <c r="E2" s="2" t="s">
        <v>136</v>
      </c>
      <c r="F2" s="3" t="s">
        <v>159</v>
      </c>
      <c r="J2" s="1" t="str">
        <f t="shared" ref="J2:J33" si="0">UPPER(LEFT(A2,1))&amp;RIGHT(A2,LEN(A2)-1)</f>
        <v>Active</v>
      </c>
      <c r="K2" s="2" t="str">
        <f>IF(L2=FALSE,"",IF(B2="string",_xlfn.CONCAT("this.",J2," = restMain.",A2,".value.Truncate( ",D2,");"),_xlfn.CONCAT("this.",J2," = restMain.",A2,".value;")))</f>
        <v>this.Active = restMain.active.value;</v>
      </c>
      <c r="L2" s="1" t="b">
        <v>1</v>
      </c>
      <c r="M2" s="1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[bit] NOT NULL,</v>
      </c>
      <c r="N2" s="2" t="str">
        <f>IF(L2=FALSE,"",_xlfn.CONCAT("[",A2,"] ", M2))</f>
        <v>[active] [bit] NOT NULL,</v>
      </c>
    </row>
    <row r="3" spans="1:14" x14ac:dyDescent="0.3">
      <c r="A3" s="2" t="s">
        <v>23</v>
      </c>
      <c r="B3" s="2" t="s">
        <v>4</v>
      </c>
      <c r="C3" s="2" t="s">
        <v>24</v>
      </c>
      <c r="D3" s="2">
        <v>128</v>
      </c>
      <c r="E3" s="2" t="s">
        <v>136</v>
      </c>
      <c r="F3" s="3" t="s">
        <v>160</v>
      </c>
      <c r="J3" s="1" t="str">
        <f t="shared" si="0"/>
        <v>Address</v>
      </c>
      <c r="K3" s="2" t="str">
        <f t="shared" ref="K3:K66" si="1">IF(L3=FALSE,"",IF(B3="string",_xlfn.CONCAT("this.",J3," = restMain.",A3,".value.Truncate( ",D3,");"),_xlfn.CONCAT("this.",J3," = restMain.",A3,".value;")))</f>
        <v>this.Address = restMain.address.value.Truncate( 128);</v>
      </c>
      <c r="L3" s="1" t="b">
        <v>1</v>
      </c>
      <c r="M3" s="1" t="str">
        <f t="shared" ref="M3:M66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66" si="3">IF(L3=FALSE,"",_xlfn.CONCAT("[",A3,"] ", M3))</f>
        <v>[address] [nvarchar](128) NOT NULL,</v>
      </c>
    </row>
    <row r="4" spans="1:14" x14ac:dyDescent="0.3">
      <c r="A4" s="4" t="s">
        <v>25</v>
      </c>
      <c r="B4" s="2" t="s">
        <v>26</v>
      </c>
      <c r="E4" s="2" t="s">
        <v>157</v>
      </c>
      <c r="F4" s="3" t="s">
        <v>158</v>
      </c>
      <c r="J4" s="1" t="str">
        <f t="shared" si="0"/>
        <v>AvailableStreams</v>
      </c>
      <c r="K4" s="2" t="str">
        <f t="shared" si="1"/>
        <v/>
      </c>
      <c r="L4" s="1" t="b">
        <v>0</v>
      </c>
      <c r="M4" s="1" t="str">
        <f t="shared" si="2"/>
        <v/>
      </c>
      <c r="N4" s="2" t="str">
        <f t="shared" si="3"/>
        <v/>
      </c>
    </row>
    <row r="5" spans="1:14" x14ac:dyDescent="0.3">
      <c r="A5" s="2" t="s">
        <v>27</v>
      </c>
      <c r="B5" s="2" t="s">
        <v>4</v>
      </c>
      <c r="C5" s="2" t="s">
        <v>28</v>
      </c>
      <c r="D5" s="2">
        <v>128</v>
      </c>
      <c r="E5" s="2" t="s">
        <v>157</v>
      </c>
      <c r="F5" s="3" t="s">
        <v>161</v>
      </c>
      <c r="J5" s="1" t="str">
        <f t="shared" si="0"/>
        <v>CompositeStatus</v>
      </c>
      <c r="K5" s="2" t="str">
        <f t="shared" si="1"/>
        <v>this.CompositeStatus = restMain.compositeStatus.value.Truncate( 128);</v>
      </c>
      <c r="L5" s="1" t="b">
        <v>1</v>
      </c>
      <c r="M5" s="1" t="str">
        <f t="shared" si="2"/>
        <v>[nvarchar](128) NOT NULL,</v>
      </c>
      <c r="N5" s="2" t="str">
        <f t="shared" si="3"/>
        <v>[compositeStatus] [nvarchar](128) NOT NULL,</v>
      </c>
    </row>
    <row r="6" spans="1:14" x14ac:dyDescent="0.3">
      <c r="A6" s="2" t="s">
        <v>29</v>
      </c>
      <c r="B6" s="2" t="s">
        <v>4</v>
      </c>
      <c r="C6" s="2" t="s">
        <v>24</v>
      </c>
      <c r="D6" s="2">
        <v>512</v>
      </c>
      <c r="E6" s="2" t="s">
        <v>157</v>
      </c>
      <c r="F6" s="3" t="s">
        <v>162</v>
      </c>
      <c r="J6" s="1" t="str">
        <f t="shared" si="0"/>
        <v>CompositeStatusMsg</v>
      </c>
      <c r="K6" s="2" t="str">
        <f t="shared" si="1"/>
        <v>this.CompositeStatusMsg = restMain.compositeStatusMsg.value.Truncate( 512);</v>
      </c>
      <c r="L6" s="1" t="b">
        <v>1</v>
      </c>
      <c r="M6" s="1" t="str">
        <f t="shared" si="2"/>
        <v>[nvarchar](512) NOT NULL,</v>
      </c>
      <c r="N6" s="2" t="str">
        <f t="shared" si="3"/>
        <v>[compositeStatusMsg] [nvarchar](512) NOT NULL,</v>
      </c>
    </row>
    <row r="7" spans="1:14" x14ac:dyDescent="0.3">
      <c r="A7" s="2" t="s">
        <v>30</v>
      </c>
      <c r="B7" s="2" t="s">
        <v>4</v>
      </c>
      <c r="C7" s="2" t="s">
        <v>31</v>
      </c>
      <c r="D7" s="2">
        <v>128</v>
      </c>
      <c r="E7" s="2" t="s">
        <v>157</v>
      </c>
      <c r="F7" s="3" t="s">
        <v>163</v>
      </c>
      <c r="J7" s="1" t="str">
        <f t="shared" si="0"/>
        <v>ContextPacketState</v>
      </c>
      <c r="K7" s="2" t="str">
        <f t="shared" si="1"/>
        <v>this.ContextPacketState = restMain.contextPacketState.value.Truncate( 128);</v>
      </c>
      <c r="L7" s="1" t="b">
        <v>1</v>
      </c>
      <c r="M7" s="1" t="str">
        <f t="shared" si="2"/>
        <v>[nvarchar](128) NOT NULL,</v>
      </c>
      <c r="N7" s="2" t="str">
        <f t="shared" si="3"/>
        <v>[contextPacketState] [nvarchar](128) NOT NULL,</v>
      </c>
    </row>
    <row r="8" spans="1:14" x14ac:dyDescent="0.3">
      <c r="A8" s="4" t="s">
        <v>32</v>
      </c>
      <c r="B8" s="2" t="s">
        <v>33</v>
      </c>
      <c r="E8" s="2" t="s">
        <v>136</v>
      </c>
      <c r="F8" s="3" t="s">
        <v>166</v>
      </c>
      <c r="J8" s="1" t="str">
        <f t="shared" si="0"/>
        <v>ControlNic</v>
      </c>
      <c r="K8" s="2" t="str">
        <f t="shared" si="1"/>
        <v/>
      </c>
      <c r="L8" s="1" t="b">
        <v>0</v>
      </c>
      <c r="M8" s="1" t="str">
        <f t="shared" si="2"/>
        <v/>
      </c>
      <c r="N8" s="2" t="str">
        <f t="shared" si="3"/>
        <v/>
      </c>
    </row>
    <row r="9" spans="1:14" x14ac:dyDescent="0.3">
      <c r="A9" s="2" t="s">
        <v>34</v>
      </c>
      <c r="B9" s="2" t="s">
        <v>9</v>
      </c>
      <c r="C9" s="2">
        <v>39</v>
      </c>
      <c r="E9" s="2" t="s">
        <v>157</v>
      </c>
      <c r="F9" s="3" t="s">
        <v>164</v>
      </c>
      <c r="J9" s="1" t="str">
        <f t="shared" si="0"/>
        <v>CurrentGain</v>
      </c>
      <c r="K9" s="2" t="str">
        <f t="shared" si="1"/>
        <v>this.CurrentGain = restMain.currentGain.value;</v>
      </c>
      <c r="L9" s="1" t="b">
        <v>1</v>
      </c>
      <c r="M9" s="1" t="str">
        <f t="shared" si="2"/>
        <v>[NUMERIC](10) NOT NULL,</v>
      </c>
      <c r="N9" s="2" t="str">
        <f t="shared" si="3"/>
        <v>[currentGain] [NUMERIC](10) NOT NULL,</v>
      </c>
    </row>
    <row r="10" spans="1:14" x14ac:dyDescent="0.3">
      <c r="A10" s="4" t="s">
        <v>35</v>
      </c>
      <c r="B10" s="2" t="s">
        <v>33</v>
      </c>
      <c r="E10" s="2" t="s">
        <v>136</v>
      </c>
      <c r="F10" s="3" t="s">
        <v>165</v>
      </c>
      <c r="J10" s="1" t="str">
        <f t="shared" si="0"/>
        <v>DataNic</v>
      </c>
      <c r="K10" s="2" t="str">
        <f t="shared" si="1"/>
        <v/>
      </c>
      <c r="L10" s="1" t="b">
        <v>0</v>
      </c>
      <c r="M10" s="1" t="str">
        <f t="shared" si="2"/>
        <v/>
      </c>
      <c r="N10" s="2" t="str">
        <f t="shared" si="3"/>
        <v/>
      </c>
    </row>
    <row r="11" spans="1:14" x14ac:dyDescent="0.3">
      <c r="A11" s="4" t="s">
        <v>36</v>
      </c>
      <c r="B11" s="2" t="s">
        <v>37</v>
      </c>
      <c r="E11" s="2" t="s">
        <v>157</v>
      </c>
      <c r="F11" s="3" t="s">
        <v>167</v>
      </c>
      <c r="J11" s="1" t="str">
        <f t="shared" si="0"/>
        <v>Dependencies</v>
      </c>
      <c r="K11" s="2" t="str">
        <f t="shared" si="1"/>
        <v/>
      </c>
      <c r="L11" s="1" t="b">
        <v>0</v>
      </c>
      <c r="M11" s="1" t="str">
        <f t="shared" si="2"/>
        <v/>
      </c>
      <c r="N11" s="2" t="str">
        <f t="shared" si="3"/>
        <v/>
      </c>
    </row>
    <row r="12" spans="1:14" x14ac:dyDescent="0.3">
      <c r="A12" s="2" t="s">
        <v>38</v>
      </c>
      <c r="B12" s="2" t="s">
        <v>9</v>
      </c>
      <c r="C12" s="2">
        <v>98</v>
      </c>
      <c r="E12" s="2" t="s">
        <v>157</v>
      </c>
      <c r="F12" s="3" t="s">
        <v>168</v>
      </c>
      <c r="J12" s="1" t="str">
        <f t="shared" si="0"/>
        <v>DiscardedPackets</v>
      </c>
      <c r="K12" s="2" t="str">
        <f t="shared" si="1"/>
        <v>this.DiscardedPackets = restMain.discardedPackets.value;</v>
      </c>
      <c r="L12" s="1" t="b">
        <v>1</v>
      </c>
      <c r="M12" s="1" t="str">
        <f t="shared" si="2"/>
        <v>[NUMERIC](10) NOT NULL,</v>
      </c>
      <c r="N12" s="2" t="str">
        <f t="shared" si="3"/>
        <v>[discardedPackets] [NUMERIC](10) NOT NULL,</v>
      </c>
    </row>
    <row r="13" spans="1:14" x14ac:dyDescent="0.3">
      <c r="A13" s="2" t="s">
        <v>39</v>
      </c>
      <c r="B13" s="2" t="s">
        <v>18</v>
      </c>
      <c r="C13" s="2" t="b">
        <v>0</v>
      </c>
      <c r="E13" s="2" t="s">
        <v>136</v>
      </c>
      <c r="F13" s="3" t="s">
        <v>169</v>
      </c>
      <c r="J13" s="1" t="str">
        <f t="shared" si="0"/>
        <v>EnableMulticastGroupSubscriptions</v>
      </c>
      <c r="K13" s="2" t="str">
        <f t="shared" si="1"/>
        <v>this.EnableMulticastGroupSubscriptions = restMain.enableMulticastGroupSubscriptions.value;</v>
      </c>
      <c r="L13" s="1" t="b">
        <v>1</v>
      </c>
      <c r="M13" s="1" t="str">
        <f t="shared" si="2"/>
        <v>[bit] NOT NULL,</v>
      </c>
      <c r="N13" s="2" t="str">
        <f t="shared" si="3"/>
        <v>[enableMulticastGroupSubscriptions] [bit] NOT NULL,</v>
      </c>
    </row>
    <row r="14" spans="1:14" x14ac:dyDescent="0.3">
      <c r="A14" s="2" t="s">
        <v>40</v>
      </c>
      <c r="B14" s="2" t="s">
        <v>41</v>
      </c>
      <c r="C14" s="2">
        <v>5280</v>
      </c>
      <c r="E14" s="2" t="s">
        <v>157</v>
      </c>
      <c r="F14" s="3" t="s">
        <v>170</v>
      </c>
      <c r="I14" s="2" t="s">
        <v>171</v>
      </c>
      <c r="J14" s="1" t="str">
        <f t="shared" si="0"/>
        <v>FanSpeed</v>
      </c>
      <c r="K14" s="2" t="str">
        <f t="shared" si="1"/>
        <v>this.FanSpeed = restMain.fanSpeed.value;</v>
      </c>
      <c r="L14" s="1" t="b">
        <v>1</v>
      </c>
      <c r="M14" s="1" t="str">
        <f t="shared" si="2"/>
        <v>[NUMERIC](5) NOT NULL,</v>
      </c>
      <c r="N14" s="2" t="str">
        <f t="shared" si="3"/>
        <v>[fanSpeed] [NUMERIC](5) NOT NULL,</v>
      </c>
    </row>
    <row r="15" spans="1:14" x14ac:dyDescent="0.3">
      <c r="A15" s="2" t="s">
        <v>42</v>
      </c>
      <c r="B15" s="2" t="s">
        <v>4</v>
      </c>
      <c r="C15" s="2" t="s">
        <v>43</v>
      </c>
      <c r="D15" s="2">
        <v>128</v>
      </c>
      <c r="E15" s="2" t="s">
        <v>136</v>
      </c>
      <c r="F15" s="3" t="s">
        <v>172</v>
      </c>
      <c r="J15" s="1" t="str">
        <f t="shared" si="0"/>
        <v>GainMode</v>
      </c>
      <c r="K15" s="2" t="str">
        <f t="shared" si="1"/>
        <v>this.GainMode = restMain.gainMode.value.Truncate( 128);</v>
      </c>
      <c r="L15" s="1" t="b">
        <v>1</v>
      </c>
      <c r="M15" s="1" t="str">
        <f t="shared" si="2"/>
        <v>[nvarchar](128) NOT NULL,</v>
      </c>
      <c r="N15" s="2" t="str">
        <f t="shared" si="3"/>
        <v>[gainMode] [nvarchar](128) NOT NULL,</v>
      </c>
    </row>
    <row r="16" spans="1:14" x14ac:dyDescent="0.3">
      <c r="A16" s="2" t="s">
        <v>44</v>
      </c>
      <c r="B16" s="2" t="s">
        <v>4</v>
      </c>
      <c r="C16" s="2" t="s">
        <v>45</v>
      </c>
      <c r="D16" s="2">
        <v>128</v>
      </c>
      <c r="E16" s="2" t="s">
        <v>136</v>
      </c>
      <c r="F16" s="3" t="s">
        <v>173</v>
      </c>
      <c r="J16" s="1" t="str">
        <f t="shared" si="0"/>
        <v>Gateway</v>
      </c>
      <c r="K16" s="2" t="str">
        <f t="shared" si="1"/>
        <v>this.Gateway = restMain.gateway.value.Truncate( 128);</v>
      </c>
      <c r="L16" s="1" t="b">
        <v>1</v>
      </c>
      <c r="M16" s="1" t="str">
        <f t="shared" si="2"/>
        <v>[nvarchar](128) NOT NULL,</v>
      </c>
      <c r="N16" s="2" t="str">
        <f t="shared" si="3"/>
        <v>[gateway] [nvarchar](128) NOT NULL,</v>
      </c>
    </row>
    <row r="17" spans="1:14" x14ac:dyDescent="0.3">
      <c r="A17" s="2" t="s">
        <v>46</v>
      </c>
      <c r="B17" s="2" t="s">
        <v>4</v>
      </c>
      <c r="C17" s="2" t="s">
        <v>28</v>
      </c>
      <c r="D17" s="2">
        <v>128</v>
      </c>
      <c r="E17" s="2" t="s">
        <v>157</v>
      </c>
      <c r="F17" s="3" t="s">
        <v>174</v>
      </c>
      <c r="J17" s="1" t="str">
        <f t="shared" si="0"/>
        <v>HealthStatus</v>
      </c>
      <c r="K17" s="2" t="str">
        <f t="shared" si="1"/>
        <v>this.HealthStatus = restMain.healthStatus.value.Truncate( 128);</v>
      </c>
      <c r="L17" s="1" t="b">
        <v>1</v>
      </c>
      <c r="M17" s="1" t="str">
        <f t="shared" si="2"/>
        <v>[nvarchar](128) NOT NULL,</v>
      </c>
      <c r="N17" s="2" t="str">
        <f t="shared" si="3"/>
        <v>[healthStatus] [nvarchar](128) NOT NULL,</v>
      </c>
    </row>
    <row r="18" spans="1:14" x14ac:dyDescent="0.3">
      <c r="A18" s="2" t="s">
        <v>47</v>
      </c>
      <c r="B18" s="2" t="s">
        <v>4</v>
      </c>
      <c r="C18" s="2" t="s">
        <v>24</v>
      </c>
      <c r="D18" s="2">
        <v>512</v>
      </c>
      <c r="E18" s="2" t="s">
        <v>157</v>
      </c>
      <c r="F18" s="3" t="s">
        <v>175</v>
      </c>
      <c r="J18" s="1" t="str">
        <f t="shared" si="0"/>
        <v>HealthStatusMsg</v>
      </c>
      <c r="K18" s="2" t="str">
        <f t="shared" si="1"/>
        <v>this.HealthStatusMsg = restMain.healthStatusMsg.value.Truncate( 512);</v>
      </c>
      <c r="L18" s="1" t="b">
        <v>1</v>
      </c>
      <c r="M18" s="1" t="str">
        <f t="shared" si="2"/>
        <v>[nvarchar](512) NOT NULL,</v>
      </c>
      <c r="N18" s="2" t="str">
        <f t="shared" si="3"/>
        <v>[healthStatusMsg] [nvarchar](512) NOT NULL,</v>
      </c>
    </row>
    <row r="19" spans="1:14" x14ac:dyDescent="0.3">
      <c r="A19" s="2" t="s">
        <v>48</v>
      </c>
      <c r="B19" s="2" t="s">
        <v>49</v>
      </c>
      <c r="C19" s="2">
        <v>-10.763101577758787</v>
      </c>
      <c r="E19" s="2" t="s">
        <v>157</v>
      </c>
      <c r="F19" s="3" t="s">
        <v>176</v>
      </c>
      <c r="H19" s="2" t="s">
        <v>234</v>
      </c>
      <c r="I19" s="2" t="s">
        <v>177</v>
      </c>
      <c r="J19" s="1" t="str">
        <f t="shared" si="0"/>
        <v>InputRfAdcSaturation</v>
      </c>
      <c r="K19" s="2" t="str">
        <f t="shared" si="1"/>
        <v>this.InputRfAdcSaturation = restMain.inputRfAdcSaturation.value;</v>
      </c>
      <c r="L19" s="1" t="b">
        <v>1</v>
      </c>
      <c r="M19" s="1" t="str">
        <f t="shared" si="2"/>
        <v>[real] NOT NULL,</v>
      </c>
      <c r="N19" s="2" t="str">
        <f t="shared" si="3"/>
        <v>[inputRfAdcSaturation] [real] NOT NULL,</v>
      </c>
    </row>
    <row r="20" spans="1:14" x14ac:dyDescent="0.3">
      <c r="A20" s="2" t="s">
        <v>50</v>
      </c>
      <c r="B20" s="2" t="s">
        <v>49</v>
      </c>
      <c r="C20" s="2">
        <v>92.783180236816406</v>
      </c>
      <c r="E20" s="2" t="s">
        <v>157</v>
      </c>
      <c r="F20" s="3" t="s">
        <v>176</v>
      </c>
      <c r="H20" s="2" t="s">
        <v>234</v>
      </c>
      <c r="I20" s="2" t="s">
        <v>178</v>
      </c>
      <c r="J20" s="1" t="str">
        <f t="shared" si="0"/>
        <v>InputRfAdcSaturationPercent</v>
      </c>
      <c r="K20" s="2" t="str">
        <f t="shared" si="1"/>
        <v>this.InputRfAdcSaturationPercent = restMain.inputRfAdcSaturationPercent.value;</v>
      </c>
      <c r="L20" s="1" t="b">
        <v>1</v>
      </c>
      <c r="M20" s="1" t="str">
        <f t="shared" si="2"/>
        <v>[real] NOT NULL,</v>
      </c>
      <c r="N20" s="2" t="str">
        <f t="shared" si="3"/>
        <v>[inputRfAdcSaturationPercent] [real] NOT NULL,</v>
      </c>
    </row>
    <row r="21" spans="1:14" x14ac:dyDescent="0.3">
      <c r="A21" s="2" t="s">
        <v>51</v>
      </c>
      <c r="B21" s="2" t="s">
        <v>4</v>
      </c>
      <c r="C21" s="2" t="s">
        <v>52</v>
      </c>
      <c r="D21" s="2">
        <v>128</v>
      </c>
      <c r="E21" s="2" t="s">
        <v>136</v>
      </c>
      <c r="F21" s="3" t="s">
        <v>179</v>
      </c>
      <c r="I21" s="2" t="s">
        <v>151</v>
      </c>
      <c r="J21" s="1" t="str">
        <f t="shared" si="0"/>
        <v>InputRfBandwidth</v>
      </c>
      <c r="K21" s="2" t="str">
        <f t="shared" si="1"/>
        <v>this.InputRfBandwidth = restMain.inputRfBandwidth.value.Truncate( 128);</v>
      </c>
      <c r="L21" s="1" t="b">
        <v>1</v>
      </c>
      <c r="M21" s="1" t="str">
        <f t="shared" si="2"/>
        <v>[nvarchar](128) NOT NULL,</v>
      </c>
      <c r="N21" s="2" t="str">
        <f t="shared" si="3"/>
        <v>[inputRfBandwidth] [nvarchar](128) NOT NULL,</v>
      </c>
    </row>
    <row r="22" spans="1:14" x14ac:dyDescent="0.3">
      <c r="A22" s="2" t="s">
        <v>53</v>
      </c>
      <c r="B22" s="2" t="s">
        <v>49</v>
      </c>
      <c r="C22" s="2">
        <v>1421.050048828125</v>
      </c>
      <c r="E22" s="2" t="s">
        <v>136</v>
      </c>
      <c r="F22" s="3" t="s">
        <v>180</v>
      </c>
      <c r="H22" s="2" t="s">
        <v>235</v>
      </c>
      <c r="I22" s="2" t="s">
        <v>151</v>
      </c>
      <c r="J22" s="1" t="str">
        <f t="shared" si="0"/>
        <v>InputRfCenterFrequency</v>
      </c>
      <c r="K22" s="2" t="str">
        <f t="shared" si="1"/>
        <v>this.InputRfCenterFrequency = restMain.inputRfCenterFrequency.value;</v>
      </c>
      <c r="L22" s="1" t="b">
        <v>1</v>
      </c>
      <c r="M22" s="1" t="str">
        <f t="shared" si="2"/>
        <v>[real] NOT NULL,</v>
      </c>
      <c r="N22" s="2" t="str">
        <f t="shared" si="3"/>
        <v>[inputRfCenterFrequency] [real] NOT NULL,</v>
      </c>
    </row>
    <row r="23" spans="1:14" x14ac:dyDescent="0.3">
      <c r="A23" s="2" t="s">
        <v>54</v>
      </c>
      <c r="B23" s="2" t="s">
        <v>49</v>
      </c>
      <c r="C23" s="2">
        <v>-10.763101577758787</v>
      </c>
      <c r="E23" s="2" t="s">
        <v>157</v>
      </c>
      <c r="F23" s="3" t="s">
        <v>182</v>
      </c>
      <c r="H23" s="2" t="s">
        <v>234</v>
      </c>
      <c r="I23" s="2" t="s">
        <v>177</v>
      </c>
      <c r="J23" s="1" t="str">
        <f t="shared" si="0"/>
        <v>InputRfPort1AdcSaturation</v>
      </c>
      <c r="K23" s="2" t="str">
        <f t="shared" si="1"/>
        <v>this.InputRfPort1AdcSaturation = restMain.inputRfPort1AdcSaturation.value;</v>
      </c>
      <c r="L23" s="1" t="b">
        <v>1</v>
      </c>
      <c r="M23" s="1" t="str">
        <f t="shared" si="2"/>
        <v>[real] NOT NULL,</v>
      </c>
      <c r="N23" s="2" t="str">
        <f t="shared" si="3"/>
        <v>[inputRfPort1AdcSaturation] [real] NOT NULL,</v>
      </c>
    </row>
    <row r="24" spans="1:14" x14ac:dyDescent="0.3">
      <c r="A24" s="2" t="s">
        <v>55</v>
      </c>
      <c r="B24" s="2" t="s">
        <v>49</v>
      </c>
      <c r="C24" s="2">
        <v>92.783180236816406</v>
      </c>
      <c r="E24" s="2" t="s">
        <v>157</v>
      </c>
      <c r="F24" s="3" t="s">
        <v>182</v>
      </c>
      <c r="H24" s="2" t="s">
        <v>234</v>
      </c>
      <c r="I24" s="2" t="s">
        <v>178</v>
      </c>
      <c r="J24" s="1" t="str">
        <f t="shared" si="0"/>
        <v>InputRfPort1AdcSaturationPercent</v>
      </c>
      <c r="K24" s="2" t="str">
        <f t="shared" si="1"/>
        <v>this.InputRfPort1AdcSaturationPercent = restMain.inputRfPort1AdcSaturationPercent.value;</v>
      </c>
      <c r="L24" s="1" t="b">
        <v>1</v>
      </c>
      <c r="M24" s="1" t="str">
        <f t="shared" si="2"/>
        <v>[real] NOT NULL,</v>
      </c>
      <c r="N24" s="2" t="str">
        <f t="shared" si="3"/>
        <v>[inputRfPort1AdcSaturationPercent] [real] NOT NULL,</v>
      </c>
    </row>
    <row r="25" spans="1:14" x14ac:dyDescent="0.3">
      <c r="A25" s="2" t="s">
        <v>56</v>
      </c>
      <c r="B25" s="2" t="s">
        <v>57</v>
      </c>
      <c r="C25" s="2">
        <v>71</v>
      </c>
      <c r="E25" s="2" t="s">
        <v>157</v>
      </c>
      <c r="F25" s="3" t="s">
        <v>185</v>
      </c>
      <c r="I25" s="2" t="s">
        <v>148</v>
      </c>
      <c r="J25" s="1" t="str">
        <f t="shared" si="0"/>
        <v>InputRfPort1MinimumGain</v>
      </c>
      <c r="K25" s="2" t="str">
        <f t="shared" si="1"/>
        <v>this.InputRfPort1MinimumGain = restMain.inputRfPort1MinimumGain.value;</v>
      </c>
      <c r="L25" s="1" t="b">
        <v>1</v>
      </c>
      <c r="M25" s="1" t="str">
        <f t="shared" si="2"/>
        <v>[int] NOT NULL,</v>
      </c>
      <c r="N25" s="2" t="str">
        <f t="shared" si="3"/>
        <v>[inputRfPort1MinimumGain] [int] NOT NULL,</v>
      </c>
    </row>
    <row r="26" spans="1:14" x14ac:dyDescent="0.3">
      <c r="A26" s="2" t="s">
        <v>58</v>
      </c>
      <c r="B26" s="2" t="s">
        <v>49</v>
      </c>
      <c r="C26" s="2">
        <v>-34.330123901367188</v>
      </c>
      <c r="E26" s="2" t="s">
        <v>157</v>
      </c>
      <c r="F26" s="3" t="s">
        <v>186</v>
      </c>
      <c r="H26" s="2" t="s">
        <v>234</v>
      </c>
      <c r="I26" s="2" t="s">
        <v>184</v>
      </c>
      <c r="J26" s="1" t="str">
        <f t="shared" si="0"/>
        <v>InputRfPort1Power</v>
      </c>
      <c r="K26" s="2" t="str">
        <f t="shared" si="1"/>
        <v>this.InputRfPort1Power = restMain.inputRfPort1Power.value;</v>
      </c>
      <c r="L26" s="1" t="b">
        <v>1</v>
      </c>
      <c r="M26" s="1" t="str">
        <f t="shared" si="2"/>
        <v>[real] NOT NULL,</v>
      </c>
      <c r="N26" s="2" t="str">
        <f t="shared" si="3"/>
        <v>[inputRfPort1Power] [real] NOT NULL,</v>
      </c>
    </row>
    <row r="27" spans="1:14" x14ac:dyDescent="0.3">
      <c r="A27" s="4" t="s">
        <v>59</v>
      </c>
      <c r="B27" s="2" t="s">
        <v>60</v>
      </c>
      <c r="E27" s="2" t="s">
        <v>157</v>
      </c>
      <c r="J27" s="1" t="str">
        <f t="shared" si="0"/>
        <v>InputRfPort1Spectrum</v>
      </c>
      <c r="K27" s="2" t="str">
        <f t="shared" si="1"/>
        <v/>
      </c>
      <c r="L27" s="1" t="b">
        <v>0</v>
      </c>
      <c r="M27" s="1" t="str">
        <f t="shared" si="2"/>
        <v>[nvarchar](MAX) NOT NULL,</v>
      </c>
      <c r="N27" s="2" t="str">
        <f t="shared" si="3"/>
        <v/>
      </c>
    </row>
    <row r="28" spans="1:14" x14ac:dyDescent="0.3">
      <c r="A28" s="2" t="s">
        <v>61</v>
      </c>
      <c r="B28" s="2" t="s">
        <v>49</v>
      </c>
      <c r="C28" s="2">
        <v>-10.629526138305664</v>
      </c>
      <c r="E28" s="2" t="s">
        <v>157</v>
      </c>
      <c r="F28" s="3" t="s">
        <v>187</v>
      </c>
      <c r="H28" s="2" t="s">
        <v>234</v>
      </c>
      <c r="J28" s="1" t="str">
        <f t="shared" si="0"/>
        <v>InputRfPort2AdcSaturation</v>
      </c>
      <c r="K28" s="2" t="str">
        <f t="shared" si="1"/>
        <v>this.InputRfPort2AdcSaturation = restMain.inputRfPort2AdcSaturation.value;</v>
      </c>
      <c r="L28" s="1" t="b">
        <v>1</v>
      </c>
      <c r="M28" s="1" t="str">
        <f t="shared" si="2"/>
        <v>[real] NOT NULL,</v>
      </c>
      <c r="N28" s="2" t="str">
        <f t="shared" si="3"/>
        <v>[inputRfPort2AdcSaturation] [real] NOT NULL,</v>
      </c>
    </row>
    <row r="29" spans="1:14" x14ac:dyDescent="0.3">
      <c r="A29" s="2" t="s">
        <v>62</v>
      </c>
      <c r="B29" s="2" t="s">
        <v>49</v>
      </c>
      <c r="C29" s="2">
        <v>92.985565185546875</v>
      </c>
      <c r="E29" s="2" t="s">
        <v>157</v>
      </c>
      <c r="F29" s="3" t="s">
        <v>187</v>
      </c>
      <c r="H29" s="2" t="s">
        <v>234</v>
      </c>
      <c r="J29" s="1" t="str">
        <f t="shared" si="0"/>
        <v>InputRfPort2AdcSaturationPercent</v>
      </c>
      <c r="K29" s="2" t="str">
        <f t="shared" si="1"/>
        <v>this.InputRfPort2AdcSaturationPercent = restMain.inputRfPort2AdcSaturationPercent.value;</v>
      </c>
      <c r="L29" s="1" t="b">
        <v>1</v>
      </c>
      <c r="M29" s="1" t="str">
        <f t="shared" si="2"/>
        <v>[real] NOT NULL,</v>
      </c>
      <c r="N29" s="2" t="str">
        <f t="shared" si="3"/>
        <v>[inputRfPort2AdcSaturationPercent] [real] NOT NULL,</v>
      </c>
    </row>
    <row r="30" spans="1:14" x14ac:dyDescent="0.3">
      <c r="A30" s="2" t="s">
        <v>63</v>
      </c>
      <c r="B30" s="2" t="s">
        <v>57</v>
      </c>
      <c r="C30" s="2">
        <v>73</v>
      </c>
      <c r="E30" s="2" t="s">
        <v>157</v>
      </c>
      <c r="F30" s="3" t="s">
        <v>188</v>
      </c>
      <c r="J30" s="1" t="str">
        <f t="shared" si="0"/>
        <v>InputRfPort2MinimumGain</v>
      </c>
      <c r="K30" s="2" t="str">
        <f t="shared" si="1"/>
        <v>this.InputRfPort2MinimumGain = restMain.inputRfPort2MinimumGain.value;</v>
      </c>
      <c r="L30" s="1" t="b">
        <v>1</v>
      </c>
      <c r="M30" s="1" t="str">
        <f t="shared" si="2"/>
        <v>[int] NOT NULL,</v>
      </c>
      <c r="N30" s="2" t="str">
        <f t="shared" si="3"/>
        <v>[inputRfPort2MinimumGain] [int] NOT NULL,</v>
      </c>
    </row>
    <row r="31" spans="1:14" x14ac:dyDescent="0.3">
      <c r="A31" s="2" t="s">
        <v>64</v>
      </c>
      <c r="B31" s="2" t="s">
        <v>49</v>
      </c>
      <c r="C31" s="2">
        <v>4.8034496307373047</v>
      </c>
      <c r="E31" s="2" t="s">
        <v>157</v>
      </c>
      <c r="F31" s="3" t="s">
        <v>189</v>
      </c>
      <c r="H31" s="2" t="s">
        <v>234</v>
      </c>
      <c r="J31" s="1" t="str">
        <f t="shared" si="0"/>
        <v>InputRfPort2Power</v>
      </c>
      <c r="K31" s="2" t="str">
        <f t="shared" si="1"/>
        <v>this.InputRfPort2Power = restMain.inputRfPort2Power.value;</v>
      </c>
      <c r="L31" s="1" t="b">
        <v>1</v>
      </c>
      <c r="M31" s="1" t="str">
        <f t="shared" si="2"/>
        <v>[real] NOT NULL,</v>
      </c>
      <c r="N31" s="2" t="str">
        <f t="shared" si="3"/>
        <v>[inputRfPort2Power] [real] NOT NULL,</v>
      </c>
    </row>
    <row r="32" spans="1:14" x14ac:dyDescent="0.3">
      <c r="A32" s="4" t="s">
        <v>65</v>
      </c>
      <c r="B32" s="2" t="s">
        <v>60</v>
      </c>
      <c r="J32" s="1" t="str">
        <f t="shared" si="0"/>
        <v>InputRfPort2Spectrum</v>
      </c>
      <c r="K32" s="2" t="str">
        <f t="shared" si="1"/>
        <v/>
      </c>
      <c r="L32" s="1" t="b">
        <v>0</v>
      </c>
      <c r="M32" s="1" t="str">
        <f t="shared" si="2"/>
        <v>[nvarchar](MAX) NOT NULL,</v>
      </c>
      <c r="N32" s="2" t="str">
        <f t="shared" si="3"/>
        <v/>
      </c>
    </row>
    <row r="33" spans="1:14" x14ac:dyDescent="0.3">
      <c r="A33" s="2" t="s">
        <v>66</v>
      </c>
      <c r="B33" s="2" t="s">
        <v>4</v>
      </c>
      <c r="C33" s="2" t="s">
        <v>67</v>
      </c>
      <c r="D33" s="2">
        <v>128</v>
      </c>
      <c r="E33" s="2" t="s">
        <v>136</v>
      </c>
      <c r="F33" s="3" t="s">
        <v>190</v>
      </c>
      <c r="J33" s="1" t="str">
        <f t="shared" si="0"/>
        <v>InputRfPortSelect</v>
      </c>
      <c r="K33" s="2" t="str">
        <f t="shared" si="1"/>
        <v>this.InputRfPortSelect = restMain.inputRfPortSelect.value.Truncate( 128);</v>
      </c>
      <c r="L33" s="1" t="b">
        <v>1</v>
      </c>
      <c r="M33" s="1" t="str">
        <f t="shared" si="2"/>
        <v>[nvarchar](128) NOT NULL,</v>
      </c>
      <c r="N33" s="2" t="str">
        <f t="shared" si="3"/>
        <v>[inputRfPortSelect] [nvarchar](128) NOT NULL,</v>
      </c>
    </row>
    <row r="34" spans="1:14" x14ac:dyDescent="0.3">
      <c r="A34" s="2" t="s">
        <v>68</v>
      </c>
      <c r="B34" s="2" t="s">
        <v>49</v>
      </c>
      <c r="C34" s="2">
        <v>-34.330123901367188</v>
      </c>
      <c r="E34" s="2" t="s">
        <v>157</v>
      </c>
      <c r="F34" s="3" t="s">
        <v>191</v>
      </c>
      <c r="J34" s="1" t="str">
        <f t="shared" ref="J34:J65" si="4">UPPER(LEFT(A34,1))&amp;RIGHT(A34,LEN(A34)-1)</f>
        <v>InputRfPower</v>
      </c>
      <c r="K34" s="2" t="str">
        <f t="shared" si="1"/>
        <v>this.InputRfPower = restMain.inputRfPower.value;</v>
      </c>
      <c r="L34" s="1" t="b">
        <v>1</v>
      </c>
      <c r="M34" s="1" t="str">
        <f t="shared" si="2"/>
        <v>[real] NOT NULL,</v>
      </c>
      <c r="N34" s="2" t="str">
        <f t="shared" si="3"/>
        <v>[inputRfPower] [real] NOT NULL,</v>
      </c>
    </row>
    <row r="35" spans="1:14" x14ac:dyDescent="0.3">
      <c r="A35" s="2" t="s">
        <v>69</v>
      </c>
      <c r="B35" s="2" t="s">
        <v>9</v>
      </c>
      <c r="C35" s="2">
        <v>60000000</v>
      </c>
      <c r="E35" s="2" t="s">
        <v>157</v>
      </c>
      <c r="F35" s="3" t="s">
        <v>192</v>
      </c>
      <c r="G35" s="2">
        <v>1000000</v>
      </c>
      <c r="H35" s="2" t="s">
        <v>155</v>
      </c>
      <c r="I35" s="2" t="s">
        <v>152</v>
      </c>
      <c r="J35" s="1" t="str">
        <f t="shared" si="4"/>
        <v>InputRfSampleRate</v>
      </c>
      <c r="K35" s="2" t="str">
        <f t="shared" si="1"/>
        <v>this.InputRfSampleRate = restMain.inputRfSampleRate.value;</v>
      </c>
      <c r="L35" s="1" t="b">
        <v>1</v>
      </c>
      <c r="M35" s="1" t="str">
        <f t="shared" si="2"/>
        <v>[NUMERIC](10) NOT NULL,</v>
      </c>
      <c r="N35" s="2" t="str">
        <f t="shared" si="3"/>
        <v>[inputRfSampleRate] [NUMERIC](10) NOT NULL,</v>
      </c>
    </row>
    <row r="36" spans="1:14" x14ac:dyDescent="0.3">
      <c r="A36" s="4" t="s">
        <v>70</v>
      </c>
      <c r="B36" s="2" t="s">
        <v>60</v>
      </c>
      <c r="J36" s="1" t="str">
        <f t="shared" si="4"/>
        <v>InputRfSpectrum</v>
      </c>
      <c r="K36" s="2" t="str">
        <f t="shared" si="1"/>
        <v/>
      </c>
      <c r="L36" s="1" t="b">
        <v>0</v>
      </c>
      <c r="M36" s="1" t="str">
        <f t="shared" si="2"/>
        <v>[nvarchar](MAX) NOT NULL,</v>
      </c>
      <c r="N36" s="2" t="str">
        <f t="shared" si="3"/>
        <v/>
      </c>
    </row>
    <row r="37" spans="1:14" x14ac:dyDescent="0.3">
      <c r="A37" s="2" t="s">
        <v>71</v>
      </c>
      <c r="B37" s="2" t="s">
        <v>18</v>
      </c>
      <c r="C37" s="2" t="b">
        <v>0</v>
      </c>
      <c r="E37" s="2" t="s">
        <v>136</v>
      </c>
      <c r="F37" s="3" t="s">
        <v>193</v>
      </c>
      <c r="J37" s="1" t="str">
        <f t="shared" si="4"/>
        <v>InvertRfOutputSpectrum</v>
      </c>
      <c r="K37" s="2" t="str">
        <f t="shared" si="1"/>
        <v>this.InvertRfOutputSpectrum = restMain.invertRfOutputSpectrum.value;</v>
      </c>
      <c r="L37" s="1" t="b">
        <v>1</v>
      </c>
      <c r="M37" s="1" t="str">
        <f t="shared" si="2"/>
        <v>[bit] NOT NULL,</v>
      </c>
      <c r="N37" s="2" t="str">
        <f t="shared" si="3"/>
        <v>[invertRfOutputSpectrum] [bit] NOT NULL,</v>
      </c>
    </row>
    <row r="38" spans="1:14" x14ac:dyDescent="0.3">
      <c r="A38" s="2" t="s">
        <v>72</v>
      </c>
      <c r="B38" s="2" t="s">
        <v>18</v>
      </c>
      <c r="C38" s="2" t="b">
        <v>0</v>
      </c>
      <c r="E38" s="2" t="s">
        <v>157</v>
      </c>
      <c r="F38" s="3" t="s">
        <v>195</v>
      </c>
      <c r="J38" s="1" t="str">
        <f t="shared" si="4"/>
        <v>IrigDcLocked</v>
      </c>
      <c r="K38" s="2" t="str">
        <f t="shared" si="1"/>
        <v>this.IrigDcLocked = restMain.irigDcLocked.value;</v>
      </c>
      <c r="L38" s="1" t="b">
        <v>1</v>
      </c>
      <c r="M38" s="1" t="str">
        <f t="shared" si="2"/>
        <v>[bit] NOT NULL,</v>
      </c>
      <c r="N38" s="2" t="str">
        <f t="shared" si="3"/>
        <v>[irigDcLocked] [bit] NOT NULL,</v>
      </c>
    </row>
    <row r="39" spans="1:14" x14ac:dyDescent="0.3">
      <c r="A39" s="2" t="s">
        <v>19</v>
      </c>
      <c r="B39" s="2" t="s">
        <v>18</v>
      </c>
      <c r="C39" s="2" t="b">
        <v>0</v>
      </c>
      <c r="E39" s="2" t="s">
        <v>157</v>
      </c>
      <c r="F39" s="3" t="s">
        <v>194</v>
      </c>
      <c r="J39" s="1" t="str">
        <f t="shared" si="4"/>
        <v>IrigLocked</v>
      </c>
      <c r="K39" s="2" t="str">
        <f t="shared" si="1"/>
        <v>this.IrigLocked = restMain.irigLocked.value;</v>
      </c>
      <c r="L39" s="1" t="b">
        <v>1</v>
      </c>
      <c r="M39" s="1" t="str">
        <f t="shared" si="2"/>
        <v>[bit] NOT NULL,</v>
      </c>
      <c r="N39" s="2" t="str">
        <f t="shared" si="3"/>
        <v>[irigLocked] [bit] NOT NULL,</v>
      </c>
    </row>
    <row r="40" spans="1:14" x14ac:dyDescent="0.3">
      <c r="A40" s="2" t="s">
        <v>73</v>
      </c>
      <c r="B40" s="2" t="s">
        <v>4</v>
      </c>
      <c r="C40" s="2" t="s">
        <v>74</v>
      </c>
      <c r="D40" s="2">
        <v>128</v>
      </c>
      <c r="E40" s="2" t="s">
        <v>136</v>
      </c>
      <c r="F40" s="3" t="s">
        <v>196</v>
      </c>
      <c r="J40" s="1" t="str">
        <f t="shared" si="4"/>
        <v>Label</v>
      </c>
      <c r="K40" s="2" t="str">
        <f t="shared" si="1"/>
        <v>this.Label = restMain.label.value.Truncate( 128);</v>
      </c>
      <c r="L40" s="1" t="b">
        <v>1</v>
      </c>
      <c r="M40" s="1" t="str">
        <f t="shared" si="2"/>
        <v>[nvarchar](128) NOT NULL,</v>
      </c>
      <c r="N40" s="2" t="str">
        <f t="shared" si="3"/>
        <v>[label] [nvarchar](128) NOT NULL,</v>
      </c>
    </row>
    <row r="41" spans="1:14" x14ac:dyDescent="0.3">
      <c r="A41" s="2" t="s">
        <v>75</v>
      </c>
      <c r="B41" s="2" t="s">
        <v>4</v>
      </c>
      <c r="C41" s="2" t="s">
        <v>76</v>
      </c>
      <c r="D41" s="2">
        <v>128</v>
      </c>
      <c r="E41" s="2" t="s">
        <v>136</v>
      </c>
      <c r="F41" s="3" t="s">
        <v>197</v>
      </c>
      <c r="J41" s="1" t="str">
        <f t="shared" si="4"/>
        <v>LogLevel</v>
      </c>
      <c r="K41" s="2" t="str">
        <f t="shared" si="1"/>
        <v>this.LogLevel = restMain.logLevel.value.Truncate( 128);</v>
      </c>
      <c r="L41" s="1" t="b">
        <v>1</v>
      </c>
      <c r="M41" s="1" t="str">
        <f t="shared" si="2"/>
        <v>[nvarchar](128) NOT NULL,</v>
      </c>
      <c r="N41" s="2" t="str">
        <f t="shared" si="3"/>
        <v>[logLevel] [nvarchar](128) NOT NULL,</v>
      </c>
    </row>
    <row r="42" spans="1:14" x14ac:dyDescent="0.3">
      <c r="A42" s="2" t="s">
        <v>77</v>
      </c>
      <c r="B42" s="2" t="s">
        <v>57</v>
      </c>
      <c r="C42" s="2">
        <v>39</v>
      </c>
      <c r="E42" s="2" t="s">
        <v>136</v>
      </c>
      <c r="F42" s="3" t="s">
        <v>198</v>
      </c>
      <c r="J42" s="1" t="str">
        <f t="shared" si="4"/>
        <v>ManualGain</v>
      </c>
      <c r="K42" s="2" t="str">
        <f t="shared" si="1"/>
        <v>this.ManualGain = restMain.manualGain.value;</v>
      </c>
      <c r="L42" s="1" t="b">
        <v>1</v>
      </c>
      <c r="M42" s="1" t="str">
        <f t="shared" si="2"/>
        <v>[int] NOT NULL,</v>
      </c>
      <c r="N42" s="2" t="str">
        <f t="shared" si="3"/>
        <v>[manualGain] [int] NOT NULL,</v>
      </c>
    </row>
    <row r="43" spans="1:14" x14ac:dyDescent="0.3">
      <c r="A43" s="2" t="s">
        <v>78</v>
      </c>
      <c r="B43" s="2" t="s">
        <v>57</v>
      </c>
      <c r="C43" s="2">
        <v>71</v>
      </c>
      <c r="E43" s="2" t="s">
        <v>157</v>
      </c>
      <c r="F43" s="3" t="s">
        <v>181</v>
      </c>
      <c r="J43" s="1" t="str">
        <f t="shared" si="4"/>
        <v>MinimumGain</v>
      </c>
      <c r="K43" s="2" t="str">
        <f t="shared" si="1"/>
        <v>this.MinimumGain = restMain.minimumGain.value;</v>
      </c>
      <c r="L43" s="1" t="b">
        <v>1</v>
      </c>
      <c r="M43" s="1" t="str">
        <f t="shared" si="2"/>
        <v>[int] NOT NULL,</v>
      </c>
      <c r="N43" s="2" t="str">
        <f t="shared" si="3"/>
        <v>[minimumGain] [int] NOT NULL,</v>
      </c>
    </row>
    <row r="44" spans="1:14" x14ac:dyDescent="0.3">
      <c r="A44" s="2" t="s">
        <v>79</v>
      </c>
      <c r="B44" s="2" t="s">
        <v>4</v>
      </c>
      <c r="C44" s="2" t="s">
        <v>80</v>
      </c>
      <c r="D44" s="2">
        <v>128</v>
      </c>
      <c r="E44" s="2" t="s">
        <v>157</v>
      </c>
      <c r="F44" s="3" t="s">
        <v>199</v>
      </c>
      <c r="J44" s="1" t="str">
        <f t="shared" si="4"/>
        <v>ModuleState</v>
      </c>
      <c r="K44" s="2" t="str">
        <f t="shared" si="1"/>
        <v>this.ModuleState = restMain.moduleState.value.Truncate( 128);</v>
      </c>
      <c r="L44" s="1" t="b">
        <v>1</v>
      </c>
      <c r="M44" s="1" t="str">
        <f t="shared" si="2"/>
        <v>[nvarchar](128) NOT NULL,</v>
      </c>
      <c r="N44" s="2" t="str">
        <f t="shared" si="3"/>
        <v>[moduleState] [nvarchar](128) NOT NULL,</v>
      </c>
    </row>
    <row r="45" spans="1:14" x14ac:dyDescent="0.3">
      <c r="A45" s="2" t="s">
        <v>81</v>
      </c>
      <c r="B45" s="2" t="s">
        <v>4</v>
      </c>
      <c r="C45" s="2" t="s">
        <v>82</v>
      </c>
      <c r="D45" s="2">
        <v>128</v>
      </c>
      <c r="E45" s="2" t="s">
        <v>157</v>
      </c>
      <c r="F45" s="3" t="s">
        <v>200</v>
      </c>
      <c r="J45" s="1" t="str">
        <f t="shared" si="4"/>
        <v>ModuleType</v>
      </c>
      <c r="K45" s="2" t="str">
        <f t="shared" si="1"/>
        <v>this.ModuleType = restMain.moduleType.value.Truncate( 128);</v>
      </c>
      <c r="L45" s="1" t="b">
        <v>1</v>
      </c>
      <c r="M45" s="1" t="str">
        <f t="shared" si="2"/>
        <v>[nvarchar](128) NOT NULL,</v>
      </c>
      <c r="N45" s="2" t="str">
        <f t="shared" si="3"/>
        <v>[moduleType] [nvarchar](128) NOT NULL,</v>
      </c>
    </row>
    <row r="46" spans="1:14" x14ac:dyDescent="0.3">
      <c r="A46" s="4" t="s">
        <v>83</v>
      </c>
      <c r="B46" s="2" t="s">
        <v>37</v>
      </c>
      <c r="J46" s="1" t="str">
        <f t="shared" si="4"/>
        <v>MulticastGroupSubscriptions</v>
      </c>
      <c r="K46" s="2" t="str">
        <f t="shared" si="1"/>
        <v/>
      </c>
      <c r="L46" s="1" t="b">
        <v>0</v>
      </c>
      <c r="M46" s="1" t="str">
        <f t="shared" si="2"/>
        <v/>
      </c>
      <c r="N46" s="2" t="str">
        <f t="shared" si="3"/>
        <v/>
      </c>
    </row>
    <row r="47" spans="1:14" x14ac:dyDescent="0.3">
      <c r="A47" s="2" t="s">
        <v>84</v>
      </c>
      <c r="B47" s="2" t="s">
        <v>4</v>
      </c>
      <c r="C47" s="2" t="s">
        <v>85</v>
      </c>
      <c r="D47" s="2">
        <v>128</v>
      </c>
      <c r="E47" s="2" t="s">
        <v>157</v>
      </c>
      <c r="F47" s="3" t="s">
        <v>201</v>
      </c>
      <c r="J47" s="1" t="str">
        <f t="shared" si="4"/>
        <v>NtpStatus</v>
      </c>
      <c r="K47" s="2" t="str">
        <f t="shared" si="1"/>
        <v>this.NtpStatus = restMain.ntpStatus.value.Truncate( 128);</v>
      </c>
      <c r="L47" s="1" t="b">
        <v>1</v>
      </c>
      <c r="M47" s="1" t="str">
        <f t="shared" si="2"/>
        <v>[nvarchar](128) NOT NULL,</v>
      </c>
      <c r="N47" s="2" t="str">
        <f t="shared" si="3"/>
        <v>[ntpStatus] [nvarchar](128) NOT NULL,</v>
      </c>
    </row>
    <row r="48" spans="1:14" x14ac:dyDescent="0.3">
      <c r="A48" s="2" t="s">
        <v>20</v>
      </c>
      <c r="B48" s="2" t="s">
        <v>18</v>
      </c>
      <c r="C48" s="2" t="b">
        <v>1</v>
      </c>
      <c r="E48" s="2" t="s">
        <v>157</v>
      </c>
      <c r="F48" s="3" t="s">
        <v>202</v>
      </c>
      <c r="J48" s="1" t="str">
        <f t="shared" si="4"/>
        <v>OnePpsPresent</v>
      </c>
      <c r="K48" s="2" t="str">
        <f t="shared" si="1"/>
        <v>this.OnePpsPresent = restMain.onePpsPresent.value;</v>
      </c>
      <c r="L48" s="1" t="b">
        <v>1</v>
      </c>
      <c r="M48" s="1" t="str">
        <f t="shared" si="2"/>
        <v>[bit] NOT NULL,</v>
      </c>
      <c r="N48" s="2" t="str">
        <f t="shared" si="3"/>
        <v>[onePpsPresent] [bit] NOT NULL,</v>
      </c>
    </row>
    <row r="49" spans="1:14" x14ac:dyDescent="0.3">
      <c r="A49" s="2" t="s">
        <v>86</v>
      </c>
      <c r="B49" s="2" t="s">
        <v>49</v>
      </c>
      <c r="C49" s="2">
        <v>0</v>
      </c>
      <c r="E49" s="2" t="s">
        <v>136</v>
      </c>
      <c r="F49" s="3" t="s">
        <v>203</v>
      </c>
      <c r="J49" s="1" t="str">
        <f t="shared" si="4"/>
        <v>OutputAttenuation</v>
      </c>
      <c r="K49" s="2" t="str">
        <f t="shared" si="1"/>
        <v>this.OutputAttenuation = restMain.outputAttenuation.value;</v>
      </c>
      <c r="L49" s="1" t="b">
        <v>1</v>
      </c>
      <c r="M49" s="1" t="str">
        <f t="shared" si="2"/>
        <v>[real] NOT NULL,</v>
      </c>
      <c r="N49" s="2" t="str">
        <f t="shared" si="3"/>
        <v>[outputAttenuation] [real] NOT NULL,</v>
      </c>
    </row>
    <row r="50" spans="1:14" x14ac:dyDescent="0.3">
      <c r="A50" s="2" t="s">
        <v>87</v>
      </c>
      <c r="B50" s="2" t="s">
        <v>11</v>
      </c>
      <c r="C50" s="2">
        <v>1200</v>
      </c>
      <c r="E50" s="2" t="s">
        <v>157</v>
      </c>
      <c r="F50" s="3" t="s">
        <v>204</v>
      </c>
      <c r="I50" s="2" t="s">
        <v>151</v>
      </c>
      <c r="J50" s="1" t="str">
        <f t="shared" si="4"/>
        <v>OutputRfCenterFrequency</v>
      </c>
      <c r="K50" s="2" t="str">
        <f t="shared" si="1"/>
        <v>this.OutputRfCenterFrequency = restMain.outputRfCenterFrequency.value;</v>
      </c>
      <c r="L50" s="1" t="b">
        <v>1</v>
      </c>
      <c r="M50" s="1" t="str">
        <f t="shared" si="2"/>
        <v>[float] NOT NULL,</v>
      </c>
      <c r="N50" s="2" t="str">
        <f t="shared" si="3"/>
        <v>[outputRfCenterFrequency] [float] NOT NULL,</v>
      </c>
    </row>
    <row r="51" spans="1:14" x14ac:dyDescent="0.3">
      <c r="A51" s="2" t="s">
        <v>88</v>
      </c>
      <c r="B51" s="2" t="s">
        <v>49</v>
      </c>
      <c r="C51" s="2">
        <v>-60</v>
      </c>
      <c r="E51" s="2" t="s">
        <v>157</v>
      </c>
      <c r="F51" s="3" t="s">
        <v>205</v>
      </c>
      <c r="I51" s="2" t="s">
        <v>177</v>
      </c>
      <c r="J51" s="1" t="str">
        <f t="shared" si="4"/>
        <v>OutputRfDacSaturation</v>
      </c>
      <c r="K51" s="2" t="str">
        <f t="shared" si="1"/>
        <v>this.OutputRfDacSaturation = restMain.outputRfDacSaturation.value;</v>
      </c>
      <c r="L51" s="1" t="b">
        <v>1</v>
      </c>
      <c r="M51" s="1" t="str">
        <f t="shared" si="2"/>
        <v>[real] NOT NULL,</v>
      </c>
      <c r="N51" s="2" t="str">
        <f t="shared" si="3"/>
        <v>[outputRfDacSaturation] [real] NOT NULL,</v>
      </c>
    </row>
    <row r="52" spans="1:14" x14ac:dyDescent="0.3">
      <c r="A52" s="2" t="s">
        <v>89</v>
      </c>
      <c r="B52" s="2" t="s">
        <v>49</v>
      </c>
      <c r="C52" s="2">
        <v>18.181818008422852</v>
      </c>
      <c r="E52" s="2" t="s">
        <v>157</v>
      </c>
      <c r="F52" s="3" t="s">
        <v>205</v>
      </c>
      <c r="H52" s="2" t="s">
        <v>234</v>
      </c>
      <c r="I52" s="2" t="s">
        <v>178</v>
      </c>
      <c r="J52" s="1" t="str">
        <f t="shared" si="4"/>
        <v>OutputRfDacSaturationPercent</v>
      </c>
      <c r="K52" s="2" t="str">
        <f t="shared" si="1"/>
        <v>this.OutputRfDacSaturationPercent = restMain.outputRfDacSaturationPercent.value;</v>
      </c>
      <c r="L52" s="1" t="b">
        <v>1</v>
      </c>
      <c r="M52" s="1" t="str">
        <f t="shared" si="2"/>
        <v>[real] NOT NULL,</v>
      </c>
      <c r="N52" s="2" t="str">
        <f t="shared" si="3"/>
        <v>[outputRfDacSaturationPercent] [real] NOT NULL,</v>
      </c>
    </row>
    <row r="53" spans="1:14" x14ac:dyDescent="0.3">
      <c r="A53" s="2" t="s">
        <v>90</v>
      </c>
      <c r="B53" s="2" t="s">
        <v>49</v>
      </c>
      <c r="C53" s="2">
        <v>-60</v>
      </c>
      <c r="E53" s="2" t="s">
        <v>157</v>
      </c>
      <c r="F53" s="3" t="s">
        <v>206</v>
      </c>
      <c r="I53" s="2" t="s">
        <v>177</v>
      </c>
      <c r="J53" s="1" t="str">
        <f t="shared" si="4"/>
        <v>OutputRfPort1DacSaturation</v>
      </c>
      <c r="K53" s="2" t="str">
        <f t="shared" si="1"/>
        <v>this.OutputRfPort1DacSaturation = restMain.outputRfPort1DacSaturation.value;</v>
      </c>
      <c r="L53" s="1" t="b">
        <v>1</v>
      </c>
      <c r="M53" s="1" t="str">
        <f t="shared" si="2"/>
        <v>[real] NOT NULL,</v>
      </c>
      <c r="N53" s="2" t="str">
        <f t="shared" si="3"/>
        <v>[outputRfPort1DacSaturation] [real] NOT NULL,</v>
      </c>
    </row>
    <row r="54" spans="1:14" x14ac:dyDescent="0.3">
      <c r="A54" s="2" t="s">
        <v>91</v>
      </c>
      <c r="B54" s="2" t="s">
        <v>49</v>
      </c>
      <c r="C54" s="2">
        <v>18.181818008422852</v>
      </c>
      <c r="E54" s="2" t="s">
        <v>157</v>
      </c>
      <c r="F54" s="3" t="s">
        <v>206</v>
      </c>
      <c r="H54" s="2" t="s">
        <v>234</v>
      </c>
      <c r="I54" s="2" t="s">
        <v>178</v>
      </c>
      <c r="J54" s="1" t="str">
        <f t="shared" si="4"/>
        <v>OutputRfPort1DacSaturationPercent</v>
      </c>
      <c r="K54" s="2" t="str">
        <f t="shared" si="1"/>
        <v>this.OutputRfPort1DacSaturationPercent = restMain.outputRfPort1DacSaturationPercent.value;</v>
      </c>
      <c r="L54" s="1" t="b">
        <v>1</v>
      </c>
      <c r="M54" s="1" t="str">
        <f t="shared" si="2"/>
        <v>[real] NOT NULL,</v>
      </c>
      <c r="N54" s="2" t="str">
        <f t="shared" si="3"/>
        <v>[outputRfPort1DacSaturationPercent] [real] NOT NULL,</v>
      </c>
    </row>
    <row r="55" spans="1:14" x14ac:dyDescent="0.3">
      <c r="A55" s="2" t="s">
        <v>92</v>
      </c>
      <c r="B55" s="2" t="s">
        <v>49</v>
      </c>
      <c r="C55" s="2">
        <v>-50.241001129150391</v>
      </c>
      <c r="E55" s="2" t="s">
        <v>157</v>
      </c>
      <c r="F55" s="3" t="s">
        <v>186</v>
      </c>
      <c r="H55" s="2" t="s">
        <v>234</v>
      </c>
      <c r="I55" s="2" t="s">
        <v>184</v>
      </c>
      <c r="J55" s="1" t="str">
        <f t="shared" si="4"/>
        <v>OutputRfPort1Power</v>
      </c>
      <c r="K55" s="2" t="str">
        <f t="shared" si="1"/>
        <v>this.OutputRfPort1Power = restMain.outputRfPort1Power.value;</v>
      </c>
      <c r="L55" s="1" t="b">
        <v>1</v>
      </c>
      <c r="M55" s="1" t="str">
        <f t="shared" si="2"/>
        <v>[real] NOT NULL,</v>
      </c>
      <c r="N55" s="2" t="str">
        <f t="shared" si="3"/>
        <v>[outputRfPort1Power] [real] NOT NULL,</v>
      </c>
    </row>
    <row r="56" spans="1:14" x14ac:dyDescent="0.3">
      <c r="A56" s="4" t="s">
        <v>93</v>
      </c>
      <c r="B56" s="2" t="s">
        <v>60</v>
      </c>
      <c r="J56" s="1" t="str">
        <f t="shared" si="4"/>
        <v>OutputRfPort1Spectrum</v>
      </c>
      <c r="K56" s="2" t="str">
        <f t="shared" si="1"/>
        <v/>
      </c>
      <c r="L56" s="1" t="b">
        <v>0</v>
      </c>
      <c r="M56" s="1" t="str">
        <f t="shared" si="2"/>
        <v>[nvarchar](MAX) NOT NULL,</v>
      </c>
      <c r="N56" s="2" t="str">
        <f t="shared" si="3"/>
        <v/>
      </c>
    </row>
    <row r="57" spans="1:14" x14ac:dyDescent="0.3">
      <c r="A57" s="2" t="s">
        <v>94</v>
      </c>
      <c r="B57" s="2" t="s">
        <v>49</v>
      </c>
      <c r="C57" s="2">
        <v>-60</v>
      </c>
      <c r="E57" s="2" t="s">
        <v>157</v>
      </c>
      <c r="F57" s="3" t="s">
        <v>207</v>
      </c>
      <c r="I57" s="2" t="s">
        <v>177</v>
      </c>
      <c r="J57" s="1" t="str">
        <f t="shared" si="4"/>
        <v>OutputRfPort2DacSaturation</v>
      </c>
      <c r="K57" s="2" t="str">
        <f t="shared" si="1"/>
        <v>this.OutputRfPort2DacSaturation = restMain.outputRfPort2DacSaturation.value;</v>
      </c>
      <c r="L57" s="1" t="b">
        <v>1</v>
      </c>
      <c r="M57" s="1" t="str">
        <f t="shared" si="2"/>
        <v>[real] NOT NULL,</v>
      </c>
      <c r="N57" s="2" t="str">
        <f t="shared" si="3"/>
        <v>[outputRfPort2DacSaturation] [real] NOT NULL,</v>
      </c>
    </row>
    <row r="58" spans="1:14" x14ac:dyDescent="0.3">
      <c r="A58" s="2" t="s">
        <v>95</v>
      </c>
      <c r="B58" s="2" t="s">
        <v>49</v>
      </c>
      <c r="C58" s="2">
        <v>18.181818008422852</v>
      </c>
      <c r="E58" s="2" t="s">
        <v>157</v>
      </c>
      <c r="F58" s="3" t="s">
        <v>207</v>
      </c>
      <c r="H58" s="2" t="s">
        <v>234</v>
      </c>
      <c r="I58" s="2" t="s">
        <v>178</v>
      </c>
      <c r="J58" s="1" t="str">
        <f t="shared" si="4"/>
        <v>OutputRfPort2DacSaturationPercent</v>
      </c>
      <c r="K58" s="2" t="str">
        <f t="shared" si="1"/>
        <v>this.OutputRfPort2DacSaturationPercent = restMain.outputRfPort2DacSaturationPercent.value;</v>
      </c>
      <c r="L58" s="1" t="b">
        <v>1</v>
      </c>
      <c r="M58" s="1" t="str">
        <f t="shared" si="2"/>
        <v>[real] NOT NULL,</v>
      </c>
      <c r="N58" s="2" t="str">
        <f t="shared" si="3"/>
        <v>[outputRfPort2DacSaturationPercent] [real] NOT NULL,</v>
      </c>
    </row>
    <row r="59" spans="1:14" x14ac:dyDescent="0.3">
      <c r="A59" s="2" t="s">
        <v>96</v>
      </c>
      <c r="B59" s="2" t="s">
        <v>49</v>
      </c>
      <c r="C59" s="2">
        <v>-50.241001129150391</v>
      </c>
      <c r="E59" s="2" t="s">
        <v>157</v>
      </c>
      <c r="F59" s="3" t="s">
        <v>189</v>
      </c>
      <c r="H59" s="2" t="s">
        <v>234</v>
      </c>
      <c r="I59" s="2" t="s">
        <v>184</v>
      </c>
      <c r="J59" s="1" t="str">
        <f t="shared" si="4"/>
        <v>OutputRfPort2Power</v>
      </c>
      <c r="K59" s="2" t="str">
        <f t="shared" si="1"/>
        <v>this.OutputRfPort2Power = restMain.outputRfPort2Power.value;</v>
      </c>
      <c r="L59" s="1" t="b">
        <v>1</v>
      </c>
      <c r="M59" s="1" t="str">
        <f t="shared" si="2"/>
        <v>[real] NOT NULL,</v>
      </c>
      <c r="N59" s="2" t="str">
        <f t="shared" si="3"/>
        <v>[outputRfPort2Power] [real] NOT NULL,</v>
      </c>
    </row>
    <row r="60" spans="1:14" x14ac:dyDescent="0.3">
      <c r="A60" s="4" t="s">
        <v>97</v>
      </c>
      <c r="B60" s="2" t="s">
        <v>60</v>
      </c>
      <c r="J60" s="1" t="str">
        <f t="shared" si="4"/>
        <v>OutputRfPort2Spectrum</v>
      </c>
      <c r="K60" s="2" t="str">
        <f t="shared" si="1"/>
        <v/>
      </c>
      <c r="L60" s="1" t="b">
        <v>0</v>
      </c>
      <c r="M60" s="1" t="str">
        <f t="shared" si="2"/>
        <v>[nvarchar](MAX) NOT NULL,</v>
      </c>
      <c r="N60" s="2" t="str">
        <f t="shared" si="3"/>
        <v/>
      </c>
    </row>
    <row r="61" spans="1:14" x14ac:dyDescent="0.3">
      <c r="A61" s="2" t="s">
        <v>98</v>
      </c>
      <c r="B61" s="2" t="s">
        <v>4</v>
      </c>
      <c r="C61" s="2" t="s">
        <v>99</v>
      </c>
      <c r="D61" s="2">
        <v>128</v>
      </c>
      <c r="E61" s="2" t="s">
        <v>136</v>
      </c>
      <c r="F61" s="3" t="s">
        <v>208</v>
      </c>
      <c r="J61" s="1" t="str">
        <f t="shared" si="4"/>
        <v>OutputRfPortSelect</v>
      </c>
      <c r="K61" s="2" t="str">
        <f t="shared" si="1"/>
        <v>this.OutputRfPortSelect = restMain.outputRfPortSelect.value.Truncate( 128);</v>
      </c>
      <c r="L61" s="1" t="b">
        <v>1</v>
      </c>
      <c r="M61" s="1" t="str">
        <f t="shared" si="2"/>
        <v>[nvarchar](128) NOT NULL,</v>
      </c>
      <c r="N61" s="2" t="str">
        <f t="shared" si="3"/>
        <v>[outputRfPortSelect] [nvarchar](128) NOT NULL,</v>
      </c>
    </row>
    <row r="62" spans="1:14" x14ac:dyDescent="0.3">
      <c r="A62" s="2" t="s">
        <v>100</v>
      </c>
      <c r="B62" s="2" t="s">
        <v>49</v>
      </c>
      <c r="C62" s="2">
        <v>-50.241001129150391</v>
      </c>
      <c r="E62" s="2" t="s">
        <v>157</v>
      </c>
      <c r="F62" s="3" t="s">
        <v>183</v>
      </c>
      <c r="H62" s="2" t="s">
        <v>234</v>
      </c>
      <c r="I62" s="2" t="s">
        <v>184</v>
      </c>
      <c r="J62" s="1" t="str">
        <f t="shared" si="4"/>
        <v>OutputRfPower</v>
      </c>
      <c r="K62" s="2" t="str">
        <f t="shared" si="1"/>
        <v>this.OutputRfPower = restMain.outputRfPower.value;</v>
      </c>
      <c r="L62" s="1" t="b">
        <v>1</v>
      </c>
      <c r="M62" s="1" t="str">
        <f t="shared" si="2"/>
        <v>[real] NOT NULL,</v>
      </c>
      <c r="N62" s="2" t="str">
        <f t="shared" si="3"/>
        <v>[outputRfPower] [real] NOT NULL,</v>
      </c>
    </row>
    <row r="63" spans="1:14" x14ac:dyDescent="0.3">
      <c r="A63" s="4" t="s">
        <v>101</v>
      </c>
      <c r="B63" s="2" t="s">
        <v>60</v>
      </c>
      <c r="J63" s="1" t="str">
        <f t="shared" si="4"/>
        <v>OutputRfSpectrum</v>
      </c>
      <c r="K63" s="2" t="str">
        <f t="shared" si="1"/>
        <v/>
      </c>
      <c r="L63" s="1" t="b">
        <v>0</v>
      </c>
      <c r="M63" s="1" t="str">
        <f t="shared" si="2"/>
        <v>[nvarchar](MAX) NOT NULL,</v>
      </c>
      <c r="N63" s="2" t="str">
        <f t="shared" si="3"/>
        <v/>
      </c>
    </row>
    <row r="64" spans="1:14" x14ac:dyDescent="0.3">
      <c r="A64" s="2" t="s">
        <v>102</v>
      </c>
      <c r="B64" s="2" t="s">
        <v>49</v>
      </c>
      <c r="C64" s="2">
        <v>1200</v>
      </c>
      <c r="E64" s="2" t="s">
        <v>136</v>
      </c>
      <c r="F64" s="3" t="s">
        <v>209</v>
      </c>
      <c r="I64" s="2" t="s">
        <v>151</v>
      </c>
      <c r="J64" s="1" t="str">
        <f t="shared" si="4"/>
        <v>OverrideOutputFrequency</v>
      </c>
      <c r="K64" s="2" t="str">
        <f t="shared" si="1"/>
        <v>this.OverrideOutputFrequency = restMain.overrideOutputFrequency.value;</v>
      </c>
      <c r="L64" s="1" t="b">
        <v>1</v>
      </c>
      <c r="M64" s="1" t="str">
        <f t="shared" si="2"/>
        <v>[real] NOT NULL,</v>
      </c>
      <c r="N64" s="2" t="str">
        <f t="shared" si="3"/>
        <v>[overrideOutputFrequency] [real] NOT NULL,</v>
      </c>
    </row>
    <row r="65" spans="1:14" x14ac:dyDescent="0.3">
      <c r="A65" s="2" t="s">
        <v>103</v>
      </c>
      <c r="B65" s="2" t="s">
        <v>18</v>
      </c>
      <c r="C65" s="2" t="b">
        <v>0</v>
      </c>
      <c r="E65" s="2" t="s">
        <v>136</v>
      </c>
      <c r="F65" s="3" t="s">
        <v>210</v>
      </c>
      <c r="J65" s="1" t="str">
        <f t="shared" si="4"/>
        <v>OverrideOutputFrequencyEnable</v>
      </c>
      <c r="K65" s="2" t="str">
        <f t="shared" si="1"/>
        <v>this.OverrideOutputFrequencyEnable = restMain.overrideOutputFrequencyEnable.value;</v>
      </c>
      <c r="L65" s="1" t="b">
        <v>1</v>
      </c>
      <c r="M65" s="1" t="str">
        <f t="shared" si="2"/>
        <v>[bit] NOT NULL,</v>
      </c>
      <c r="N65" s="2" t="str">
        <f t="shared" si="3"/>
        <v>[overrideOutputFrequencyEnable] [bit] NOT NULL,</v>
      </c>
    </row>
    <row r="66" spans="1:14" x14ac:dyDescent="0.3">
      <c r="A66" s="2" t="s">
        <v>104</v>
      </c>
      <c r="B66" s="2" t="s">
        <v>9</v>
      </c>
      <c r="C66" s="2">
        <v>1000</v>
      </c>
      <c r="E66" s="2" t="s">
        <v>157</v>
      </c>
      <c r="F66" s="3" t="s">
        <v>211</v>
      </c>
      <c r="I66" s="2" t="s">
        <v>212</v>
      </c>
      <c r="J66" s="1" t="str">
        <f t="shared" ref="J66:J86" si="5">UPPER(LEFT(A66,1))&amp;RIGHT(A66,LEN(A66)-1)</f>
        <v>PollInterval</v>
      </c>
      <c r="K66" s="2" t="str">
        <f t="shared" si="1"/>
        <v>this.PollInterval = restMain.pollInterval.value;</v>
      </c>
      <c r="L66" s="1" t="b">
        <v>1</v>
      </c>
      <c r="M66" s="1" t="str">
        <f t="shared" si="2"/>
        <v>[NUMERIC](10) NOT NULL,</v>
      </c>
      <c r="N66" s="2" t="str">
        <f t="shared" si="3"/>
        <v>[pollInterval] [NUMERIC](10) NOT NULL,</v>
      </c>
    </row>
    <row r="67" spans="1:14" x14ac:dyDescent="0.3">
      <c r="A67" s="2" t="s">
        <v>105</v>
      </c>
      <c r="B67" s="2" t="s">
        <v>9</v>
      </c>
      <c r="C67" s="2">
        <v>577616640</v>
      </c>
      <c r="E67" s="2" t="s">
        <v>157</v>
      </c>
      <c r="F67" s="3" t="s">
        <v>213</v>
      </c>
      <c r="J67" s="1" t="str">
        <f t="shared" si="5"/>
        <v>PosixNanoseconds</v>
      </c>
      <c r="K67" s="2" t="str">
        <f t="shared" ref="K67:K86" si="6">IF(L67=FALSE,"",IF(B67="string",_xlfn.CONCAT("this.",J67," = restMain.",A67,".value.Truncate( ",D67,");"),_xlfn.CONCAT("this.",J67," = restMain.",A67,".value;")))</f>
        <v>this.PosixNanoseconds = restMain.posixNanoseconds.value;</v>
      </c>
      <c r="L67" s="1" t="b">
        <v>1</v>
      </c>
      <c r="M67" s="1" t="str">
        <f t="shared" ref="M67:M86" si="7">IF(B67 = "uint8", "[NUMERIC](5) NOT NULL,",
 IF(B67 = "uint16", "[NUMERIC](5) NOT NULL,",
 IF(B67 = "uint32", "[NUMERIC](10) NOT NULL,",
 IF(B67 = "uint64", "[NUMERIC](20) NOT NULL,",
 IF(B67 = "int8", "[int] NOT NULL,",
 IF(B67 = "int16", "[int] NOT NULL,",
 IF(B67 = "int32", "[int] NOT NULL,",
 IF(B67 = "int64", "[bigint] NOT NULL,",
 IF(B67 = "double", "[float] NOT NULL,",
 IF(B67 = "float", "[real] NOT NULL,",
 IF(B67 = "string", _xlfn.CONCAT("[nvarchar](", D67, ") NOT NULL,"),
 IF(B67 = "binary", "[nvarchar](MAX) NOT NULL,",
 IF(B67 = "bool", "[bit] NOT NULL,",
 IF(B67 = "time_duration", _xlfn.CONCAT("[nvarchar](", 32, ") NOT NULL,"),
 IF(B67 = "image", "[Image] NOT NULL,",
"")))))))))))))))</f>
        <v>[NUMERIC](10) NOT NULL,</v>
      </c>
      <c r="N67" s="2" t="str">
        <f t="shared" ref="N67:N86" si="8">IF(L67=FALSE,"",_xlfn.CONCAT("[",A67,"] ", M67))</f>
        <v>[posixNanoseconds] [NUMERIC](10) NOT NULL,</v>
      </c>
    </row>
    <row r="68" spans="1:14" x14ac:dyDescent="0.3">
      <c r="A68" s="2" t="s">
        <v>106</v>
      </c>
      <c r="B68" s="2" t="s">
        <v>9</v>
      </c>
      <c r="C68" s="2">
        <v>1578202168</v>
      </c>
      <c r="E68" s="2" t="s">
        <v>157</v>
      </c>
      <c r="F68" s="3" t="s">
        <v>214</v>
      </c>
      <c r="J68" s="1" t="str">
        <f t="shared" si="5"/>
        <v>PosixSeconds</v>
      </c>
      <c r="K68" s="2" t="str">
        <f t="shared" si="6"/>
        <v>this.PosixSeconds = restMain.posixSeconds.value;</v>
      </c>
      <c r="L68" s="1" t="b">
        <v>1</v>
      </c>
      <c r="M68" s="1" t="str">
        <f t="shared" si="7"/>
        <v>[NUMERIC](10) NOT NULL,</v>
      </c>
      <c r="N68" s="2" t="str">
        <f t="shared" si="8"/>
        <v>[posixSeconds] [NUMERIC](10) NOT NULL,</v>
      </c>
    </row>
    <row r="69" spans="1:14" x14ac:dyDescent="0.3">
      <c r="A69" s="2" t="s">
        <v>107</v>
      </c>
      <c r="B69" s="2" t="s">
        <v>18</v>
      </c>
      <c r="C69" s="2" t="b">
        <v>0</v>
      </c>
      <c r="E69" s="2" t="s">
        <v>157</v>
      </c>
      <c r="F69" s="3" t="s">
        <v>215</v>
      </c>
      <c r="J69" s="1" t="str">
        <f t="shared" si="5"/>
        <v>RebootRequired</v>
      </c>
      <c r="K69" s="2" t="str">
        <f t="shared" si="6"/>
        <v>this.RebootRequired = restMain.rebootRequired.value;</v>
      </c>
      <c r="L69" s="1" t="b">
        <v>1</v>
      </c>
      <c r="M69" s="1" t="str">
        <f t="shared" si="7"/>
        <v>[bit] NOT NULL,</v>
      </c>
      <c r="N69" s="2" t="str">
        <f t="shared" si="8"/>
        <v>[rebootRequired] [bit] NOT NULL,</v>
      </c>
    </row>
    <row r="70" spans="1:14" x14ac:dyDescent="0.3">
      <c r="A70" s="2" t="s">
        <v>108</v>
      </c>
      <c r="B70" s="2" t="s">
        <v>109</v>
      </c>
      <c r="C70" s="2" t="s">
        <v>110</v>
      </c>
      <c r="F70" s="3" t="s">
        <v>216</v>
      </c>
      <c r="J70" s="1" t="str">
        <f t="shared" si="5"/>
        <v>ReplyWaitTime</v>
      </c>
      <c r="K70" s="2" t="str">
        <f t="shared" si="6"/>
        <v>this.ReplyWaitTime = restMain.replyWaitTime.value;</v>
      </c>
      <c r="L70" s="1" t="b">
        <v>1</v>
      </c>
      <c r="M70" s="1" t="str">
        <f t="shared" si="7"/>
        <v>[nvarchar](32) NOT NULL,</v>
      </c>
      <c r="N70" s="2" t="str">
        <f t="shared" si="8"/>
        <v>[replyWaitTime] [nvarchar](32) NOT NULL,</v>
      </c>
    </row>
    <row r="71" spans="1:14" x14ac:dyDescent="0.3">
      <c r="A71" s="2" t="s">
        <v>111</v>
      </c>
      <c r="B71" s="2" t="s">
        <v>4</v>
      </c>
      <c r="C71" s="2" t="s">
        <v>24</v>
      </c>
      <c r="D71" s="2">
        <v>128</v>
      </c>
      <c r="E71" s="2" t="s">
        <v>157</v>
      </c>
      <c r="F71" s="3" t="s">
        <v>217</v>
      </c>
      <c r="J71" s="1" t="str">
        <f t="shared" si="5"/>
        <v>RequiredReadPrivilege</v>
      </c>
      <c r="K71" s="2" t="str">
        <f t="shared" si="6"/>
        <v>this.RequiredReadPrivilege = restMain.requiredReadPrivilege.value.Truncate( 128);</v>
      </c>
      <c r="L71" s="1" t="b">
        <v>1</v>
      </c>
      <c r="M71" s="1" t="str">
        <f t="shared" si="7"/>
        <v>[nvarchar](128) NOT NULL,</v>
      </c>
      <c r="N71" s="2" t="str">
        <f t="shared" si="8"/>
        <v>[requiredReadPrivilege] [nvarchar](128) NOT NULL,</v>
      </c>
    </row>
    <row r="72" spans="1:14" x14ac:dyDescent="0.3">
      <c r="A72" s="2" t="s">
        <v>112</v>
      </c>
      <c r="B72" s="2" t="s">
        <v>4</v>
      </c>
      <c r="C72" s="2" t="s">
        <v>24</v>
      </c>
      <c r="D72" s="2">
        <v>128</v>
      </c>
      <c r="E72" s="2" t="s">
        <v>157</v>
      </c>
      <c r="F72" s="3" t="s">
        <v>218</v>
      </c>
      <c r="J72" s="1" t="str">
        <f t="shared" si="5"/>
        <v>RequiredWritePrivilege</v>
      </c>
      <c r="K72" s="2" t="str">
        <f t="shared" si="6"/>
        <v>this.RequiredWritePrivilege = restMain.requiredWritePrivilege.value.Truncate( 128);</v>
      </c>
      <c r="L72" s="1" t="b">
        <v>1</v>
      </c>
      <c r="M72" s="1" t="str">
        <f t="shared" si="7"/>
        <v>[nvarchar](128) NOT NULL,</v>
      </c>
      <c r="N72" s="2" t="str">
        <f t="shared" si="8"/>
        <v>[requiredWritePrivilege] [nvarchar](128) NOT NULL,</v>
      </c>
    </row>
    <row r="73" spans="1:14" x14ac:dyDescent="0.3">
      <c r="A73" s="4" t="s">
        <v>113</v>
      </c>
      <c r="B73" s="2" t="s">
        <v>114</v>
      </c>
      <c r="J73" s="1" t="str">
        <f t="shared" si="5"/>
        <v>RfInputStream</v>
      </c>
      <c r="K73" s="2" t="str">
        <f t="shared" si="6"/>
        <v/>
      </c>
      <c r="L73" s="1" t="b">
        <v>0</v>
      </c>
      <c r="M73" s="1" t="str">
        <f t="shared" si="7"/>
        <v/>
      </c>
      <c r="N73" s="2" t="str">
        <f t="shared" si="8"/>
        <v/>
      </c>
    </row>
    <row r="74" spans="1:14" x14ac:dyDescent="0.3">
      <c r="A74" s="2" t="s">
        <v>115</v>
      </c>
      <c r="B74" s="2" t="s">
        <v>18</v>
      </c>
      <c r="C74" s="2" t="b">
        <v>0</v>
      </c>
      <c r="E74" s="2" t="s">
        <v>136</v>
      </c>
      <c r="F74" s="3" t="s">
        <v>219</v>
      </c>
      <c r="J74" s="1" t="str">
        <f t="shared" si="5"/>
        <v>RfOutputEnable</v>
      </c>
      <c r="K74" s="2" t="str">
        <f t="shared" si="6"/>
        <v>this.RfOutputEnable = restMain.rfOutputEnable.value;</v>
      </c>
      <c r="L74" s="1" t="b">
        <v>1</v>
      </c>
      <c r="M74" s="1" t="str">
        <f t="shared" si="7"/>
        <v>[bit] NOT NULL,</v>
      </c>
      <c r="N74" s="2" t="str">
        <f t="shared" si="8"/>
        <v>[rfOutputEnable] [bit] NOT NULL,</v>
      </c>
    </row>
    <row r="75" spans="1:14" x14ac:dyDescent="0.3">
      <c r="A75" s="2" t="s">
        <v>116</v>
      </c>
      <c r="B75" s="2" t="s">
        <v>4</v>
      </c>
      <c r="C75" s="2" t="s">
        <v>117</v>
      </c>
      <c r="D75" s="2">
        <v>128</v>
      </c>
      <c r="E75" s="2" t="s">
        <v>136</v>
      </c>
      <c r="F75" s="3" t="s">
        <v>220</v>
      </c>
      <c r="J75" s="1" t="str">
        <f t="shared" si="5"/>
        <v>RfOutputSource</v>
      </c>
      <c r="K75" s="2" t="str">
        <f t="shared" si="6"/>
        <v>this.RfOutputSource = restMain.rfOutputSource.value.Truncate( 128);</v>
      </c>
      <c r="L75" s="1" t="b">
        <v>1</v>
      </c>
      <c r="M75" s="1" t="str">
        <f t="shared" si="7"/>
        <v>[nvarchar](128) NOT NULL,</v>
      </c>
      <c r="N75" s="2" t="str">
        <f t="shared" si="8"/>
        <v>[rfOutputSource] [nvarchar](128) NOT NULL,</v>
      </c>
    </row>
    <row r="76" spans="1:14" x14ac:dyDescent="0.3">
      <c r="A76" s="4" t="s">
        <v>118</v>
      </c>
      <c r="B76" s="2" t="s">
        <v>119</v>
      </c>
      <c r="J76" s="1" t="str">
        <f t="shared" si="5"/>
        <v>RfOutputStream</v>
      </c>
      <c r="K76" s="2" t="str">
        <f t="shared" si="6"/>
        <v/>
      </c>
      <c r="L76" s="1" t="b">
        <v>0</v>
      </c>
      <c r="M76" s="1" t="str">
        <f t="shared" si="7"/>
        <v/>
      </c>
      <c r="N76" s="2" t="str">
        <f t="shared" si="8"/>
        <v/>
      </c>
    </row>
    <row r="77" spans="1:14" x14ac:dyDescent="0.3">
      <c r="A77" s="4" t="s">
        <v>120</v>
      </c>
      <c r="B77" s="2" t="s">
        <v>121</v>
      </c>
      <c r="J77" s="1" t="str">
        <f t="shared" si="5"/>
        <v>Routes</v>
      </c>
      <c r="K77" s="2" t="str">
        <f t="shared" si="6"/>
        <v/>
      </c>
      <c r="L77" s="1" t="b">
        <v>0</v>
      </c>
      <c r="M77" s="1" t="str">
        <f t="shared" si="7"/>
        <v/>
      </c>
      <c r="N77" s="2" t="str">
        <f t="shared" si="8"/>
        <v/>
      </c>
    </row>
    <row r="78" spans="1:14" x14ac:dyDescent="0.3">
      <c r="A78" s="2" t="s">
        <v>122</v>
      </c>
      <c r="B78" s="2" t="s">
        <v>4</v>
      </c>
      <c r="C78" s="2" t="s">
        <v>123</v>
      </c>
      <c r="D78" s="2">
        <v>128</v>
      </c>
      <c r="E78" s="2" t="s">
        <v>136</v>
      </c>
      <c r="F78" s="3" t="s">
        <v>221</v>
      </c>
      <c r="J78" s="1" t="str">
        <f t="shared" si="5"/>
        <v>SecuritySource</v>
      </c>
      <c r="K78" s="2" t="str">
        <f t="shared" si="6"/>
        <v>this.SecuritySource = restMain.securitySource.value.Truncate( 128);</v>
      </c>
      <c r="L78" s="1" t="b">
        <v>1</v>
      </c>
      <c r="M78" s="1" t="str">
        <f t="shared" si="7"/>
        <v>[nvarchar](128) NOT NULL,</v>
      </c>
      <c r="N78" s="2" t="str">
        <f t="shared" si="8"/>
        <v>[securitySource] [nvarchar](128) NOT NULL,</v>
      </c>
    </row>
    <row r="79" spans="1:14" x14ac:dyDescent="0.3">
      <c r="A79" s="2" t="s">
        <v>124</v>
      </c>
      <c r="B79" s="2" t="s">
        <v>4</v>
      </c>
      <c r="C79" s="2" t="s">
        <v>125</v>
      </c>
      <c r="D79" s="2">
        <v>128</v>
      </c>
      <c r="E79" s="2" t="s">
        <v>157</v>
      </c>
      <c r="F79" s="3" t="s">
        <v>222</v>
      </c>
      <c r="J79" s="1" t="str">
        <f t="shared" si="5"/>
        <v>SerialNumber</v>
      </c>
      <c r="K79" s="2" t="str">
        <f t="shared" si="6"/>
        <v>this.SerialNumber = restMain.serialNumber.value.Truncate( 128);</v>
      </c>
      <c r="L79" s="1" t="b">
        <v>1</v>
      </c>
      <c r="M79" s="1" t="str">
        <f t="shared" si="7"/>
        <v>[nvarchar](128) NOT NULL,</v>
      </c>
      <c r="N79" s="2" t="str">
        <f t="shared" si="8"/>
        <v>[serialNumber] [nvarchar](128) NOT NULL,</v>
      </c>
    </row>
    <row r="80" spans="1:14" x14ac:dyDescent="0.3">
      <c r="A80" s="2" t="s">
        <v>126</v>
      </c>
      <c r="B80" s="2" t="s">
        <v>4</v>
      </c>
      <c r="C80" s="3" t="s">
        <v>127</v>
      </c>
      <c r="D80" s="2">
        <v>128</v>
      </c>
      <c r="E80" s="2" t="s">
        <v>157</v>
      </c>
      <c r="F80" s="3" t="s">
        <v>223</v>
      </c>
      <c r="J80" s="1" t="str">
        <f t="shared" si="5"/>
        <v>ShortDescription</v>
      </c>
      <c r="K80" s="2" t="str">
        <f t="shared" si="6"/>
        <v>this.ShortDescription = restMain.shortDescription.value.Truncate( 128);</v>
      </c>
      <c r="L80" s="1" t="b">
        <v>1</v>
      </c>
      <c r="M80" s="1" t="str">
        <f t="shared" si="7"/>
        <v>[nvarchar](128) NOT NULL,</v>
      </c>
      <c r="N80" s="2" t="str">
        <f t="shared" si="8"/>
        <v>[shortDescription] [nvarchar](128) NOT NULL,</v>
      </c>
    </row>
    <row r="81" spans="1:14" x14ac:dyDescent="0.3">
      <c r="A81" s="2" t="s">
        <v>128</v>
      </c>
      <c r="B81" s="2" t="s">
        <v>18</v>
      </c>
      <c r="C81" s="2" t="b">
        <v>0</v>
      </c>
      <c r="E81" s="2" t="s">
        <v>157</v>
      </c>
      <c r="F81" s="3" t="s">
        <v>224</v>
      </c>
      <c r="J81" s="1" t="str">
        <f t="shared" si="5"/>
        <v>Simulate</v>
      </c>
      <c r="K81" s="2" t="str">
        <f t="shared" si="6"/>
        <v>this.Simulate = restMain.simulate.value;</v>
      </c>
      <c r="L81" s="1" t="b">
        <v>1</v>
      </c>
      <c r="M81" s="1" t="str">
        <f t="shared" si="7"/>
        <v>[bit] NOT NULL,</v>
      </c>
      <c r="N81" s="2" t="str">
        <f t="shared" si="8"/>
        <v>[simulate] [bit] NOT NULL,</v>
      </c>
    </row>
    <row r="82" spans="1:14" x14ac:dyDescent="0.3">
      <c r="A82" s="2" t="s">
        <v>129</v>
      </c>
      <c r="B82" s="2" t="s">
        <v>18</v>
      </c>
      <c r="C82" s="2" t="b">
        <v>0</v>
      </c>
      <c r="E82" s="2" t="s">
        <v>157</v>
      </c>
      <c r="F82" s="3" t="s">
        <v>225</v>
      </c>
      <c r="J82" s="1" t="str">
        <f t="shared" si="5"/>
        <v>SquelchEnabled</v>
      </c>
      <c r="K82" s="2" t="str">
        <f t="shared" si="6"/>
        <v>this.SquelchEnabled = restMain.squelchEnabled.value;</v>
      </c>
      <c r="L82" s="1" t="b">
        <v>1</v>
      </c>
      <c r="M82" s="1" t="str">
        <f t="shared" si="7"/>
        <v>[bit] NOT NULL,</v>
      </c>
      <c r="N82" s="2" t="str">
        <f t="shared" si="8"/>
        <v>[squelchEnabled] [bit] NOT NULL,</v>
      </c>
    </row>
    <row r="83" spans="1:14" x14ac:dyDescent="0.3">
      <c r="A83" s="2" t="s">
        <v>130</v>
      </c>
      <c r="B83" s="2" t="s">
        <v>57</v>
      </c>
      <c r="C83" s="2">
        <v>42</v>
      </c>
      <c r="E83" s="2" t="s">
        <v>157</v>
      </c>
      <c r="F83" s="3" t="s">
        <v>226</v>
      </c>
      <c r="J83" s="1" t="str">
        <f t="shared" si="5"/>
        <v>SystemTemperature</v>
      </c>
      <c r="K83" s="2" t="str">
        <f t="shared" si="6"/>
        <v>this.SystemTemperature = restMain.systemTemperature.value;</v>
      </c>
      <c r="L83" s="1" t="b">
        <v>1</v>
      </c>
      <c r="M83" s="1" t="str">
        <f t="shared" si="7"/>
        <v>[int] NOT NULL,</v>
      </c>
      <c r="N83" s="2" t="str">
        <f t="shared" si="8"/>
        <v>[systemTemperature] [int] NOT NULL,</v>
      </c>
    </row>
    <row r="84" spans="1:14" x14ac:dyDescent="0.3">
      <c r="A84" s="2" t="s">
        <v>131</v>
      </c>
      <c r="B84" s="2" t="s">
        <v>4</v>
      </c>
      <c r="C84" s="2" t="s">
        <v>132</v>
      </c>
      <c r="D84" s="2">
        <v>128</v>
      </c>
      <c r="E84" s="2" t="s">
        <v>136</v>
      </c>
      <c r="F84" s="3" t="s">
        <v>227</v>
      </c>
      <c r="J84" s="1" t="str">
        <f t="shared" si="5"/>
        <v>SystemTimeSource</v>
      </c>
      <c r="K84" s="2" t="str">
        <f t="shared" si="6"/>
        <v>this.SystemTimeSource = restMain.systemTimeSource.value.Truncate( 128);</v>
      </c>
      <c r="L84" s="1" t="b">
        <v>1</v>
      </c>
      <c r="M84" s="1" t="str">
        <f t="shared" si="7"/>
        <v>[nvarchar](128) NOT NULL,</v>
      </c>
      <c r="N84" s="2" t="str">
        <f t="shared" si="8"/>
        <v>[systemTimeSource] [nvarchar](128) NOT NULL,</v>
      </c>
    </row>
    <row r="85" spans="1:14" x14ac:dyDescent="0.3">
      <c r="A85" s="2" t="s">
        <v>21</v>
      </c>
      <c r="B85" s="2" t="s">
        <v>18</v>
      </c>
      <c r="C85" s="2" t="b">
        <v>1</v>
      </c>
      <c r="E85" s="2" t="s">
        <v>157</v>
      </c>
      <c r="F85" s="3" t="s">
        <v>229</v>
      </c>
      <c r="J85" s="1" t="str">
        <f t="shared" si="5"/>
        <v>TenMhzLocked</v>
      </c>
      <c r="K85" s="2" t="str">
        <f t="shared" si="6"/>
        <v>this.TenMhzLocked = restMain.tenMhzLocked.value;</v>
      </c>
      <c r="L85" s="1" t="b">
        <v>1</v>
      </c>
      <c r="M85" s="1" t="str">
        <f t="shared" si="7"/>
        <v>[bit] NOT NULL,</v>
      </c>
      <c r="N85" s="2" t="str">
        <f t="shared" si="8"/>
        <v>[tenMhzLocked] [bit] NOT NULL,</v>
      </c>
    </row>
    <row r="86" spans="1:14" x14ac:dyDescent="0.3">
      <c r="A86" s="2" t="s">
        <v>133</v>
      </c>
      <c r="B86" s="2" t="s">
        <v>4</v>
      </c>
      <c r="C86" s="2" t="s">
        <v>134</v>
      </c>
      <c r="D86" s="2">
        <v>128</v>
      </c>
      <c r="E86" s="2" t="s">
        <v>157</v>
      </c>
      <c r="F86" s="3" t="s">
        <v>228</v>
      </c>
      <c r="J86" s="1" t="str">
        <f t="shared" si="5"/>
        <v>Version</v>
      </c>
      <c r="K86" s="2" t="str">
        <f t="shared" si="6"/>
        <v>this.Version = restMain.version.value.Truncate( 128);</v>
      </c>
      <c r="L86" s="1" t="b">
        <v>1</v>
      </c>
      <c r="M86" s="1" t="str">
        <f t="shared" si="7"/>
        <v>[nvarchar](128) NOT NULL,</v>
      </c>
      <c r="N86" s="2" t="str">
        <f t="shared" si="8"/>
        <v>[version] [nvarchar](128) NOT NULL,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084-A56F-4BAF-87CB-FAC76B83E488}">
  <sheetPr codeName="Sheet2"/>
  <dimension ref="A1:N13"/>
  <sheetViews>
    <sheetView workbookViewId="0">
      <selection activeCell="A2" sqref="A2:I13"/>
    </sheetView>
  </sheetViews>
  <sheetFormatPr defaultRowHeight="14.4" x14ac:dyDescent="0.3"/>
  <cols>
    <col min="1" max="1" width="14.6640625" style="2" bestFit="1" customWidth="1"/>
    <col min="2" max="2" width="18.77734375" style="2" bestFit="1" customWidth="1"/>
    <col min="3" max="3" width="14.33203125" customWidth="1"/>
    <col min="4" max="4" width="13.109375" style="2" bestFit="1" customWidth="1"/>
    <col min="5" max="5" width="18.77734375" style="2" customWidth="1"/>
    <col min="6" max="6" width="15.33203125" style="2" customWidth="1"/>
    <col min="7" max="7" width="16.21875" style="2" customWidth="1"/>
    <col min="8" max="9" width="11" style="2" customWidth="1"/>
    <col min="10" max="10" width="15.5546875" style="2" customWidth="1"/>
    <col min="11" max="11" width="20.5546875" style="2" customWidth="1"/>
    <col min="12" max="12" width="23.44140625" style="2" customWidth="1"/>
    <col min="13" max="13" width="8.88671875" style="2"/>
    <col min="14" max="14" width="50.109375" style="2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2" t="s">
        <v>3</v>
      </c>
      <c r="B2" s="2" t="s">
        <v>4</v>
      </c>
      <c r="C2" s="2" t="s">
        <v>5</v>
      </c>
      <c r="D2" s="2">
        <v>128</v>
      </c>
      <c r="E2" s="2" t="s">
        <v>136</v>
      </c>
      <c r="F2" s="2" t="s">
        <v>352</v>
      </c>
      <c r="J2" s="2" t="str">
        <f>UPPER(LEFT(A2,1))&amp;RIGHT(A2,LEN(A2)-1)</f>
        <v>SourceIpAddress</v>
      </c>
      <c r="K2" s="2" t="str">
        <f xml:space="preserve"> IF(B2 = "string", _xlfn.CONCAT("this.", J2, " = structure.", A2, ".value.Truncate( ", D2, ");"), _xlfn.CONCAT("this.", J2, " = structure.", A2, ".value;"))</f>
        <v>this.SourceIpAddress = structure.sourceIpAddress.value.Truncate( 128);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[sourceIpAddress] [nvarchar](128) NOT NULL,</v>
      </c>
    </row>
    <row r="3" spans="1:14" x14ac:dyDescent="0.3">
      <c r="A3" s="2" t="s">
        <v>6</v>
      </c>
      <c r="B3" s="2" t="s">
        <v>4</v>
      </c>
      <c r="C3" s="2" t="s">
        <v>7</v>
      </c>
      <c r="D3" s="2">
        <v>128</v>
      </c>
      <c r="E3" s="2" t="s">
        <v>136</v>
      </c>
      <c r="F3" s="2" t="s">
        <v>353</v>
      </c>
      <c r="J3" s="2" t="str">
        <f>UPPER(LEFT(A3,1))&amp;RIGHT(A3,LEN(A3)-1)</f>
        <v>SourcePort</v>
      </c>
      <c r="K3" s="2" t="str">
        <f t="shared" ref="K3:K13" si="0" xml:space="preserve"> IF(B3 = "string", _xlfn.CONCAT("this.", J3, " = structure.", A3, ".value.Truncate( ", D3, ");"), _xlfn.CONCAT("this.", J3, " = structure.", A3, ".value;"))</f>
        <v>this.SourcePort = structure.sourcePort.value.Truncate( 128);</v>
      </c>
      <c r="L3" s="2" t="b">
        <v>1</v>
      </c>
      <c r="M3" s="2" t="str">
        <f t="shared" ref="M3:M13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13" si="2">IF(L3=FALSE,"",_xlfn.CONCAT("[",A3,"] ", M3))</f>
        <v>[sourcePort] [nvarchar](128) NOT NULL,</v>
      </c>
    </row>
    <row r="4" spans="1:14" x14ac:dyDescent="0.3">
      <c r="A4" s="2" t="s">
        <v>8</v>
      </c>
      <c r="B4" s="2" t="s">
        <v>9</v>
      </c>
      <c r="C4" s="2">
        <v>0</v>
      </c>
      <c r="E4" s="2" t="s">
        <v>136</v>
      </c>
      <c r="F4" s="2" t="s">
        <v>153</v>
      </c>
      <c r="J4" s="2" t="str">
        <f t="shared" ref="J4:J13" si="3">UPPER(LEFT(A4,1))&amp;RIGHT(A4,LEN(A4)-1)</f>
        <v>StreamId</v>
      </c>
      <c r="K4" s="2" t="str">
        <f t="shared" si="0"/>
        <v>this.StreamId = structure.streamId.value;</v>
      </c>
      <c r="L4" s="2" t="b">
        <v>1</v>
      </c>
      <c r="M4" s="2" t="str">
        <f t="shared" si="1"/>
        <v>[NUMERIC](10) NOT NULL,</v>
      </c>
      <c r="N4" s="2" t="str">
        <f t="shared" si="2"/>
        <v>[streamId] [NUMERIC](10) NOT NULL,</v>
      </c>
    </row>
    <row r="5" spans="1:14" x14ac:dyDescent="0.3">
      <c r="A5" s="2" t="s">
        <v>10</v>
      </c>
      <c r="B5" s="2" t="s">
        <v>11</v>
      </c>
      <c r="C5" s="2">
        <v>1200000000</v>
      </c>
      <c r="E5" s="2" t="s">
        <v>136</v>
      </c>
      <c r="F5" s="2" t="s">
        <v>138</v>
      </c>
      <c r="G5" s="2">
        <v>1000000</v>
      </c>
      <c r="H5" s="2" t="s">
        <v>155</v>
      </c>
      <c r="I5" s="2" t="s">
        <v>151</v>
      </c>
      <c r="J5" s="2" t="str">
        <f t="shared" si="3"/>
        <v>CenterFrequency</v>
      </c>
      <c r="K5" s="2" t="str">
        <f t="shared" si="0"/>
        <v>this.CenterFrequency = structure.centerFrequency.value;</v>
      </c>
      <c r="L5" s="2" t="b">
        <v>1</v>
      </c>
      <c r="M5" s="2" t="str">
        <f t="shared" si="1"/>
        <v>[float] NOT NULL,</v>
      </c>
      <c r="N5" s="2" t="str">
        <f t="shared" si="2"/>
        <v>[centerFrequency] [float] NOT NULL,</v>
      </c>
    </row>
    <row r="6" spans="1:14" x14ac:dyDescent="0.3">
      <c r="A6" s="2" t="s">
        <v>12</v>
      </c>
      <c r="B6" s="2" t="s">
        <v>11</v>
      </c>
      <c r="C6" s="2">
        <v>5000000</v>
      </c>
      <c r="E6" s="2" t="s">
        <v>136</v>
      </c>
      <c r="F6" s="2" t="s">
        <v>146</v>
      </c>
      <c r="G6" s="2">
        <v>1000000</v>
      </c>
      <c r="H6" s="2" t="s">
        <v>155</v>
      </c>
      <c r="I6" s="2" t="s">
        <v>151</v>
      </c>
      <c r="J6" s="2" t="str">
        <f t="shared" si="3"/>
        <v>Bandwidth</v>
      </c>
      <c r="K6" s="2" t="str">
        <f t="shared" si="0"/>
        <v>this.Bandwidth = structure.bandwidth.value;</v>
      </c>
      <c r="L6" s="2" t="b">
        <v>1</v>
      </c>
      <c r="M6" s="2" t="str">
        <f t="shared" si="1"/>
        <v>[float] NOT NULL,</v>
      </c>
      <c r="N6" s="2" t="str">
        <f t="shared" si="2"/>
        <v>[bandwidth] [float] NOT NULL,</v>
      </c>
    </row>
    <row r="7" spans="1:14" x14ac:dyDescent="0.3">
      <c r="A7" s="2" t="s">
        <v>13</v>
      </c>
      <c r="B7" s="2" t="s">
        <v>11</v>
      </c>
      <c r="C7" s="2">
        <v>5625000</v>
      </c>
      <c r="E7" s="2" t="s">
        <v>136</v>
      </c>
      <c r="F7" s="2" t="s">
        <v>145</v>
      </c>
      <c r="G7" s="2">
        <v>1000000</v>
      </c>
      <c r="H7" s="2" t="s">
        <v>155</v>
      </c>
      <c r="I7" s="2" t="s">
        <v>152</v>
      </c>
      <c r="J7" s="2" t="str">
        <f t="shared" si="3"/>
        <v>SampleRate</v>
      </c>
      <c r="K7" s="2" t="str">
        <f t="shared" si="0"/>
        <v>this.SampleRate = structure.sampleRate.value;</v>
      </c>
      <c r="L7" s="2" t="b">
        <v>1</v>
      </c>
      <c r="M7" s="2" t="str">
        <f t="shared" si="1"/>
        <v>[float] NOT NULL,</v>
      </c>
      <c r="N7" s="2" t="str">
        <f t="shared" si="2"/>
        <v>[sampleRate] [float] NOT NULL,</v>
      </c>
    </row>
    <row r="8" spans="1:14" x14ac:dyDescent="0.3">
      <c r="A8" s="2" t="s">
        <v>14</v>
      </c>
      <c r="B8" s="2" t="s">
        <v>11</v>
      </c>
      <c r="C8" s="2">
        <v>10</v>
      </c>
      <c r="E8" s="2" t="s">
        <v>136</v>
      </c>
      <c r="F8" s="2" t="s">
        <v>144</v>
      </c>
      <c r="I8" s="2" t="s">
        <v>148</v>
      </c>
      <c r="J8" s="2" t="str">
        <f t="shared" si="3"/>
        <v>Gain</v>
      </c>
      <c r="K8" s="2" t="str">
        <f t="shared" si="0"/>
        <v>this.Gain = structure.gain.value;</v>
      </c>
      <c r="L8" s="2" t="b">
        <v>1</v>
      </c>
      <c r="M8" s="2" t="str">
        <f t="shared" si="1"/>
        <v>[float] NOT NULL,</v>
      </c>
      <c r="N8" s="2" t="str">
        <f t="shared" si="2"/>
        <v>[gain] [float] NOT NULL,</v>
      </c>
    </row>
    <row r="9" spans="1:14" x14ac:dyDescent="0.3">
      <c r="A9" s="2" t="s">
        <v>15</v>
      </c>
      <c r="B9" s="2" t="s">
        <v>16</v>
      </c>
      <c r="C9" s="2">
        <v>10</v>
      </c>
      <c r="E9" s="2" t="s">
        <v>136</v>
      </c>
      <c r="F9" s="2" t="s">
        <v>143</v>
      </c>
      <c r="I9" s="2" t="s">
        <v>149</v>
      </c>
      <c r="J9" s="2" t="str">
        <f t="shared" si="3"/>
        <v>SampleWidth</v>
      </c>
      <c r="K9" s="2" t="str">
        <f t="shared" si="0"/>
        <v>this.SampleWidth = structure.sampleWidth.value;</v>
      </c>
      <c r="L9" s="2" t="b">
        <v>1</v>
      </c>
      <c r="M9" s="2" t="str">
        <f t="shared" si="1"/>
        <v>[NUMERIC](5) NOT NULL,</v>
      </c>
      <c r="N9" s="2" t="str">
        <f t="shared" si="2"/>
        <v>[sampleWidth] [NUMERIC](5) NOT NULL,</v>
      </c>
    </row>
    <row r="10" spans="1:14" x14ac:dyDescent="0.3">
      <c r="A10" s="2" t="s">
        <v>17</v>
      </c>
      <c r="B10" s="2" t="s">
        <v>18</v>
      </c>
      <c r="C10" s="2" t="b">
        <v>0</v>
      </c>
      <c r="E10" s="2" t="s">
        <v>136</v>
      </c>
      <c r="F10" s="2" t="s">
        <v>142</v>
      </c>
      <c r="J10" s="2" t="str">
        <f t="shared" si="3"/>
        <v>PfecEnabled</v>
      </c>
      <c r="K10" s="2" t="str">
        <f t="shared" si="0"/>
        <v>this.PfecEnabled = structure.pfecEnabled.value;</v>
      </c>
      <c r="L10" s="2" t="b">
        <v>1</v>
      </c>
      <c r="M10" s="2" t="str">
        <f t="shared" si="1"/>
        <v>[bit] NOT NULL,</v>
      </c>
      <c r="N10" s="2" t="str">
        <f t="shared" si="2"/>
        <v>[pfecEnabled] [bit] NOT NULL,</v>
      </c>
    </row>
    <row r="11" spans="1:14" x14ac:dyDescent="0.3">
      <c r="A11" s="2" t="s">
        <v>19</v>
      </c>
      <c r="B11" s="2" t="s">
        <v>18</v>
      </c>
      <c r="C11" s="2" t="b">
        <v>0</v>
      </c>
      <c r="E11" s="2" t="s">
        <v>136</v>
      </c>
      <c r="F11" s="2" t="s">
        <v>141</v>
      </c>
      <c r="J11" s="2" t="str">
        <f t="shared" si="3"/>
        <v>IrigLocked</v>
      </c>
      <c r="K11" s="2" t="str">
        <f t="shared" si="0"/>
        <v>this.IrigLocked = structure.irigLocked.value;</v>
      </c>
      <c r="L11" s="2" t="b">
        <v>1</v>
      </c>
      <c r="M11" s="2" t="str">
        <f t="shared" si="1"/>
        <v>[bit] NOT NULL,</v>
      </c>
      <c r="N11" s="2" t="str">
        <f t="shared" si="2"/>
        <v>[irigLocked] [bit] NOT NULL,</v>
      </c>
    </row>
    <row r="12" spans="1:14" x14ac:dyDescent="0.3">
      <c r="A12" s="2" t="s">
        <v>20</v>
      </c>
      <c r="B12" s="2" t="s">
        <v>18</v>
      </c>
      <c r="C12" s="2" t="b">
        <v>1</v>
      </c>
      <c r="E12" s="2" t="s">
        <v>136</v>
      </c>
      <c r="F12" s="2" t="s">
        <v>139</v>
      </c>
      <c r="J12" s="2" t="str">
        <f t="shared" si="3"/>
        <v>OnePpsPresent</v>
      </c>
      <c r="K12" s="2" t="str">
        <f t="shared" si="0"/>
        <v>this.OnePpsPresent = structure.onePpsPresent.value;</v>
      </c>
      <c r="L12" s="2" t="b">
        <v>1</v>
      </c>
      <c r="M12" s="2" t="str">
        <f t="shared" si="1"/>
        <v>[bit] NOT NULL,</v>
      </c>
      <c r="N12" s="2" t="str">
        <f t="shared" si="2"/>
        <v>[onePpsPresent] [bit] NOT NULL,</v>
      </c>
    </row>
    <row r="13" spans="1:14" x14ac:dyDescent="0.3">
      <c r="A13" s="2" t="s">
        <v>21</v>
      </c>
      <c r="B13" s="2" t="s">
        <v>18</v>
      </c>
      <c r="C13" s="2" t="b">
        <v>1</v>
      </c>
      <c r="E13" s="2" t="s">
        <v>136</v>
      </c>
      <c r="F13" s="2" t="s">
        <v>140</v>
      </c>
      <c r="J13" s="2" t="str">
        <f t="shared" si="3"/>
        <v>TenMhzLocked</v>
      </c>
      <c r="K13" s="2" t="str">
        <f t="shared" si="0"/>
        <v>this.TenMhzLocked = structure.tenMhzLocked.value;</v>
      </c>
      <c r="L13" s="2" t="b">
        <v>1</v>
      </c>
      <c r="M13" s="2" t="str">
        <f t="shared" si="1"/>
        <v>[bit] NOT NULL,</v>
      </c>
      <c r="N13" s="2" t="str">
        <f t="shared" si="2"/>
        <v>[tenMhzLocked] [bit] NOT NULL,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679-1C55-4A6C-A3C6-C0D0760E08EF}">
  <sheetPr codeName="Sheet3"/>
  <dimension ref="A1:N4"/>
  <sheetViews>
    <sheetView workbookViewId="0">
      <selection activeCell="K2" sqref="K2:K4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230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Addresses</v>
      </c>
      <c r="K2" s="2" t="str">
        <f t="shared" ref="K2:K4" si="0" xml:space="preserve"> IF(B2 = "string", _xlfn.CONCAT("this.", J2, " = ipc.", A2, ".value.Truncate( ", D2, ");"), _xlfn.CONCAT("this.", J2, " = ipc.", A2, ".value;"))</f>
        <v>this.Addresses = ipc.addresses.value.Truncate( 128);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[addresses] [nvarchar](128) NOT NULL,</v>
      </c>
    </row>
    <row r="3" spans="1:14" x14ac:dyDescent="0.3">
      <c r="A3" t="s">
        <v>23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Address</v>
      </c>
      <c r="K3" s="2" t="str">
        <f t="shared" si="0"/>
        <v>this.Address = ipc.address.value.Truncate( 128);</v>
      </c>
      <c r="L3" s="2" t="b">
        <v>1</v>
      </c>
      <c r="M3" s="2" t="str">
        <f t="shared" ref="M3:M4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2">IF(L3=FALSE,"",_xlfn.CONCAT("[",A3,"] ", M3))</f>
        <v>[address]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t="shared" si="0"/>
        <v>this.Netmask = ipc.netmask.value;</v>
      </c>
      <c r="L4" s="2" t="b">
        <v>1</v>
      </c>
      <c r="M4" s="2" t="str">
        <f t="shared" si="1"/>
        <v>[int] NOT NULL,</v>
      </c>
      <c r="N4" s="2" t="str">
        <f t="shared" si="2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A757-8188-4D3F-9DD3-F49E00DACB65}">
  <dimension ref="A1:N4"/>
  <sheetViews>
    <sheetView workbookViewId="0">
      <selection activeCell="K2" sqref="K2:K4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354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Destination</v>
      </c>
      <c r="K2" s="2" t="str">
        <f t="shared" ref="K2:K4" si="0" xml:space="preserve"> IF(B2 = "string", _xlfn.CONCAT("this.", J2, " = structure.", A2, ".value.Truncate( ", D2, ");"), _xlfn.CONCAT("this.", J2, " = structure.", A2, ".value;"))</f>
        <v>this.Destination = structure.destination.value.Truncate( 128);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[destination] [nvarchar](128) NOT NULL,</v>
      </c>
    </row>
    <row r="3" spans="1:14" x14ac:dyDescent="0.3">
      <c r="A3" t="s">
        <v>44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Gateway</v>
      </c>
      <c r="K3" s="2" t="str">
        <f t="shared" si="0"/>
        <v>this.Gateway = structure.gateway.value.Truncate( 128);</v>
      </c>
      <c r="L3" s="2" t="b">
        <v>1</v>
      </c>
      <c r="M3" s="2" t="str">
        <f t="shared" ref="M3:M4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2">IF(L3=FALSE,"",_xlfn.CONCAT("[",A3,"] ", M3))</f>
        <v>[gateway]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t="shared" si="0"/>
        <v>this.Netmask = structure.netmask.value;</v>
      </c>
      <c r="L4" s="2" t="b">
        <v>1</v>
      </c>
      <c r="M4" s="2" t="str">
        <f t="shared" si="1"/>
        <v>[int] NOT NULL,</v>
      </c>
      <c r="N4" s="2" t="str">
        <f t="shared" si="2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CF74-A4C2-46FD-8B89-ECFF2D412FA2}">
  <dimension ref="A1:N41"/>
  <sheetViews>
    <sheetView tabSelected="1" topLeftCell="A4" workbookViewId="0">
      <selection activeCell="E33" sqref="E33"/>
    </sheetView>
  </sheetViews>
  <sheetFormatPr defaultRowHeight="14.4" x14ac:dyDescent="0.3"/>
  <cols>
    <col min="1" max="1" width="30.77734375" bestFit="1" customWidth="1"/>
    <col min="2" max="2" width="18.77734375" bestFit="1" customWidth="1"/>
    <col min="3" max="3" width="16.5546875" bestFit="1" customWidth="1"/>
    <col min="5" max="5" width="9" customWidth="1"/>
    <col min="6" max="6" width="31.33203125" style="6" customWidth="1"/>
    <col min="11" max="11" width="37.88671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241</v>
      </c>
      <c r="B2" t="s">
        <v>4</v>
      </c>
      <c r="C2" t="s">
        <v>285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t="s">
        <v>286</v>
      </c>
      <c r="B3" t="s">
        <v>11</v>
      </c>
      <c r="C3">
        <v>9216000</v>
      </c>
      <c r="E3" s="2" t="s">
        <v>157</v>
      </c>
      <c r="F3" s="6" t="s">
        <v>317</v>
      </c>
      <c r="G3">
        <v>1000000</v>
      </c>
      <c r="H3" t="s">
        <v>234</v>
      </c>
      <c r="I3" t="s">
        <v>274</v>
      </c>
      <c r="J3" s="2" t="str">
        <f t="shared" ref="J3:J41" si="0">UPPER(LEFT(A3,1))&amp;RIGHT(A3,LEN(A3)-1)</f>
        <v>CurrentBuffer</v>
      </c>
      <c r="K3" s="2" t="str">
        <f t="shared" ref="K3:K41" si="1" xml:space="preserve"> IF(B3 = "string", _xlfn.CONCAT("this.", J3, " = structure.", A3, ".value.Truncate( ", D3, ");"), _xlfn.CONCAT("this.", J3, " = structure.", A3, ".value;"))</f>
        <v>this.CurrentBuffer = structure.currentBuffer.value;</v>
      </c>
      <c r="L3" s="2" t="b">
        <v>1</v>
      </c>
      <c r="M3" s="2" t="str">
        <f t="shared" ref="M3:M41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[float] NOT NULL,</v>
      </c>
      <c r="N3" s="2" t="str">
        <f t="shared" ref="N3:N41" si="3">IF(L3=FALSE,"",_xlfn.CONCAT("[",A3,"] ", M3))</f>
        <v>[currentBuffer] [float] NOT NULL,</v>
      </c>
    </row>
    <row r="4" spans="1:14" x14ac:dyDescent="0.3">
      <c r="A4" t="s">
        <v>243</v>
      </c>
      <c r="B4" t="s">
        <v>16</v>
      </c>
      <c r="C4">
        <v>10</v>
      </c>
      <c r="E4" s="2" t="s">
        <v>157</v>
      </c>
      <c r="F4" s="6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t="s">
        <v>287</v>
      </c>
      <c r="B5" t="s">
        <v>4</v>
      </c>
      <c r="C5" t="s">
        <v>288</v>
      </c>
      <c r="D5">
        <v>128</v>
      </c>
      <c r="E5" t="s">
        <v>136</v>
      </c>
      <c r="F5" s="6" t="s">
        <v>318</v>
      </c>
      <c r="J5" s="2" t="str">
        <f t="shared" si="0"/>
        <v>DataSource</v>
      </c>
      <c r="K5" s="2" t="str">
        <f t="shared" si="1"/>
        <v>this.DataSource = structure.dataSource.value.Truncate( 128);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[dataSource] [nvarchar](128) NOT NULL,</v>
      </c>
    </row>
    <row r="6" spans="1:14" x14ac:dyDescent="0.3">
      <c r="A6" t="s">
        <v>289</v>
      </c>
      <c r="B6" t="s">
        <v>9</v>
      </c>
      <c r="C6">
        <v>10000000</v>
      </c>
      <c r="E6" t="s">
        <v>136</v>
      </c>
      <c r="F6" s="6" t="s">
        <v>319</v>
      </c>
      <c r="G6">
        <v>1000000</v>
      </c>
      <c r="H6" t="s">
        <v>234</v>
      </c>
      <c r="I6" t="s">
        <v>274</v>
      </c>
      <c r="J6" s="2" t="str">
        <f t="shared" si="0"/>
        <v>DesiredBuffer</v>
      </c>
      <c r="K6" s="2" t="str">
        <f t="shared" si="1"/>
        <v>this.DesiredBuffer = structure.desiredBuffer.value;</v>
      </c>
      <c r="L6" s="2" t="b">
        <v>1</v>
      </c>
      <c r="M6" s="2" t="str">
        <f t="shared" si="2"/>
        <v>[NUMERIC](10) NOT NULL,</v>
      </c>
      <c r="N6" s="2" t="str">
        <f t="shared" si="3"/>
        <v>[desiredBuffer] [NUMERIC](10) NOT NULL,</v>
      </c>
    </row>
    <row r="7" spans="1:14" x14ac:dyDescent="0.3">
      <c r="A7" t="s">
        <v>290</v>
      </c>
      <c r="B7" t="s">
        <v>9</v>
      </c>
      <c r="C7">
        <v>10000000</v>
      </c>
      <c r="E7" t="s">
        <v>136</v>
      </c>
      <c r="F7" s="6" t="s">
        <v>320</v>
      </c>
      <c r="G7">
        <v>1000000</v>
      </c>
      <c r="H7" t="s">
        <v>234</v>
      </c>
      <c r="I7" t="s">
        <v>274</v>
      </c>
      <c r="J7" s="2" t="str">
        <f t="shared" si="0"/>
        <v>DesiredDelay</v>
      </c>
      <c r="K7" s="2" t="str">
        <f t="shared" si="1"/>
        <v>this.DesiredDelay = structure.desiredDelay.value;</v>
      </c>
      <c r="L7" s="2" t="b">
        <v>1</v>
      </c>
      <c r="M7" s="2" t="str">
        <f t="shared" si="2"/>
        <v>[NUMERIC](10) NOT NULL,</v>
      </c>
      <c r="N7" s="2" t="str">
        <f t="shared" si="3"/>
        <v>[desiredDelay] [NUMERIC](10) NOT NULL,</v>
      </c>
    </row>
    <row r="8" spans="1:14" x14ac:dyDescent="0.3">
      <c r="A8" t="s">
        <v>246</v>
      </c>
      <c r="B8" t="s">
        <v>41</v>
      </c>
      <c r="C8">
        <v>50000</v>
      </c>
      <c r="E8" t="s">
        <v>136</v>
      </c>
      <c r="F8" s="6" t="s">
        <v>321</v>
      </c>
      <c r="J8" s="2" t="str">
        <f t="shared" si="0"/>
        <v>DestinationPort</v>
      </c>
      <c r="K8" s="2" t="str">
        <f t="shared" si="1"/>
        <v>this.DestinationPort = structure.destinationPort.value;</v>
      </c>
      <c r="L8" s="2" t="b">
        <v>1</v>
      </c>
      <c r="M8" s="2" t="str">
        <f t="shared" si="2"/>
        <v>[NUMERIC](5) NOT NULL,</v>
      </c>
      <c r="N8" s="2" t="str">
        <f t="shared" si="3"/>
        <v>[destinationPort] [NUMERIC](5) NOT NULL,</v>
      </c>
    </row>
    <row r="9" spans="1:14" x14ac:dyDescent="0.3">
      <c r="A9" t="s">
        <v>291</v>
      </c>
      <c r="B9" t="s">
        <v>9</v>
      </c>
      <c r="C9">
        <v>0</v>
      </c>
      <c r="E9" s="2" t="s">
        <v>157</v>
      </c>
      <c r="F9" s="6" t="s">
        <v>322</v>
      </c>
      <c r="J9" s="2" t="str">
        <f t="shared" si="0"/>
        <v>DroppedPackets</v>
      </c>
      <c r="K9" s="2" t="str">
        <f t="shared" si="1"/>
        <v>this.DroppedPackets = structure.droppedPackets.value;</v>
      </c>
      <c r="L9" s="2" t="b">
        <v>1</v>
      </c>
      <c r="M9" s="2" t="str">
        <f t="shared" si="2"/>
        <v>[NUMERIC](10) NOT NULL,</v>
      </c>
      <c r="N9" s="2" t="str">
        <f t="shared" si="3"/>
        <v>[droppedPackets] [NUMERIC](10) NOT NULL,</v>
      </c>
    </row>
    <row r="10" spans="1:14" x14ac:dyDescent="0.3">
      <c r="A10" t="s">
        <v>247</v>
      </c>
      <c r="B10" t="s">
        <v>248</v>
      </c>
      <c r="C10">
        <v>0</v>
      </c>
      <c r="E10" t="s">
        <v>136</v>
      </c>
      <c r="F10" s="6" t="s">
        <v>268</v>
      </c>
      <c r="G10">
        <v>1000000</v>
      </c>
      <c r="H10" t="s">
        <v>234</v>
      </c>
      <c r="I10" t="s">
        <v>151</v>
      </c>
      <c r="J10" s="2" t="str">
        <f t="shared" si="0"/>
        <v>FrequencyOffset</v>
      </c>
      <c r="K10" s="2" t="str">
        <f t="shared" si="1"/>
        <v>this.FrequencyOffset = structure.frequencyOffset.value;</v>
      </c>
      <c r="L10" s="2" t="b">
        <v>1</v>
      </c>
      <c r="M10" s="2" t="str">
        <f t="shared" si="2"/>
        <v>[bigint] NOT NULL,</v>
      </c>
      <c r="N10" s="2" t="str">
        <f t="shared" si="3"/>
        <v>[frequencyOffset] [bigint] NOT NULL,</v>
      </c>
    </row>
    <row r="11" spans="1:14" x14ac:dyDescent="0.3">
      <c r="A11" t="s">
        <v>292</v>
      </c>
      <c r="B11" t="s">
        <v>9</v>
      </c>
      <c r="C11">
        <v>1</v>
      </c>
      <c r="E11" s="2" t="s">
        <v>157</v>
      </c>
      <c r="F11" s="6" t="s">
        <v>323</v>
      </c>
      <c r="J11" s="2" t="str">
        <f t="shared" si="0"/>
        <v>GapCount</v>
      </c>
      <c r="K11" s="2" t="str">
        <f t="shared" si="1"/>
        <v>this.GapCount = structure.gapCount.value;</v>
      </c>
      <c r="L11" s="2" t="b">
        <v>1</v>
      </c>
      <c r="M11" s="2" t="str">
        <f t="shared" si="2"/>
        <v>[NUMERIC](10) NOT NULL,</v>
      </c>
      <c r="N11" s="2" t="str">
        <f t="shared" si="3"/>
        <v>[gapCount] [NUMERIC](10) NOT NULL,</v>
      </c>
    </row>
    <row r="12" spans="1:14" x14ac:dyDescent="0.3">
      <c r="A12" t="s">
        <v>293</v>
      </c>
      <c r="B12" t="s">
        <v>9</v>
      </c>
      <c r="C12">
        <v>10000000</v>
      </c>
      <c r="E12" s="2" t="s">
        <v>157</v>
      </c>
      <c r="F12" s="6" t="s">
        <v>324</v>
      </c>
      <c r="G12">
        <v>1000000</v>
      </c>
      <c r="H12" t="s">
        <v>234</v>
      </c>
      <c r="I12" t="s">
        <v>274</v>
      </c>
      <c r="J12" s="2" t="str">
        <f t="shared" si="0"/>
        <v>MeasuredDelay</v>
      </c>
      <c r="K12" s="2" t="str">
        <f t="shared" si="1"/>
        <v>this.MeasuredDelay = structure.measuredDelay.value;</v>
      </c>
      <c r="L12" s="2" t="b">
        <v>1</v>
      </c>
      <c r="M12" s="2" t="str">
        <f t="shared" si="2"/>
        <v>[NUMERIC](10) NOT NULL,</v>
      </c>
      <c r="N12" s="2" t="str">
        <f t="shared" si="3"/>
        <v>[measuredDelay] [NUMERIC](10) NOT NULL,</v>
      </c>
    </row>
    <row r="13" spans="1:14" x14ac:dyDescent="0.3">
      <c r="A13" t="s">
        <v>250</v>
      </c>
      <c r="B13" t="s">
        <v>251</v>
      </c>
      <c r="C13">
        <v>118273680</v>
      </c>
      <c r="E13" s="2" t="s">
        <v>157</v>
      </c>
      <c r="F13" s="6" t="s">
        <v>325</v>
      </c>
      <c r="G13">
        <v>1000000</v>
      </c>
      <c r="H13" t="s">
        <v>234</v>
      </c>
      <c r="I13" t="s">
        <v>262</v>
      </c>
      <c r="J13" s="2" t="str">
        <f t="shared" si="0"/>
        <v>MeasuredNetworkRate</v>
      </c>
      <c r="K13" s="2" t="str">
        <f t="shared" si="1"/>
        <v>this.MeasuredNetworkRate = structure.measuredNetworkRate.value;</v>
      </c>
      <c r="L13" s="2" t="b">
        <v>1</v>
      </c>
      <c r="M13" s="2" t="str">
        <f t="shared" si="2"/>
        <v>[NUMERIC](20) NOT NULL,</v>
      </c>
      <c r="N13" s="2" t="str">
        <f t="shared" si="3"/>
        <v>[measuredNetworkRate] [NUMERIC](20) NOT NULL,</v>
      </c>
    </row>
    <row r="14" spans="1:14" x14ac:dyDescent="0.3">
      <c r="A14" t="s">
        <v>252</v>
      </c>
      <c r="B14" t="s">
        <v>9</v>
      </c>
      <c r="C14">
        <v>9765</v>
      </c>
      <c r="E14" s="2" t="s">
        <v>157</v>
      </c>
      <c r="F14" s="6" t="s">
        <v>326</v>
      </c>
      <c r="G14">
        <v>1000</v>
      </c>
      <c r="H14" t="s">
        <v>234</v>
      </c>
      <c r="I14" t="s">
        <v>284</v>
      </c>
      <c r="J14" s="2" t="str">
        <f t="shared" si="0"/>
        <v>MeasuredPacketRate</v>
      </c>
      <c r="K14" s="2" t="str">
        <f t="shared" si="1"/>
        <v>this.MeasuredPacketRate = structure.measuredPacketRate.value;</v>
      </c>
      <c r="L14" s="2" t="b">
        <v>1</v>
      </c>
      <c r="M14" s="2" t="str">
        <f t="shared" si="2"/>
        <v>[NUMERIC](10) NOT NULL,</v>
      </c>
      <c r="N14" s="2" t="str">
        <f t="shared" si="3"/>
        <v>[measuredPacketRate] [NUMERIC](10) NOT NULL,</v>
      </c>
    </row>
    <row r="15" spans="1:14" x14ac:dyDescent="0.3">
      <c r="A15" t="s">
        <v>294</v>
      </c>
      <c r="B15" t="s">
        <v>11</v>
      </c>
      <c r="C15">
        <v>10</v>
      </c>
      <c r="E15" s="2" t="s">
        <v>157</v>
      </c>
      <c r="F15" s="6" t="s">
        <v>327</v>
      </c>
      <c r="J15" s="2" t="str">
        <f t="shared" si="0"/>
        <v>NetStreamGain</v>
      </c>
      <c r="K15" s="2" t="str">
        <f t="shared" si="1"/>
        <v>this.NetStreamGain = structure.netStreamGain.value;</v>
      </c>
      <c r="L15" s="2" t="b">
        <v>1</v>
      </c>
      <c r="M15" s="2" t="str">
        <f t="shared" si="2"/>
        <v>[float] NOT NULL,</v>
      </c>
      <c r="N15" s="2" t="str">
        <f t="shared" si="3"/>
        <v>[netStreamGain] [float] NOT NULL,</v>
      </c>
    </row>
    <row r="16" spans="1:14" x14ac:dyDescent="0.3">
      <c r="A16" t="s">
        <v>295</v>
      </c>
      <c r="B16" t="s">
        <v>11</v>
      </c>
      <c r="C16">
        <v>722559.9999999993</v>
      </c>
      <c r="E16" s="2" t="s">
        <v>157</v>
      </c>
      <c r="F16" s="6" t="s">
        <v>328</v>
      </c>
      <c r="G16">
        <v>1000000</v>
      </c>
      <c r="H16" t="s">
        <v>234</v>
      </c>
      <c r="I16" t="s">
        <v>274</v>
      </c>
      <c r="J16" s="2" t="str">
        <f t="shared" si="0"/>
        <v>NetworkDelay</v>
      </c>
      <c r="K16" s="2" t="str">
        <f t="shared" si="1"/>
        <v>this.NetworkDelay = structure.networkDelay.value;</v>
      </c>
      <c r="L16" s="2" t="b">
        <v>1</v>
      </c>
      <c r="M16" s="2" t="str">
        <f t="shared" si="2"/>
        <v>[float] NOT NULL,</v>
      </c>
      <c r="N16" s="2" t="str">
        <f t="shared" si="3"/>
        <v>[networkDelay] [float] NOT NULL,</v>
      </c>
    </row>
    <row r="17" spans="1:14" x14ac:dyDescent="0.3">
      <c r="A17" t="s">
        <v>254</v>
      </c>
      <c r="B17" t="s">
        <v>11</v>
      </c>
      <c r="C17">
        <v>4.8877146631439938</v>
      </c>
      <c r="E17" s="2" t="s">
        <v>157</v>
      </c>
      <c r="F17" s="6" t="s">
        <v>275</v>
      </c>
      <c r="H17" t="s">
        <v>234</v>
      </c>
      <c r="I17" t="s">
        <v>178</v>
      </c>
      <c r="J17" s="2" t="str">
        <f t="shared" si="0"/>
        <v>PacketOverhead</v>
      </c>
      <c r="K17" s="2" t="str">
        <f t="shared" si="1"/>
        <v>this.PacketOverhead = structure.packetOverhead.value;</v>
      </c>
      <c r="L17" s="2" t="b">
        <v>1</v>
      </c>
      <c r="M17" s="2" t="str">
        <f t="shared" si="2"/>
        <v>[float] NOT NULL,</v>
      </c>
      <c r="N17" s="2" t="str">
        <f t="shared" si="3"/>
        <v>[packetOverhead] [float] NOT NULL,</v>
      </c>
    </row>
    <row r="18" spans="1:14" x14ac:dyDescent="0.3">
      <c r="A18" t="s">
        <v>296</v>
      </c>
      <c r="B18" t="s">
        <v>4</v>
      </c>
      <c r="C18" t="s">
        <v>297</v>
      </c>
      <c r="D18">
        <v>128</v>
      </c>
      <c r="E18" s="2" t="s">
        <v>157</v>
      </c>
      <c r="F18" s="6" t="s">
        <v>329</v>
      </c>
      <c r="J18" s="2" t="str">
        <f t="shared" si="0"/>
        <v>PfecDecoderStatus</v>
      </c>
      <c r="K18" s="2" t="str">
        <f t="shared" si="1"/>
        <v>this.PfecDecoderStatus = structure.pfecDecoderStatus.value.Truncate( 128);</v>
      </c>
      <c r="L18" s="2" t="b">
        <v>1</v>
      </c>
      <c r="M18" s="2" t="str">
        <f t="shared" si="2"/>
        <v>[nvarchar](128) NOT NULL,</v>
      </c>
      <c r="N18" s="2" t="str">
        <f t="shared" si="3"/>
        <v>[pfecDecoderStatus] [nvarchar](128) NOT NULL,</v>
      </c>
    </row>
    <row r="19" spans="1:14" x14ac:dyDescent="0.3">
      <c r="A19" t="s">
        <v>298</v>
      </c>
      <c r="B19" t="s">
        <v>9</v>
      </c>
      <c r="C19">
        <v>0</v>
      </c>
      <c r="E19" s="2" t="s">
        <v>157</v>
      </c>
      <c r="F19" s="6" t="s">
        <v>330</v>
      </c>
      <c r="J19" s="2" t="str">
        <f t="shared" si="0"/>
        <v>PfecMissingSets</v>
      </c>
      <c r="K19" s="2" t="str">
        <f t="shared" si="1"/>
        <v>this.PfecMissingSets = structure.pfecMissingSets.value;</v>
      </c>
      <c r="L19" s="2" t="b">
        <v>1</v>
      </c>
      <c r="M19" s="2" t="str">
        <f t="shared" si="2"/>
        <v>[NUMERIC](10) NOT NULL,</v>
      </c>
      <c r="N19" s="2" t="str">
        <f t="shared" si="3"/>
        <v>[pfecMissingSets] [NUMERIC](10) NOT NULL,</v>
      </c>
    </row>
    <row r="20" spans="1:14" x14ac:dyDescent="0.3">
      <c r="A20" t="s">
        <v>299</v>
      </c>
      <c r="B20" t="s">
        <v>9</v>
      </c>
      <c r="C20">
        <v>0</v>
      </c>
      <c r="E20" s="2" t="s">
        <v>157</v>
      </c>
      <c r="F20" s="6" t="s">
        <v>331</v>
      </c>
      <c r="J20" s="2" t="str">
        <f t="shared" si="0"/>
        <v>PfecRepairedPackets</v>
      </c>
      <c r="K20" s="2" t="str">
        <f t="shared" si="1"/>
        <v>this.PfecRepairedPackets = structure.pfecRepairedPackets.value;</v>
      </c>
      <c r="L20" s="2" t="b">
        <v>1</v>
      </c>
      <c r="M20" s="2" t="str">
        <f t="shared" si="2"/>
        <v>[NUMERIC](10) NOT NULL,</v>
      </c>
      <c r="N20" s="2" t="str">
        <f t="shared" si="3"/>
        <v>[pfecRepairedPackets] [NUMERIC](10) NOT NULL,</v>
      </c>
    </row>
    <row r="21" spans="1:14" x14ac:dyDescent="0.3">
      <c r="A21" t="s">
        <v>300</v>
      </c>
      <c r="B21" t="s">
        <v>251</v>
      </c>
      <c r="C21">
        <v>0</v>
      </c>
      <c r="E21" s="2" t="s">
        <v>157</v>
      </c>
      <c r="F21" s="6" t="s">
        <v>332</v>
      </c>
      <c r="J21" s="2" t="str">
        <f t="shared" si="0"/>
        <v>PfecTotalPackets</v>
      </c>
      <c r="K21" s="2" t="str">
        <f t="shared" si="1"/>
        <v>this.PfecTotalPackets = structure.pfecTotalPackets.value;</v>
      </c>
      <c r="L21" s="2" t="b">
        <v>1</v>
      </c>
      <c r="M21" s="2" t="str">
        <f t="shared" si="2"/>
        <v>[NUMERIC](20) NOT NULL,</v>
      </c>
      <c r="N21" s="2" t="str">
        <f t="shared" si="3"/>
        <v>[pfecTotalPackets] [NUMERIC](20) NOT NULL,</v>
      </c>
    </row>
    <row r="22" spans="1:14" x14ac:dyDescent="0.3">
      <c r="A22" t="s">
        <v>301</v>
      </c>
      <c r="B22" t="s">
        <v>9</v>
      </c>
      <c r="C22">
        <v>0</v>
      </c>
      <c r="E22" s="2" t="s">
        <v>157</v>
      </c>
      <c r="F22" s="6" t="s">
        <v>333</v>
      </c>
      <c r="J22" s="2" t="str">
        <f t="shared" si="0"/>
        <v>PfecUnrepairablePackets</v>
      </c>
      <c r="K22" s="2" t="str">
        <f t="shared" si="1"/>
        <v>this.PfecUnrepairablePackets = structure.pfecUnrepairablePackets.value;</v>
      </c>
      <c r="L22" s="2" t="b">
        <v>1</v>
      </c>
      <c r="M22" s="2" t="str">
        <f t="shared" si="2"/>
        <v>[NUMERIC](10) NOT NULL,</v>
      </c>
      <c r="N22" s="2" t="str">
        <f t="shared" si="3"/>
        <v>[pfecUnrepairablePackets] [NUMERIC](10) NOT NULL,</v>
      </c>
    </row>
    <row r="23" spans="1:14" x14ac:dyDescent="0.3">
      <c r="A23" t="s">
        <v>302</v>
      </c>
      <c r="B23" t="s">
        <v>18</v>
      </c>
      <c r="C23" t="b">
        <v>0</v>
      </c>
      <c r="E23" t="s">
        <v>136</v>
      </c>
      <c r="F23" s="6" t="s">
        <v>334</v>
      </c>
      <c r="J23" s="2" t="str">
        <f t="shared" si="0"/>
        <v>PreserveLatency</v>
      </c>
      <c r="K23" s="2" t="str">
        <f t="shared" si="1"/>
        <v>this.PreserveLatency = structure.preserveLatency.value;</v>
      </c>
      <c r="L23" s="2" t="b">
        <v>1</v>
      </c>
      <c r="M23" s="2" t="str">
        <f t="shared" si="2"/>
        <v>[bit] NOT NULL,</v>
      </c>
      <c r="N23" s="2" t="str">
        <f t="shared" si="3"/>
        <v>[preserveLatency] [bit] NOT NULL,</v>
      </c>
    </row>
    <row r="24" spans="1:14" x14ac:dyDescent="0.3">
      <c r="A24" t="s">
        <v>303</v>
      </c>
      <c r="B24" t="s">
        <v>9</v>
      </c>
      <c r="C24">
        <v>0</v>
      </c>
      <c r="E24" s="2" t="s">
        <v>157</v>
      </c>
      <c r="F24" s="6" t="s">
        <v>335</v>
      </c>
      <c r="J24" s="2" t="str">
        <f t="shared" si="0"/>
        <v>PreserveLatencyLatePackets</v>
      </c>
      <c r="K24" s="2" t="str">
        <f t="shared" si="1"/>
        <v>this.PreserveLatencyLatePackets = structure.preserveLatencyLatePackets.value;</v>
      </c>
      <c r="L24" s="2" t="b">
        <v>1</v>
      </c>
      <c r="M24" s="2" t="str">
        <f t="shared" si="2"/>
        <v>[NUMERIC](10) NOT NULL,</v>
      </c>
      <c r="N24" s="2" t="str">
        <f t="shared" si="3"/>
        <v>[preserveLatencyLatePackets] [NUMERIC](10) NOT NULL,</v>
      </c>
    </row>
    <row r="25" spans="1:14" x14ac:dyDescent="0.3">
      <c r="A25" t="s">
        <v>304</v>
      </c>
      <c r="B25" t="s">
        <v>9</v>
      </c>
      <c r="C25">
        <v>1000</v>
      </c>
      <c r="E25" s="2" t="s">
        <v>157</v>
      </c>
      <c r="F25" s="6" t="s">
        <v>336</v>
      </c>
      <c r="J25" s="2" t="str">
        <f t="shared" si="0"/>
        <v>PreserveLatencyMaxBurstLoss</v>
      </c>
      <c r="K25" s="2" t="str">
        <f t="shared" si="1"/>
        <v>this.PreserveLatencyMaxBurstLoss = structure.preserveLatencyMaxBurstLoss.value;</v>
      </c>
      <c r="L25" s="2" t="b">
        <v>1</v>
      </c>
      <c r="M25" s="2" t="str">
        <f t="shared" si="2"/>
        <v>[NUMERIC](10) NOT NULL,</v>
      </c>
      <c r="N25" s="2" t="str">
        <f t="shared" si="3"/>
        <v>[preserveLatencyMaxBurstLoss] [NUMERIC](10) NOT NULL,</v>
      </c>
    </row>
    <row r="26" spans="1:14" x14ac:dyDescent="0.3">
      <c r="A26" t="s">
        <v>305</v>
      </c>
      <c r="B26" t="s">
        <v>9</v>
      </c>
      <c r="C26">
        <v>0</v>
      </c>
      <c r="E26" s="2" t="s">
        <v>157</v>
      </c>
      <c r="F26" s="6" t="s">
        <v>337</v>
      </c>
      <c r="J26" s="2" t="str">
        <f t="shared" si="0"/>
        <v>PreserveLatencyMissingPackets</v>
      </c>
      <c r="K26" s="2" t="str">
        <f t="shared" si="1"/>
        <v>this.PreserveLatencyMissingPackets = structure.preserveLatencyMissingPackets.value;</v>
      </c>
      <c r="L26" s="2" t="b">
        <v>1</v>
      </c>
      <c r="M26" s="2" t="str">
        <f t="shared" si="2"/>
        <v>[NUMERIC](10) NOT NULL,</v>
      </c>
      <c r="N26" s="2" t="str">
        <f t="shared" si="3"/>
        <v>[preserveLatencyMissingPackets] [NUMERIC](10) NOT NULL,</v>
      </c>
    </row>
    <row r="27" spans="1:14" x14ac:dyDescent="0.3">
      <c r="A27" t="s">
        <v>306</v>
      </c>
      <c r="B27" t="s">
        <v>9</v>
      </c>
      <c r="C27">
        <v>0</v>
      </c>
      <c r="E27" s="2" t="s">
        <v>157</v>
      </c>
      <c r="F27" s="6" t="s">
        <v>338</v>
      </c>
      <c r="J27" s="2" t="str">
        <f t="shared" si="0"/>
        <v>PreserveLatencyOutOfOrderPackets</v>
      </c>
      <c r="K27" s="2" t="str">
        <f t="shared" si="1"/>
        <v>this.PreserveLatencyOutOfOrderPackets = structure.preserveLatencyOutOfOrderPackets.value;</v>
      </c>
      <c r="L27" s="2" t="b">
        <v>1</v>
      </c>
      <c r="M27" s="2" t="str">
        <f t="shared" si="2"/>
        <v>[NUMERIC](10) NOT NULL,</v>
      </c>
      <c r="N27" s="2" t="str">
        <f t="shared" si="3"/>
        <v>[preserveLatencyOutOfOrderPackets] [NUMERIC](10) NOT NULL,</v>
      </c>
    </row>
    <row r="28" spans="1:14" x14ac:dyDescent="0.3">
      <c r="A28" t="s">
        <v>307</v>
      </c>
      <c r="B28" t="s">
        <v>9</v>
      </c>
      <c r="C28">
        <v>1000</v>
      </c>
      <c r="E28" t="s">
        <v>136</v>
      </c>
      <c r="F28" s="6" t="s">
        <v>339</v>
      </c>
      <c r="I28" t="s">
        <v>340</v>
      </c>
      <c r="J28" s="2" t="str">
        <f t="shared" si="0"/>
        <v>PreserveLatencyReleaseMargin</v>
      </c>
      <c r="K28" s="2" t="str">
        <f t="shared" si="1"/>
        <v>this.PreserveLatencyReleaseMargin = structure.preserveLatencyReleaseMargin.value;</v>
      </c>
      <c r="L28" s="2" t="b">
        <v>1</v>
      </c>
      <c r="M28" s="2" t="str">
        <f t="shared" si="2"/>
        <v>[NUMERIC](10) NOT NULL,</v>
      </c>
      <c r="N28" s="2" t="str">
        <f t="shared" si="3"/>
        <v>[preserveLatencyReleaseMargin] [NUMERIC](10) NOT NULL,</v>
      </c>
    </row>
    <row r="29" spans="1:14" x14ac:dyDescent="0.3">
      <c r="A29" t="s">
        <v>308</v>
      </c>
      <c r="B29" t="s">
        <v>4</v>
      </c>
      <c r="C29" t="s">
        <v>309</v>
      </c>
      <c r="D29">
        <v>128</v>
      </c>
      <c r="E29" t="s">
        <v>136</v>
      </c>
      <c r="F29" s="6" t="s">
        <v>341</v>
      </c>
      <c r="J29" s="2" t="str">
        <f t="shared" si="0"/>
        <v>ReleaseMode</v>
      </c>
      <c r="K29" s="2" t="str">
        <f t="shared" si="1"/>
        <v>this.ReleaseMode = structure.releaseMode.value.Truncate( 128);</v>
      </c>
      <c r="L29" s="2" t="b">
        <v>1</v>
      </c>
      <c r="M29" s="2" t="str">
        <f t="shared" si="2"/>
        <v>[nvarchar](128) NOT NULL,</v>
      </c>
      <c r="N29" s="2" t="str">
        <f t="shared" si="3"/>
        <v>[releaseMode] [nvarchar](128) NOT NULL,</v>
      </c>
    </row>
    <row r="30" spans="1:14" x14ac:dyDescent="0.3">
      <c r="A30" t="s">
        <v>310</v>
      </c>
      <c r="B30" t="s">
        <v>4</v>
      </c>
      <c r="C30" t="s">
        <v>5</v>
      </c>
      <c r="D30">
        <v>128</v>
      </c>
      <c r="E30" s="2" t="s">
        <v>157</v>
      </c>
      <c r="F30" s="6" t="s">
        <v>342</v>
      </c>
      <c r="J30" s="2" t="str">
        <f t="shared" si="0"/>
        <v>SourceHost</v>
      </c>
      <c r="K30" s="2" t="str">
        <f t="shared" si="1"/>
        <v>this.SourceHost = structure.sourceHost.value.Truncate( 128);</v>
      </c>
      <c r="L30" s="2" t="b">
        <v>1</v>
      </c>
      <c r="M30" s="2" t="str">
        <f t="shared" si="2"/>
        <v>[nvarchar](128) NOT NULL,</v>
      </c>
      <c r="N30" s="2" t="str">
        <f t="shared" si="3"/>
        <v>[sourceHost] [nvarchar](128) NOT NULL,</v>
      </c>
    </row>
    <row r="31" spans="1:14" x14ac:dyDescent="0.3">
      <c r="A31" t="s">
        <v>6</v>
      </c>
      <c r="B31" t="s">
        <v>41</v>
      </c>
      <c r="C31">
        <v>50000</v>
      </c>
      <c r="E31" s="2" t="s">
        <v>157</v>
      </c>
      <c r="F31" s="6" t="s">
        <v>343</v>
      </c>
      <c r="J31" s="2" t="str">
        <f t="shared" si="0"/>
        <v>SourcePort</v>
      </c>
      <c r="K31" s="2" t="str">
        <f t="shared" si="1"/>
        <v>this.SourcePort = structure.sourcePort.value;</v>
      </c>
      <c r="L31" s="2" t="b">
        <v>1</v>
      </c>
      <c r="M31" s="2" t="str">
        <f t="shared" si="2"/>
        <v>[NUMERIC](5) NOT NULL,</v>
      </c>
      <c r="N31" s="2" t="str">
        <f t="shared" si="3"/>
        <v>[sourcePort] [NUMERIC](5) NOT NULL,</v>
      </c>
    </row>
    <row r="32" spans="1:14" x14ac:dyDescent="0.3">
      <c r="A32" t="s">
        <v>258</v>
      </c>
      <c r="B32" t="s">
        <v>11</v>
      </c>
      <c r="C32">
        <v>5000000</v>
      </c>
      <c r="E32" s="2" t="s">
        <v>157</v>
      </c>
      <c r="F32" s="6" t="s">
        <v>279</v>
      </c>
      <c r="G32">
        <v>1000000</v>
      </c>
      <c r="H32" t="s">
        <v>234</v>
      </c>
      <c r="I32" t="s">
        <v>151</v>
      </c>
      <c r="J32" s="2" t="str">
        <f t="shared" si="0"/>
        <v>StreamBandwidth</v>
      </c>
      <c r="K32" s="2" t="str">
        <f t="shared" si="1"/>
        <v>this.StreamBandwidth = structure.streamBandwidth.value;</v>
      </c>
      <c r="L32" s="2" t="b">
        <v>1</v>
      </c>
      <c r="M32" s="2" t="str">
        <f t="shared" si="2"/>
        <v>[float] NOT NULL,</v>
      </c>
      <c r="N32" s="2" t="str">
        <f t="shared" si="3"/>
        <v>[streamBandwidth] [float] NOT NULL,</v>
      </c>
    </row>
    <row r="33" spans="1:14" x14ac:dyDescent="0.3">
      <c r="A33" t="s">
        <v>259</v>
      </c>
      <c r="B33" t="s">
        <v>18</v>
      </c>
      <c r="C33" t="b">
        <v>1</v>
      </c>
      <c r="E33" s="4" t="s">
        <v>157</v>
      </c>
      <c r="F33" s="6" t="s">
        <v>280</v>
      </c>
      <c r="J33" s="2" t="str">
        <f t="shared" si="0"/>
        <v>StreamEnable</v>
      </c>
      <c r="K33" s="2" t="str">
        <f t="shared" si="1"/>
        <v>this.StreamEnable = structure.streamEnable.value;</v>
      </c>
      <c r="L33" s="2" t="b">
        <v>1</v>
      </c>
      <c r="M33" s="2" t="str">
        <f t="shared" si="2"/>
        <v>[bit] NOT NULL,</v>
      </c>
      <c r="N33" s="2" t="str">
        <f t="shared" si="3"/>
        <v>[streamEnable] [bit] NOT NULL,</v>
      </c>
    </row>
    <row r="34" spans="1:14" x14ac:dyDescent="0.3">
      <c r="A34" t="s">
        <v>8</v>
      </c>
      <c r="B34" t="s">
        <v>9</v>
      </c>
      <c r="C34">
        <v>0</v>
      </c>
      <c r="E34" t="s">
        <v>136</v>
      </c>
      <c r="F34" s="6" t="s">
        <v>344</v>
      </c>
      <c r="J34" s="2" t="str">
        <f t="shared" si="0"/>
        <v>StreamId</v>
      </c>
      <c r="K34" s="2" t="str">
        <f t="shared" si="1"/>
        <v>this.StreamId = structure.streamId.value;</v>
      </c>
      <c r="L34" s="2" t="b">
        <v>1</v>
      </c>
      <c r="M34" s="2" t="str">
        <f t="shared" si="2"/>
        <v>[NUMERIC](10) NOT NULL,</v>
      </c>
      <c r="N34" s="2" t="str">
        <f t="shared" si="3"/>
        <v>[streamId] [NUMERIC](10) NOT NULL,</v>
      </c>
    </row>
    <row r="35" spans="1:14" x14ac:dyDescent="0.3">
      <c r="A35" t="s">
        <v>261</v>
      </c>
      <c r="B35" t="s">
        <v>11</v>
      </c>
      <c r="C35">
        <v>5625000</v>
      </c>
      <c r="E35" s="2" t="s">
        <v>157</v>
      </c>
      <c r="F35" s="6" t="s">
        <v>345</v>
      </c>
      <c r="G35">
        <v>1000000</v>
      </c>
      <c r="H35" t="s">
        <v>234</v>
      </c>
      <c r="I35" t="s">
        <v>152</v>
      </c>
      <c r="J35" s="2" t="str">
        <f t="shared" si="0"/>
        <v>StreamSampleRate</v>
      </c>
      <c r="K35" s="2" t="str">
        <f t="shared" si="1"/>
        <v>this.StreamSampleRate = structure.streamSampleRate.value;</v>
      </c>
      <c r="L35" s="2" t="b">
        <v>1</v>
      </c>
      <c r="M35" s="2" t="str">
        <f t="shared" si="2"/>
        <v>[float] NOT NULL,</v>
      </c>
      <c r="N35" s="2" t="str">
        <f t="shared" si="3"/>
        <v>[streamSampleRate] [float] NOT NULL,</v>
      </c>
    </row>
    <row r="36" spans="1:14" x14ac:dyDescent="0.3">
      <c r="A36" t="s">
        <v>311</v>
      </c>
      <c r="B36" t="s">
        <v>9</v>
      </c>
      <c r="C36">
        <v>139</v>
      </c>
      <c r="E36" s="2" t="s">
        <v>157</v>
      </c>
      <c r="F36" s="6" t="s">
        <v>346</v>
      </c>
      <c r="J36" s="2" t="str">
        <f t="shared" si="0"/>
        <v>UnderflowCount</v>
      </c>
      <c r="K36" s="2" t="str">
        <f t="shared" si="1"/>
        <v>this.UnderflowCount = structure.underflowCount.value;</v>
      </c>
      <c r="L36" s="2" t="b">
        <v>1</v>
      </c>
      <c r="M36" s="2" t="str">
        <f t="shared" si="2"/>
        <v>[NUMERIC](10) NOT NULL,</v>
      </c>
      <c r="N36" s="2" t="str">
        <f t="shared" si="3"/>
        <v>[underflowCount] [NUMERIC](10) NOT NULL,</v>
      </c>
    </row>
    <row r="37" spans="1:14" x14ac:dyDescent="0.3">
      <c r="A37" t="s">
        <v>312</v>
      </c>
      <c r="B37" t="s">
        <v>18</v>
      </c>
      <c r="C37" t="b">
        <v>0</v>
      </c>
      <c r="E37" s="2" t="s">
        <v>157</v>
      </c>
      <c r="F37" s="6" t="s">
        <v>347</v>
      </c>
      <c r="J37" s="2" t="str">
        <f t="shared" si="0"/>
        <v>UpstreamIrigLocked</v>
      </c>
      <c r="K37" s="2" t="str">
        <f t="shared" si="1"/>
        <v>this.UpstreamIrigLocked = structure.upstreamIrigLocked.value;</v>
      </c>
      <c r="L37" s="2" t="b">
        <v>1</v>
      </c>
      <c r="M37" s="2" t="str">
        <f t="shared" si="2"/>
        <v>[bit] NOT NULL,</v>
      </c>
      <c r="N37" s="2" t="str">
        <f t="shared" si="3"/>
        <v>[upstreamIrigLocked] [bit] NOT NULL,</v>
      </c>
    </row>
    <row r="38" spans="1:14" x14ac:dyDescent="0.3">
      <c r="A38" t="s">
        <v>313</v>
      </c>
      <c r="B38" t="s">
        <v>18</v>
      </c>
      <c r="C38" t="b">
        <v>1</v>
      </c>
      <c r="E38" s="2" t="s">
        <v>157</v>
      </c>
      <c r="F38" s="6" t="s">
        <v>348</v>
      </c>
      <c r="J38" s="2" t="str">
        <f t="shared" si="0"/>
        <v>UpstreamOnePpsLocked</v>
      </c>
      <c r="K38" s="2" t="str">
        <f t="shared" si="1"/>
        <v>this.UpstreamOnePpsLocked = structure.upstreamOnePpsLocked.value;</v>
      </c>
      <c r="L38" s="2" t="b">
        <v>1</v>
      </c>
      <c r="M38" s="2" t="str">
        <f t="shared" si="2"/>
        <v>[bit] NOT NULL,</v>
      </c>
      <c r="N38" s="2" t="str">
        <f t="shared" si="3"/>
        <v>[upstreamOnePpsLocked] [bit] NOT NULL,</v>
      </c>
    </row>
    <row r="39" spans="1:14" x14ac:dyDescent="0.3">
      <c r="A39" t="s">
        <v>314</v>
      </c>
      <c r="B39" t="s">
        <v>11</v>
      </c>
      <c r="C39">
        <v>10</v>
      </c>
      <c r="E39" s="2" t="s">
        <v>157</v>
      </c>
      <c r="F39" s="6" t="s">
        <v>349</v>
      </c>
      <c r="J39" s="2" t="str">
        <f t="shared" si="0"/>
        <v>UpstreamPathGain</v>
      </c>
      <c r="K39" s="2" t="str">
        <f t="shared" si="1"/>
        <v>this.UpstreamPathGain = structure.upstreamPathGain.value;</v>
      </c>
      <c r="L39" s="2" t="b">
        <v>1</v>
      </c>
      <c r="M39" s="2" t="str">
        <f t="shared" si="2"/>
        <v>[float] NOT NULL,</v>
      </c>
      <c r="N39" s="2" t="str">
        <f t="shared" si="3"/>
        <v>[upstreamPathGain] [float] NOT NULL,</v>
      </c>
    </row>
    <row r="40" spans="1:14" x14ac:dyDescent="0.3">
      <c r="A40" t="s">
        <v>315</v>
      </c>
      <c r="B40" t="s">
        <v>18</v>
      </c>
      <c r="C40" t="b">
        <v>1</v>
      </c>
      <c r="E40" s="2" t="s">
        <v>157</v>
      </c>
      <c r="F40" s="6" t="s">
        <v>350</v>
      </c>
      <c r="J40" s="2" t="str">
        <f t="shared" si="0"/>
        <v>UpstreamTenMhzLocked</v>
      </c>
      <c r="K40" s="2" t="str">
        <f t="shared" si="1"/>
        <v>this.UpstreamTenMhzLocked = structure.upstreamTenMhzLocked.value;</v>
      </c>
      <c r="L40" s="2" t="b">
        <v>1</v>
      </c>
      <c r="M40" s="2" t="str">
        <f t="shared" si="2"/>
        <v>[bit] NOT NULL,</v>
      </c>
      <c r="N40" s="2" t="str">
        <f t="shared" si="3"/>
        <v>[upstreamTenMhzLocked] [bit] NOT NULL,</v>
      </c>
    </row>
    <row r="41" spans="1:14" x14ac:dyDescent="0.3">
      <c r="A41" t="s">
        <v>316</v>
      </c>
      <c r="B41" t="s">
        <v>18</v>
      </c>
      <c r="C41" t="b">
        <v>1</v>
      </c>
      <c r="E41" t="s">
        <v>136</v>
      </c>
      <c r="F41" s="6" t="s">
        <v>351</v>
      </c>
      <c r="J41" s="2" t="str">
        <f t="shared" si="0"/>
        <v>UseLocalReference</v>
      </c>
      <c r="K41" s="2" t="str">
        <f t="shared" si="1"/>
        <v>this.UseLocalReference = structure.useLocalReference.value;</v>
      </c>
      <c r="L41" s="2" t="b">
        <v>1</v>
      </c>
      <c r="M41" s="2" t="str">
        <f t="shared" si="2"/>
        <v>[bit] NOT NULL,</v>
      </c>
      <c r="N41" s="2" t="str">
        <f t="shared" si="3"/>
        <v>[useLocalReference] [bit]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DF5-23EE-4645-8BC4-22A4B8721E2C}">
  <dimension ref="A1:N20"/>
  <sheetViews>
    <sheetView workbookViewId="0">
      <selection activeCell="A17" sqref="A17"/>
    </sheetView>
  </sheetViews>
  <sheetFormatPr defaultRowHeight="14.4" x14ac:dyDescent="0.3"/>
  <cols>
    <col min="1" max="1" width="22" style="5" bestFit="1" customWidth="1"/>
    <col min="2" max="2" width="18.77734375" style="5" bestFit="1" customWidth="1"/>
    <col min="3" max="3" width="13.109375" style="5" bestFit="1" customWidth="1"/>
    <col min="4" max="5" width="8.88671875" style="5"/>
    <col min="6" max="6" width="36.21875" customWidth="1"/>
    <col min="7" max="10" width="8.88671875" style="5"/>
    <col min="11" max="11" width="12.109375" style="5" customWidth="1"/>
    <col min="12" max="16384" width="8.88671875" style="5"/>
  </cols>
  <sheetData>
    <row r="1" spans="1:14" x14ac:dyDescent="0.3">
      <c r="A1" s="5" t="s">
        <v>0</v>
      </c>
      <c r="B1" s="5" t="s">
        <v>1</v>
      </c>
      <c r="C1" s="5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5" t="s">
        <v>241</v>
      </c>
      <c r="B2" s="5" t="s">
        <v>4</v>
      </c>
      <c r="C2" s="5" t="s">
        <v>244</v>
      </c>
      <c r="D2" s="2">
        <v>128</v>
      </c>
      <c r="E2" s="2" t="s">
        <v>157</v>
      </c>
      <c r="F2" s="1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s="5" t="s">
        <v>242</v>
      </c>
      <c r="B3" s="5" t="s">
        <v>9</v>
      </c>
      <c r="C3" s="5">
        <v>946250474</v>
      </c>
      <c r="E3" s="2" t="s">
        <v>157</v>
      </c>
      <c r="F3" t="s">
        <v>264</v>
      </c>
      <c r="J3" s="2" t="str">
        <f t="shared" ref="J3:J20" si="0">UPPER(LEFT(A3,1))&amp;RIGHT(A3,LEN(A3)-1)</f>
        <v>BitRate</v>
      </c>
      <c r="K3" s="2" t="str">
        <f t="shared" ref="K3:K20" si="1" xml:space="preserve"> IF(B3 = "string", _xlfn.CONCAT("this.", J3, " = structure.", A3, ".value.Truncate( ", D3, ");"), _xlfn.CONCAT("this.", J3, " = structure.", A3, ".value;"))</f>
        <v>this.BitRate = structure.bitRate.value;</v>
      </c>
      <c r="L3" s="2" t="b">
        <v>1</v>
      </c>
      <c r="M3" s="2" t="str">
        <f t="shared" ref="M3:M20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[NUMERIC](10) NOT NULL,</v>
      </c>
      <c r="N3" s="2" t="str">
        <f t="shared" ref="N3:N20" si="3">IF(L3=FALSE,"",_xlfn.CONCAT("[",A3,"] ", M3))</f>
        <v>[bitRate] [NUMERIC](10) NOT NULL,</v>
      </c>
    </row>
    <row r="4" spans="1:14" x14ac:dyDescent="0.3">
      <c r="A4" s="5" t="s">
        <v>243</v>
      </c>
      <c r="B4" s="5" t="s">
        <v>16</v>
      </c>
      <c r="C4" s="5">
        <v>9</v>
      </c>
      <c r="E4" s="2" t="s">
        <v>136</v>
      </c>
      <c r="F4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s="5" t="s">
        <v>245</v>
      </c>
      <c r="B5" s="5" t="s">
        <v>4</v>
      </c>
      <c r="C5" s="5" t="s">
        <v>5</v>
      </c>
      <c r="D5" s="5">
        <v>128</v>
      </c>
      <c r="E5" s="2" t="s">
        <v>136</v>
      </c>
      <c r="F5" t="s">
        <v>266</v>
      </c>
      <c r="J5" s="2" t="str">
        <f t="shared" si="0"/>
        <v>DestinationHost</v>
      </c>
      <c r="K5" s="2" t="str">
        <f t="shared" si="1"/>
        <v>this.DestinationHost = structure.destinationHost.value.Truncate( 128);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[destinationHost] [nvarchar](128) NOT NULL,</v>
      </c>
    </row>
    <row r="6" spans="1:14" x14ac:dyDescent="0.3">
      <c r="A6" s="5" t="s">
        <v>246</v>
      </c>
      <c r="B6" s="5" t="s">
        <v>41</v>
      </c>
      <c r="C6" s="5">
        <v>50000</v>
      </c>
      <c r="E6" s="2" t="s">
        <v>136</v>
      </c>
      <c r="F6" t="s">
        <v>267</v>
      </c>
      <c r="J6" s="2" t="str">
        <f t="shared" si="0"/>
        <v>DestinationPort</v>
      </c>
      <c r="K6" s="2" t="str">
        <f t="shared" si="1"/>
        <v>this.DestinationPort = structure.destinationPort.value;</v>
      </c>
      <c r="L6" s="2" t="b">
        <v>1</v>
      </c>
      <c r="M6" s="2" t="str">
        <f t="shared" si="2"/>
        <v>[NUMERIC](5) NOT NULL,</v>
      </c>
      <c r="N6" s="2" t="str">
        <f t="shared" si="3"/>
        <v>[destinationPort] [NUMERIC](5) NOT NULL,</v>
      </c>
    </row>
    <row r="7" spans="1:14" x14ac:dyDescent="0.3">
      <c r="A7" s="5" t="s">
        <v>247</v>
      </c>
      <c r="B7" s="5" t="s">
        <v>248</v>
      </c>
      <c r="C7" s="5">
        <v>0</v>
      </c>
      <c r="E7" s="2" t="s">
        <v>136</v>
      </c>
      <c r="F7" t="s">
        <v>268</v>
      </c>
      <c r="J7" s="2" t="str">
        <f t="shared" si="0"/>
        <v>FrequencyOffset</v>
      </c>
      <c r="K7" s="2" t="str">
        <f t="shared" si="1"/>
        <v>this.FrequencyOffset = structure.frequencyOffset.value;</v>
      </c>
      <c r="L7" s="2" t="b">
        <v>1</v>
      </c>
      <c r="M7" s="2" t="str">
        <f t="shared" si="2"/>
        <v>[bigint] NOT NULL,</v>
      </c>
      <c r="N7" s="2" t="str">
        <f t="shared" si="3"/>
        <v>[frequencyOffset] [bigint] NOT NULL,</v>
      </c>
    </row>
    <row r="8" spans="1:14" x14ac:dyDescent="0.3">
      <c r="A8" s="5" t="s">
        <v>249</v>
      </c>
      <c r="B8" s="5" t="s">
        <v>9</v>
      </c>
      <c r="C8" s="5">
        <v>1500</v>
      </c>
      <c r="E8" s="2" t="s">
        <v>136</v>
      </c>
      <c r="F8" t="s">
        <v>269</v>
      </c>
      <c r="I8" s="5" t="s">
        <v>270</v>
      </c>
      <c r="J8" s="2" t="str">
        <f t="shared" si="0"/>
        <v>MaximumPacketSize</v>
      </c>
      <c r="K8" s="2" t="str">
        <f t="shared" si="1"/>
        <v>this.MaximumPacketSize = structure.maximumPacketSize.value;</v>
      </c>
      <c r="L8" s="2" t="b">
        <v>1</v>
      </c>
      <c r="M8" s="2" t="str">
        <f t="shared" si="2"/>
        <v>[NUMERIC](10) NOT NULL,</v>
      </c>
      <c r="N8" s="2" t="str">
        <f t="shared" si="3"/>
        <v>[maximumPacketSize] [NUMERIC](10) NOT NULL,</v>
      </c>
    </row>
    <row r="9" spans="1:14" x14ac:dyDescent="0.3">
      <c r="A9" s="5" t="s">
        <v>250</v>
      </c>
      <c r="B9" s="5" t="s">
        <v>251</v>
      </c>
      <c r="C9" s="5">
        <v>946250000</v>
      </c>
      <c r="E9" s="2" t="s">
        <v>157</v>
      </c>
      <c r="F9" t="s">
        <v>271</v>
      </c>
      <c r="G9" s="5">
        <v>1000000</v>
      </c>
      <c r="H9" s="5" t="s">
        <v>234</v>
      </c>
      <c r="I9" s="5" t="s">
        <v>262</v>
      </c>
      <c r="J9" s="2" t="str">
        <f t="shared" si="0"/>
        <v>MeasuredNetworkRate</v>
      </c>
      <c r="K9" s="2" t="str">
        <f t="shared" si="1"/>
        <v>this.MeasuredNetworkRate = structure.measuredNetworkRate.value;</v>
      </c>
      <c r="L9" s="2" t="b">
        <v>1</v>
      </c>
      <c r="M9" s="2" t="str">
        <f t="shared" si="2"/>
        <v>[NUMERIC](20) NOT NULL,</v>
      </c>
      <c r="N9" s="2" t="str">
        <f t="shared" si="3"/>
        <v>[measuredNetworkRate] [NUMERIC](20) NOT NULL,</v>
      </c>
    </row>
    <row r="10" spans="1:14" x14ac:dyDescent="0.3">
      <c r="A10" s="5" t="s">
        <v>252</v>
      </c>
      <c r="B10" s="5" t="s">
        <v>9</v>
      </c>
      <c r="C10" s="5">
        <v>78125</v>
      </c>
      <c r="E10" s="2" t="s">
        <v>157</v>
      </c>
      <c r="F10" t="s">
        <v>272</v>
      </c>
      <c r="G10" s="5">
        <v>1000</v>
      </c>
      <c r="H10" s="5" t="s">
        <v>234</v>
      </c>
      <c r="I10" s="5" t="s">
        <v>284</v>
      </c>
      <c r="J10" s="2" t="str">
        <f t="shared" si="0"/>
        <v>MeasuredPacketRate</v>
      </c>
      <c r="K10" s="2" t="str">
        <f t="shared" si="1"/>
        <v>this.MeasuredPacketRate = structure.measuredPacketRate.value;</v>
      </c>
      <c r="L10" s="2" t="b">
        <v>1</v>
      </c>
      <c r="M10" s="2" t="str">
        <f t="shared" si="2"/>
        <v>[NUMERIC](10) NOT NULL,</v>
      </c>
      <c r="N10" s="2" t="str">
        <f t="shared" si="3"/>
        <v>[measuredPacketRate] [NUMERIC](10) NOT NULL,</v>
      </c>
    </row>
    <row r="11" spans="1:14" x14ac:dyDescent="0.3">
      <c r="A11" s="5" t="s">
        <v>253</v>
      </c>
      <c r="B11" s="5" t="s">
        <v>11</v>
      </c>
      <c r="C11" s="5">
        <v>24799.993600003203</v>
      </c>
      <c r="E11" s="2" t="s">
        <v>157</v>
      </c>
      <c r="F11" t="s">
        <v>273</v>
      </c>
      <c r="G11" s="5">
        <v>1000000</v>
      </c>
      <c r="H11" s="5" t="s">
        <v>234</v>
      </c>
      <c r="I11" s="5" t="s">
        <v>274</v>
      </c>
      <c r="J11" s="2" t="str">
        <f t="shared" si="0"/>
        <v>MinimumProcessingDelay</v>
      </c>
      <c r="K11" s="2" t="str">
        <f t="shared" si="1"/>
        <v>this.MinimumProcessingDelay = structure.minimumProcessingDelay.value;</v>
      </c>
      <c r="L11" s="2" t="b">
        <v>1</v>
      </c>
      <c r="M11" s="2" t="str">
        <f t="shared" si="2"/>
        <v>[float] NOT NULL,</v>
      </c>
      <c r="N11" s="2" t="str">
        <f t="shared" si="3"/>
        <v>[minimumProcessingDelay] [float] NOT NULL,</v>
      </c>
    </row>
    <row r="12" spans="1:14" x14ac:dyDescent="0.3">
      <c r="A12" s="5" t="s">
        <v>254</v>
      </c>
      <c r="B12" s="5" t="s">
        <v>11</v>
      </c>
      <c r="C12" s="5">
        <v>4.8877146631439938</v>
      </c>
      <c r="E12" s="2" t="s">
        <v>157</v>
      </c>
      <c r="F12" t="s">
        <v>275</v>
      </c>
      <c r="I12" s="5" t="s">
        <v>178</v>
      </c>
      <c r="J12" s="2" t="str">
        <f t="shared" si="0"/>
        <v>PacketOverhead</v>
      </c>
      <c r="K12" s="2" t="str">
        <f t="shared" si="1"/>
        <v>this.PacketOverhead = structure.packetOverhead.value;</v>
      </c>
      <c r="L12" s="2" t="b">
        <v>1</v>
      </c>
      <c r="M12" s="2" t="str">
        <f t="shared" si="2"/>
        <v>[float] NOT NULL,</v>
      </c>
      <c r="N12" s="2" t="str">
        <f t="shared" si="3"/>
        <v>[packetOverhead] [float] NOT NULL,</v>
      </c>
    </row>
    <row r="13" spans="1:14" x14ac:dyDescent="0.3">
      <c r="A13" s="5" t="s">
        <v>255</v>
      </c>
      <c r="B13" s="5" t="s">
        <v>18</v>
      </c>
      <c r="C13" s="5" t="b">
        <v>0</v>
      </c>
      <c r="E13" s="2" t="s">
        <v>136</v>
      </c>
      <c r="F13" t="s">
        <v>276</v>
      </c>
      <c r="J13" s="2" t="str">
        <f t="shared" si="0"/>
        <v>PfecEnable</v>
      </c>
      <c r="K13" s="2" t="str">
        <f t="shared" si="1"/>
        <v>this.PfecEnable = structure.pfecEnable.value;</v>
      </c>
      <c r="L13" s="2" t="b">
        <v>1</v>
      </c>
      <c r="M13" s="2" t="str">
        <f t="shared" si="2"/>
        <v>[bit] NOT NULL,</v>
      </c>
      <c r="N13" s="2" t="str">
        <f t="shared" si="3"/>
        <v>[pfecEnable] [bit] NOT NULL,</v>
      </c>
    </row>
    <row r="14" spans="1:14" x14ac:dyDescent="0.3">
      <c r="A14" s="5" t="s">
        <v>256</v>
      </c>
      <c r="B14" s="5" t="s">
        <v>4</v>
      </c>
      <c r="C14" s="5" t="s">
        <v>257</v>
      </c>
      <c r="D14" s="5">
        <v>128</v>
      </c>
      <c r="E14" s="2" t="s">
        <v>157</v>
      </c>
      <c r="F14" t="s">
        <v>277</v>
      </c>
      <c r="J14" s="2" t="str">
        <f t="shared" si="0"/>
        <v>RouteSearch</v>
      </c>
      <c r="K14" s="2" t="str">
        <f t="shared" si="1"/>
        <v>this.RouteSearch = structure.routeSearch.value.Truncate( 128);</v>
      </c>
      <c r="L14" s="2" t="b">
        <v>1</v>
      </c>
      <c r="M14" s="2" t="str">
        <f t="shared" si="2"/>
        <v>[nvarchar](128) NOT NULL,</v>
      </c>
      <c r="N14" s="2" t="str">
        <f t="shared" si="3"/>
        <v>[routeSearch] [nvarchar](128) NOT NULL,</v>
      </c>
    </row>
    <row r="15" spans="1:14" x14ac:dyDescent="0.3">
      <c r="A15" s="5" t="s">
        <v>6</v>
      </c>
      <c r="B15" s="5" t="s">
        <v>41</v>
      </c>
      <c r="C15" s="5">
        <v>50000</v>
      </c>
      <c r="E15" s="2" t="s">
        <v>136</v>
      </c>
      <c r="F15" t="s">
        <v>278</v>
      </c>
      <c r="J15" s="2" t="str">
        <f t="shared" si="0"/>
        <v>SourcePort</v>
      </c>
      <c r="K15" s="2" t="str">
        <f t="shared" si="1"/>
        <v>this.SourcePort = structure.sourcePort.value;</v>
      </c>
      <c r="L15" s="2" t="b">
        <v>1</v>
      </c>
      <c r="M15" s="2" t="str">
        <f t="shared" si="2"/>
        <v>[NUMERIC](5) NOT NULL,</v>
      </c>
      <c r="N15" s="2" t="str">
        <f t="shared" si="3"/>
        <v>[sourcePort] [NUMERIC](5) NOT NULL,</v>
      </c>
    </row>
    <row r="16" spans="1:14" x14ac:dyDescent="0.3">
      <c r="A16" s="5" t="s">
        <v>258</v>
      </c>
      <c r="B16" s="5" t="s">
        <v>251</v>
      </c>
      <c r="C16" s="5">
        <v>45000000</v>
      </c>
      <c r="E16" s="2" t="s">
        <v>136</v>
      </c>
      <c r="F16" t="s">
        <v>279</v>
      </c>
      <c r="G16" s="5">
        <v>1000000</v>
      </c>
      <c r="H16" s="5" t="s">
        <v>234</v>
      </c>
      <c r="I16" s="5" t="s">
        <v>151</v>
      </c>
      <c r="J16" s="2" t="str">
        <f t="shared" si="0"/>
        <v>StreamBandwidth</v>
      </c>
      <c r="K16" s="2" t="str">
        <f t="shared" si="1"/>
        <v>this.StreamBandwidth = structure.streamBandwidth.value;</v>
      </c>
      <c r="L16" s="2" t="b">
        <v>1</v>
      </c>
      <c r="M16" s="2" t="str">
        <f t="shared" si="2"/>
        <v>[NUMERIC](20) NOT NULL,</v>
      </c>
      <c r="N16" s="2" t="str">
        <f t="shared" si="3"/>
        <v>[streamBandwidth] [NUMERIC](20) NOT NULL,</v>
      </c>
    </row>
    <row r="17" spans="1:14" x14ac:dyDescent="0.3">
      <c r="A17" s="5" t="s">
        <v>259</v>
      </c>
      <c r="B17" s="5" t="s">
        <v>18</v>
      </c>
      <c r="C17" s="5" t="b">
        <v>1</v>
      </c>
      <c r="E17" s="4" t="s">
        <v>157</v>
      </c>
      <c r="F17" t="s">
        <v>280</v>
      </c>
      <c r="J17" s="2" t="str">
        <f t="shared" si="0"/>
        <v>StreamEnable</v>
      </c>
      <c r="K17" s="2" t="str">
        <f t="shared" si="1"/>
        <v>this.StreamEnable = structure.streamEnable.value;</v>
      </c>
      <c r="L17" s="2" t="b">
        <v>1</v>
      </c>
      <c r="M17" s="2" t="str">
        <f t="shared" si="2"/>
        <v>[bit] NOT NULL,</v>
      </c>
      <c r="N17" s="2" t="str">
        <f t="shared" si="3"/>
        <v>[streamEnable] [bit] NOT NULL,</v>
      </c>
    </row>
    <row r="18" spans="1:14" x14ac:dyDescent="0.3">
      <c r="A18" s="5" t="s">
        <v>260</v>
      </c>
      <c r="B18" s="5" t="s">
        <v>11</v>
      </c>
      <c r="C18" s="5">
        <v>0</v>
      </c>
      <c r="E18" s="2" t="s">
        <v>136</v>
      </c>
      <c r="F18" t="s">
        <v>281</v>
      </c>
      <c r="I18" s="5" t="s">
        <v>148</v>
      </c>
      <c r="J18" s="2" t="str">
        <f t="shared" si="0"/>
        <v>StreamGain</v>
      </c>
      <c r="K18" s="2" t="str">
        <f t="shared" si="1"/>
        <v>this.StreamGain = structure.streamGain.value;</v>
      </c>
      <c r="L18" s="2" t="b">
        <v>1</v>
      </c>
      <c r="M18" s="2" t="str">
        <f t="shared" si="2"/>
        <v>[float] NOT NULL,</v>
      </c>
      <c r="N18" s="2" t="str">
        <f t="shared" si="3"/>
        <v>[streamGain] [float] NOT NULL,</v>
      </c>
    </row>
    <row r="19" spans="1:14" x14ac:dyDescent="0.3">
      <c r="A19" s="5" t="s">
        <v>8</v>
      </c>
      <c r="B19" s="5" t="s">
        <v>9</v>
      </c>
      <c r="C19" s="5">
        <v>0</v>
      </c>
      <c r="E19" s="2" t="s">
        <v>136</v>
      </c>
      <c r="F19" t="s">
        <v>282</v>
      </c>
      <c r="J19" s="2" t="str">
        <f t="shared" si="0"/>
        <v>StreamId</v>
      </c>
      <c r="K19" s="2" t="str">
        <f t="shared" si="1"/>
        <v>this.StreamId = structure.streamId.value;</v>
      </c>
      <c r="L19" s="2" t="b">
        <v>1</v>
      </c>
      <c r="M19" s="2" t="str">
        <f t="shared" si="2"/>
        <v>[NUMERIC](10) NOT NULL,</v>
      </c>
      <c r="N19" s="2" t="str">
        <f t="shared" si="3"/>
        <v>[streamId] [NUMERIC](10) NOT NULL,</v>
      </c>
    </row>
    <row r="20" spans="1:14" x14ac:dyDescent="0.3">
      <c r="A20" s="5" t="s">
        <v>261</v>
      </c>
      <c r="B20" s="5" t="s">
        <v>11</v>
      </c>
      <c r="C20" s="5">
        <v>50000025</v>
      </c>
      <c r="E20" s="2" t="s">
        <v>136</v>
      </c>
      <c r="F20" t="s">
        <v>283</v>
      </c>
      <c r="G20" s="5">
        <v>1000000</v>
      </c>
      <c r="H20" s="5" t="s">
        <v>234</v>
      </c>
      <c r="I20" s="5" t="s">
        <v>152</v>
      </c>
      <c r="J20" s="2" t="str">
        <f t="shared" si="0"/>
        <v>StreamSampleRate</v>
      </c>
      <c r="K20" s="2" t="str">
        <f t="shared" si="1"/>
        <v>this.StreamSampleRate = structure.streamSampleRate.value;</v>
      </c>
      <c r="L20" s="2" t="b">
        <v>1</v>
      </c>
      <c r="M20" s="2" t="str">
        <f t="shared" si="2"/>
        <v>[float] NOT NULL,</v>
      </c>
      <c r="N20" s="2" t="str">
        <f t="shared" si="3"/>
        <v>[streamSampleRate] [float]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0F6-4A96-4263-AAD5-9492275F5A9F}">
  <sheetPr codeName="Sheet4"/>
  <dimension ref="A1:J142"/>
  <sheetViews>
    <sheetView topLeftCell="A106" workbookViewId="0">
      <selection activeCell="D115" sqref="D115"/>
    </sheetView>
  </sheetViews>
  <sheetFormatPr defaultColWidth="25.21875" defaultRowHeight="14.4" x14ac:dyDescent="0.3"/>
  <cols>
    <col min="1" max="1" width="19.6640625" style="2" customWidth="1"/>
    <col min="2" max="2" width="31" style="2" bestFit="1" customWidth="1"/>
    <col min="3" max="3" width="26.21875" style="2" bestFit="1" customWidth="1"/>
    <col min="4" max="4" width="7.33203125" style="2" customWidth="1"/>
    <col min="5" max="5" width="21" style="2" customWidth="1"/>
    <col min="6" max="6" width="6.88671875" style="2" customWidth="1"/>
    <col min="7" max="7" width="8" style="2" bestFit="1" customWidth="1"/>
    <col min="8" max="8" width="3.33203125" style="2" bestFit="1" customWidth="1"/>
    <col min="9" max="9" width="12.44140625" style="2" customWidth="1"/>
    <col min="10" max="10" width="83.6640625" style="2" customWidth="1"/>
    <col min="11" max="16384" width="25.21875" style="2"/>
  </cols>
  <sheetData>
    <row r="1" spans="1:10" x14ac:dyDescent="0.3">
      <c r="A1" s="2" t="s">
        <v>355</v>
      </c>
      <c r="B1" s="7" t="s">
        <v>22</v>
      </c>
      <c r="C1" s="8" t="s">
        <v>18</v>
      </c>
      <c r="D1" s="8" t="s">
        <v>136</v>
      </c>
      <c r="E1" s="8" t="b">
        <v>1</v>
      </c>
      <c r="F1" s="8"/>
      <c r="G1" s="8"/>
      <c r="H1" s="8"/>
      <c r="I1" s="8"/>
      <c r="J1" s="8" t="s">
        <v>159</v>
      </c>
    </row>
    <row r="2" spans="1:10" x14ac:dyDescent="0.3">
      <c r="A2" s="2" t="s">
        <v>355</v>
      </c>
      <c r="B2" s="9" t="s">
        <v>23</v>
      </c>
      <c r="C2" s="10" t="s">
        <v>4</v>
      </c>
      <c r="D2" s="10" t="s">
        <v>136</v>
      </c>
      <c r="E2" s="10" t="s">
        <v>24</v>
      </c>
      <c r="F2" s="10">
        <v>128</v>
      </c>
      <c r="G2" s="10"/>
      <c r="H2" s="10"/>
      <c r="I2" s="10"/>
      <c r="J2" s="10" t="s">
        <v>160</v>
      </c>
    </row>
    <row r="3" spans="1:10" x14ac:dyDescent="0.3">
      <c r="A3" s="2" t="s">
        <v>355</v>
      </c>
      <c r="B3" s="9" t="s">
        <v>27</v>
      </c>
      <c r="C3" s="10" t="s">
        <v>4</v>
      </c>
      <c r="D3" s="10" t="s">
        <v>157</v>
      </c>
      <c r="E3" s="10" t="s">
        <v>28</v>
      </c>
      <c r="F3" s="10">
        <v>128</v>
      </c>
      <c r="G3" s="10"/>
      <c r="H3" s="10"/>
      <c r="I3" s="10"/>
      <c r="J3" s="10" t="s">
        <v>161</v>
      </c>
    </row>
    <row r="4" spans="1:10" x14ac:dyDescent="0.3">
      <c r="A4" s="2" t="s">
        <v>355</v>
      </c>
      <c r="B4" s="7" t="s">
        <v>29</v>
      </c>
      <c r="C4" s="8" t="s">
        <v>4</v>
      </c>
      <c r="D4" s="8" t="s">
        <v>157</v>
      </c>
      <c r="E4" s="8" t="s">
        <v>24</v>
      </c>
      <c r="F4" s="8">
        <v>512</v>
      </c>
      <c r="G4" s="8"/>
      <c r="H4" s="8"/>
      <c r="I4" s="8"/>
      <c r="J4" s="8" t="s">
        <v>162</v>
      </c>
    </row>
    <row r="5" spans="1:10" x14ac:dyDescent="0.3">
      <c r="A5" s="2" t="s">
        <v>355</v>
      </c>
      <c r="B5" s="9" t="s">
        <v>30</v>
      </c>
      <c r="C5" s="10" t="s">
        <v>4</v>
      </c>
      <c r="D5" s="10" t="s">
        <v>157</v>
      </c>
      <c r="E5" s="10" t="s">
        <v>31</v>
      </c>
      <c r="F5" s="10">
        <v>128</v>
      </c>
      <c r="G5" s="10"/>
      <c r="H5" s="10"/>
      <c r="I5" s="10"/>
      <c r="J5" s="10" t="s">
        <v>163</v>
      </c>
    </row>
    <row r="6" spans="1:10" x14ac:dyDescent="0.3">
      <c r="A6" s="2" t="s">
        <v>355</v>
      </c>
      <c r="B6" s="9" t="s">
        <v>34</v>
      </c>
      <c r="C6" s="10" t="s">
        <v>9</v>
      </c>
      <c r="D6" s="10" t="s">
        <v>157</v>
      </c>
      <c r="E6" s="10">
        <v>39</v>
      </c>
      <c r="F6" s="10"/>
      <c r="G6" s="10"/>
      <c r="H6" s="10"/>
      <c r="I6" s="10"/>
      <c r="J6" s="10" t="s">
        <v>164</v>
      </c>
    </row>
    <row r="7" spans="1:10" x14ac:dyDescent="0.3">
      <c r="A7" s="2" t="s">
        <v>355</v>
      </c>
      <c r="B7" s="7" t="s">
        <v>38</v>
      </c>
      <c r="C7" s="8" t="s">
        <v>9</v>
      </c>
      <c r="D7" s="8" t="s">
        <v>157</v>
      </c>
      <c r="E7" s="8">
        <v>98</v>
      </c>
      <c r="F7" s="8"/>
      <c r="G7" s="8"/>
      <c r="H7" s="8"/>
      <c r="I7" s="8"/>
      <c r="J7" s="8" t="s">
        <v>168</v>
      </c>
    </row>
    <row r="8" spans="1:10" x14ac:dyDescent="0.3">
      <c r="A8" s="2" t="s">
        <v>355</v>
      </c>
      <c r="B8" s="9" t="s">
        <v>39</v>
      </c>
      <c r="C8" s="10" t="s">
        <v>18</v>
      </c>
      <c r="D8" s="10" t="s">
        <v>136</v>
      </c>
      <c r="E8" s="10" t="b">
        <v>0</v>
      </c>
      <c r="F8" s="10"/>
      <c r="G8" s="10"/>
      <c r="H8" s="10"/>
      <c r="I8" s="10"/>
      <c r="J8" s="10" t="s">
        <v>169</v>
      </c>
    </row>
    <row r="9" spans="1:10" x14ac:dyDescent="0.3">
      <c r="A9" s="2" t="s">
        <v>355</v>
      </c>
      <c r="B9" s="7" t="s">
        <v>40</v>
      </c>
      <c r="C9" s="8" t="s">
        <v>41</v>
      </c>
      <c r="D9" s="8" t="s">
        <v>157</v>
      </c>
      <c r="E9" s="8">
        <v>5280</v>
      </c>
      <c r="F9" s="8"/>
      <c r="G9" s="8"/>
      <c r="H9" s="8"/>
      <c r="I9" s="8" t="s">
        <v>171</v>
      </c>
      <c r="J9" s="8" t="s">
        <v>170</v>
      </c>
    </row>
    <row r="10" spans="1:10" x14ac:dyDescent="0.3">
      <c r="A10" s="2" t="s">
        <v>355</v>
      </c>
      <c r="B10" s="9" t="s">
        <v>42</v>
      </c>
      <c r="C10" s="10" t="s">
        <v>4</v>
      </c>
      <c r="D10" s="10" t="s">
        <v>136</v>
      </c>
      <c r="E10" s="10" t="s">
        <v>43</v>
      </c>
      <c r="F10" s="10">
        <v>128</v>
      </c>
      <c r="G10" s="10"/>
      <c r="H10" s="10"/>
      <c r="I10" s="10"/>
      <c r="J10" s="10" t="s">
        <v>172</v>
      </c>
    </row>
    <row r="11" spans="1:10" x14ac:dyDescent="0.3">
      <c r="A11" s="2" t="s">
        <v>355</v>
      </c>
      <c r="B11" s="7" t="s">
        <v>44</v>
      </c>
      <c r="C11" s="8" t="s">
        <v>4</v>
      </c>
      <c r="D11" s="8" t="s">
        <v>136</v>
      </c>
      <c r="E11" s="8" t="s">
        <v>45</v>
      </c>
      <c r="F11" s="8">
        <v>128</v>
      </c>
      <c r="G11" s="8"/>
      <c r="H11" s="8"/>
      <c r="I11" s="8"/>
      <c r="J11" s="8" t="s">
        <v>173</v>
      </c>
    </row>
    <row r="12" spans="1:10" x14ac:dyDescent="0.3">
      <c r="A12" s="2" t="s">
        <v>355</v>
      </c>
      <c r="B12" s="9" t="s">
        <v>46</v>
      </c>
      <c r="C12" s="10" t="s">
        <v>4</v>
      </c>
      <c r="D12" s="10" t="s">
        <v>157</v>
      </c>
      <c r="E12" s="10" t="s">
        <v>28</v>
      </c>
      <c r="F12" s="10">
        <v>128</v>
      </c>
      <c r="G12" s="10"/>
      <c r="H12" s="10"/>
      <c r="I12" s="10"/>
      <c r="J12" s="10" t="s">
        <v>174</v>
      </c>
    </row>
    <row r="13" spans="1:10" x14ac:dyDescent="0.3">
      <c r="A13" s="2" t="s">
        <v>355</v>
      </c>
      <c r="B13" s="7" t="s">
        <v>47</v>
      </c>
      <c r="C13" s="8" t="s">
        <v>4</v>
      </c>
      <c r="D13" s="8" t="s">
        <v>157</v>
      </c>
      <c r="E13" s="8" t="s">
        <v>24</v>
      </c>
      <c r="F13" s="8">
        <v>512</v>
      </c>
      <c r="G13" s="8"/>
      <c r="H13" s="8"/>
      <c r="I13" s="8"/>
      <c r="J13" s="8" t="s">
        <v>175</v>
      </c>
    </row>
    <row r="14" spans="1:10" x14ac:dyDescent="0.3">
      <c r="A14" s="2" t="s">
        <v>355</v>
      </c>
      <c r="B14" s="9" t="s">
        <v>48</v>
      </c>
      <c r="C14" s="10" t="s">
        <v>49</v>
      </c>
      <c r="D14" s="10" t="s">
        <v>157</v>
      </c>
      <c r="E14" s="10">
        <v>-10.763101577758787</v>
      </c>
      <c r="F14" s="10"/>
      <c r="G14" s="10"/>
      <c r="H14" s="10" t="s">
        <v>234</v>
      </c>
      <c r="I14" s="10" t="s">
        <v>177</v>
      </c>
      <c r="J14" s="10" t="s">
        <v>176</v>
      </c>
    </row>
    <row r="15" spans="1:10" x14ac:dyDescent="0.3">
      <c r="A15" s="2" t="s">
        <v>355</v>
      </c>
      <c r="B15" s="7" t="s">
        <v>50</v>
      </c>
      <c r="C15" s="8" t="s">
        <v>49</v>
      </c>
      <c r="D15" s="8" t="s">
        <v>157</v>
      </c>
      <c r="E15" s="8">
        <v>92.783180236816406</v>
      </c>
      <c r="F15" s="8"/>
      <c r="G15" s="8"/>
      <c r="H15" s="8" t="s">
        <v>234</v>
      </c>
      <c r="I15" s="8" t="s">
        <v>178</v>
      </c>
      <c r="J15" s="8" t="s">
        <v>176</v>
      </c>
    </row>
    <row r="16" spans="1:10" x14ac:dyDescent="0.3">
      <c r="A16" s="2" t="s">
        <v>355</v>
      </c>
      <c r="B16" s="9" t="s">
        <v>51</v>
      </c>
      <c r="C16" s="10" t="s">
        <v>4</v>
      </c>
      <c r="D16" s="10" t="s">
        <v>136</v>
      </c>
      <c r="E16" s="10" t="s">
        <v>52</v>
      </c>
      <c r="F16" s="10">
        <v>128</v>
      </c>
      <c r="G16" s="10"/>
      <c r="H16" s="10"/>
      <c r="I16" s="10" t="s">
        <v>151</v>
      </c>
      <c r="J16" s="10" t="s">
        <v>179</v>
      </c>
    </row>
    <row r="17" spans="1:10" x14ac:dyDescent="0.3">
      <c r="A17" s="2" t="s">
        <v>355</v>
      </c>
      <c r="B17" s="7" t="s">
        <v>53</v>
      </c>
      <c r="C17" s="8" t="s">
        <v>49</v>
      </c>
      <c r="D17" s="8" t="s">
        <v>136</v>
      </c>
      <c r="E17" s="8">
        <v>1421.050048828125</v>
      </c>
      <c r="F17" s="8"/>
      <c r="G17" s="8"/>
      <c r="H17" s="8" t="s">
        <v>235</v>
      </c>
      <c r="I17" s="8" t="s">
        <v>151</v>
      </c>
      <c r="J17" s="8" t="s">
        <v>180</v>
      </c>
    </row>
    <row r="18" spans="1:10" x14ac:dyDescent="0.3">
      <c r="A18" s="2" t="s">
        <v>355</v>
      </c>
      <c r="B18" s="9" t="s">
        <v>54</v>
      </c>
      <c r="C18" s="10" t="s">
        <v>49</v>
      </c>
      <c r="D18" s="10" t="s">
        <v>157</v>
      </c>
      <c r="E18" s="10">
        <v>-10.763101577758787</v>
      </c>
      <c r="F18" s="10"/>
      <c r="G18" s="10"/>
      <c r="H18" s="10" t="s">
        <v>234</v>
      </c>
      <c r="I18" s="10" t="s">
        <v>177</v>
      </c>
      <c r="J18" s="10" t="s">
        <v>182</v>
      </c>
    </row>
    <row r="19" spans="1:10" x14ac:dyDescent="0.3">
      <c r="A19" s="2" t="s">
        <v>355</v>
      </c>
      <c r="B19" s="7" t="s">
        <v>55</v>
      </c>
      <c r="C19" s="8" t="s">
        <v>49</v>
      </c>
      <c r="D19" s="8" t="s">
        <v>157</v>
      </c>
      <c r="E19" s="8">
        <v>92.783180236816406</v>
      </c>
      <c r="F19" s="8"/>
      <c r="G19" s="8"/>
      <c r="H19" s="8" t="s">
        <v>234</v>
      </c>
      <c r="I19" s="8" t="s">
        <v>178</v>
      </c>
      <c r="J19" s="8" t="s">
        <v>182</v>
      </c>
    </row>
    <row r="20" spans="1:10" x14ac:dyDescent="0.3">
      <c r="A20" s="2" t="s">
        <v>355</v>
      </c>
      <c r="B20" s="9" t="s">
        <v>56</v>
      </c>
      <c r="C20" s="10" t="s">
        <v>57</v>
      </c>
      <c r="D20" s="10" t="s">
        <v>157</v>
      </c>
      <c r="E20" s="10">
        <v>71</v>
      </c>
      <c r="F20" s="10"/>
      <c r="G20" s="10"/>
      <c r="H20" s="10"/>
      <c r="I20" s="10" t="s">
        <v>148</v>
      </c>
      <c r="J20" s="10" t="s">
        <v>185</v>
      </c>
    </row>
    <row r="21" spans="1:10" x14ac:dyDescent="0.3">
      <c r="A21" s="2" t="s">
        <v>355</v>
      </c>
      <c r="B21" s="7" t="s">
        <v>58</v>
      </c>
      <c r="C21" s="8" t="s">
        <v>49</v>
      </c>
      <c r="D21" s="8" t="s">
        <v>157</v>
      </c>
      <c r="E21" s="8">
        <v>-34.330123901367188</v>
      </c>
      <c r="F21" s="8"/>
      <c r="G21" s="8"/>
      <c r="H21" s="8" t="s">
        <v>234</v>
      </c>
      <c r="I21" s="8" t="s">
        <v>184</v>
      </c>
      <c r="J21" s="8" t="s">
        <v>186</v>
      </c>
    </row>
    <row r="22" spans="1:10" x14ac:dyDescent="0.3">
      <c r="A22" s="2" t="s">
        <v>355</v>
      </c>
      <c r="B22" s="7" t="s">
        <v>61</v>
      </c>
      <c r="C22" s="8" t="s">
        <v>49</v>
      </c>
      <c r="D22" s="8" t="s">
        <v>157</v>
      </c>
      <c r="E22" s="8">
        <v>-10.629526138305664</v>
      </c>
      <c r="F22" s="8"/>
      <c r="G22" s="8"/>
      <c r="H22" s="8" t="s">
        <v>234</v>
      </c>
      <c r="I22" s="8"/>
      <c r="J22" s="8" t="s">
        <v>187</v>
      </c>
    </row>
    <row r="23" spans="1:10" x14ac:dyDescent="0.3">
      <c r="A23" s="2" t="s">
        <v>355</v>
      </c>
      <c r="B23" s="9" t="s">
        <v>62</v>
      </c>
      <c r="C23" s="10" t="s">
        <v>49</v>
      </c>
      <c r="D23" s="10" t="s">
        <v>157</v>
      </c>
      <c r="E23" s="10">
        <v>92.985565185546875</v>
      </c>
      <c r="F23" s="10"/>
      <c r="G23" s="10"/>
      <c r="H23" s="10" t="s">
        <v>234</v>
      </c>
      <c r="I23" s="10"/>
      <c r="J23" s="10" t="s">
        <v>187</v>
      </c>
    </row>
    <row r="24" spans="1:10" x14ac:dyDescent="0.3">
      <c r="A24" s="2" t="s">
        <v>355</v>
      </c>
      <c r="B24" s="7" t="s">
        <v>63</v>
      </c>
      <c r="C24" s="8" t="s">
        <v>57</v>
      </c>
      <c r="D24" s="8" t="s">
        <v>157</v>
      </c>
      <c r="E24" s="8">
        <v>73</v>
      </c>
      <c r="F24" s="8"/>
      <c r="G24" s="8"/>
      <c r="H24" s="8"/>
      <c r="I24" s="8"/>
      <c r="J24" s="8" t="s">
        <v>188</v>
      </c>
    </row>
    <row r="25" spans="1:10" x14ac:dyDescent="0.3">
      <c r="A25" s="2" t="s">
        <v>355</v>
      </c>
      <c r="B25" s="9" t="s">
        <v>64</v>
      </c>
      <c r="C25" s="10" t="s">
        <v>49</v>
      </c>
      <c r="D25" s="10" t="s">
        <v>157</v>
      </c>
      <c r="E25" s="10">
        <v>4.8034496307373047</v>
      </c>
      <c r="F25" s="10"/>
      <c r="G25" s="10"/>
      <c r="H25" s="10" t="s">
        <v>234</v>
      </c>
      <c r="I25" s="10"/>
      <c r="J25" s="10" t="s">
        <v>189</v>
      </c>
    </row>
    <row r="26" spans="1:10" x14ac:dyDescent="0.3">
      <c r="A26" s="2" t="s">
        <v>355</v>
      </c>
      <c r="B26" s="9" t="s">
        <v>66</v>
      </c>
      <c r="C26" s="10" t="s">
        <v>4</v>
      </c>
      <c r="D26" s="10" t="s">
        <v>136</v>
      </c>
      <c r="E26" s="10" t="s">
        <v>67</v>
      </c>
      <c r="F26" s="10">
        <v>128</v>
      </c>
      <c r="G26" s="10"/>
      <c r="H26" s="10"/>
      <c r="I26" s="10"/>
      <c r="J26" s="10" t="s">
        <v>190</v>
      </c>
    </row>
    <row r="27" spans="1:10" x14ac:dyDescent="0.3">
      <c r="A27" s="2" t="s">
        <v>355</v>
      </c>
      <c r="B27" s="7" t="s">
        <v>68</v>
      </c>
      <c r="C27" s="8" t="s">
        <v>49</v>
      </c>
      <c r="D27" s="8" t="s">
        <v>157</v>
      </c>
      <c r="E27" s="8">
        <v>-34.330123901367188</v>
      </c>
      <c r="F27" s="8"/>
      <c r="G27" s="8"/>
      <c r="H27" s="8"/>
      <c r="I27" s="8"/>
      <c r="J27" s="8" t="s">
        <v>191</v>
      </c>
    </row>
    <row r="28" spans="1:10" x14ac:dyDescent="0.3">
      <c r="A28" s="2" t="s">
        <v>355</v>
      </c>
      <c r="B28" s="9" t="s">
        <v>69</v>
      </c>
      <c r="C28" s="10" t="s">
        <v>9</v>
      </c>
      <c r="D28" s="10" t="s">
        <v>157</v>
      </c>
      <c r="E28" s="10">
        <v>60000000</v>
      </c>
      <c r="F28" s="10"/>
      <c r="G28" s="10">
        <v>1000000</v>
      </c>
      <c r="H28" s="10" t="s">
        <v>155</v>
      </c>
      <c r="I28" s="10" t="s">
        <v>152</v>
      </c>
      <c r="J28" s="10" t="s">
        <v>192</v>
      </c>
    </row>
    <row r="29" spans="1:10" x14ac:dyDescent="0.3">
      <c r="A29" s="2" t="s">
        <v>355</v>
      </c>
      <c r="B29" s="9" t="s">
        <v>71</v>
      </c>
      <c r="C29" s="10" t="s">
        <v>18</v>
      </c>
      <c r="D29" s="10" t="s">
        <v>136</v>
      </c>
      <c r="E29" s="10" t="b">
        <v>0</v>
      </c>
      <c r="F29" s="10"/>
      <c r="G29" s="10"/>
      <c r="H29" s="10"/>
      <c r="I29" s="10"/>
      <c r="J29" s="10" t="s">
        <v>193</v>
      </c>
    </row>
    <row r="30" spans="1:10" x14ac:dyDescent="0.3">
      <c r="A30" s="2" t="s">
        <v>355</v>
      </c>
      <c r="B30" s="7" t="s">
        <v>72</v>
      </c>
      <c r="C30" s="8" t="s">
        <v>18</v>
      </c>
      <c r="D30" s="8" t="s">
        <v>157</v>
      </c>
      <c r="E30" s="8" t="b">
        <v>0</v>
      </c>
      <c r="F30" s="8"/>
      <c r="G30" s="8"/>
      <c r="H30" s="8"/>
      <c r="I30" s="8"/>
      <c r="J30" s="8" t="s">
        <v>195</v>
      </c>
    </row>
    <row r="31" spans="1:10" x14ac:dyDescent="0.3">
      <c r="A31" s="2" t="s">
        <v>355</v>
      </c>
      <c r="B31" s="9" t="s">
        <v>19</v>
      </c>
      <c r="C31" s="10" t="s">
        <v>18</v>
      </c>
      <c r="D31" s="10" t="s">
        <v>157</v>
      </c>
      <c r="E31" s="10" t="b">
        <v>0</v>
      </c>
      <c r="F31" s="10"/>
      <c r="G31" s="10"/>
      <c r="H31" s="10"/>
      <c r="I31" s="10"/>
      <c r="J31" s="10" t="s">
        <v>194</v>
      </c>
    </row>
    <row r="32" spans="1:10" x14ac:dyDescent="0.3">
      <c r="A32" s="2" t="s">
        <v>355</v>
      </c>
      <c r="B32" s="7" t="s">
        <v>73</v>
      </c>
      <c r="C32" s="8" t="s">
        <v>4</v>
      </c>
      <c r="D32" s="8" t="s">
        <v>136</v>
      </c>
      <c r="E32" s="8" t="s">
        <v>74</v>
      </c>
      <c r="F32" s="8">
        <v>128</v>
      </c>
      <c r="G32" s="8"/>
      <c r="H32" s="8"/>
      <c r="I32" s="8"/>
      <c r="J32" s="8" t="s">
        <v>196</v>
      </c>
    </row>
    <row r="33" spans="1:10" x14ac:dyDescent="0.3">
      <c r="A33" s="2" t="s">
        <v>355</v>
      </c>
      <c r="B33" s="9" t="s">
        <v>75</v>
      </c>
      <c r="C33" s="10" t="s">
        <v>4</v>
      </c>
      <c r="D33" s="10" t="s">
        <v>136</v>
      </c>
      <c r="E33" s="10" t="s">
        <v>76</v>
      </c>
      <c r="F33" s="10">
        <v>128</v>
      </c>
      <c r="G33" s="10"/>
      <c r="H33" s="10"/>
      <c r="I33" s="10"/>
      <c r="J33" s="10" t="s">
        <v>197</v>
      </c>
    </row>
    <row r="34" spans="1:10" x14ac:dyDescent="0.3">
      <c r="A34" s="2" t="s">
        <v>355</v>
      </c>
      <c r="B34" s="7" t="s">
        <v>77</v>
      </c>
      <c r="C34" s="8" t="s">
        <v>57</v>
      </c>
      <c r="D34" s="8" t="s">
        <v>136</v>
      </c>
      <c r="E34" s="8">
        <v>39</v>
      </c>
      <c r="F34" s="8"/>
      <c r="G34" s="8"/>
      <c r="H34" s="8"/>
      <c r="I34" s="8"/>
      <c r="J34" s="8" t="s">
        <v>198</v>
      </c>
    </row>
    <row r="35" spans="1:10" x14ac:dyDescent="0.3">
      <c r="A35" s="2" t="s">
        <v>355</v>
      </c>
      <c r="B35" s="9" t="s">
        <v>78</v>
      </c>
      <c r="C35" s="10" t="s">
        <v>57</v>
      </c>
      <c r="D35" s="10" t="s">
        <v>157</v>
      </c>
      <c r="E35" s="10">
        <v>71</v>
      </c>
      <c r="F35" s="10"/>
      <c r="G35" s="10"/>
      <c r="H35" s="10"/>
      <c r="I35" s="10"/>
      <c r="J35" s="10" t="s">
        <v>181</v>
      </c>
    </row>
    <row r="36" spans="1:10" x14ac:dyDescent="0.3">
      <c r="A36" s="2" t="s">
        <v>355</v>
      </c>
      <c r="B36" s="7" t="s">
        <v>79</v>
      </c>
      <c r="C36" s="8" t="s">
        <v>4</v>
      </c>
      <c r="D36" s="8" t="s">
        <v>157</v>
      </c>
      <c r="E36" s="8" t="s">
        <v>80</v>
      </c>
      <c r="F36" s="8">
        <v>128</v>
      </c>
      <c r="G36" s="8"/>
      <c r="H36" s="8"/>
      <c r="I36" s="8"/>
      <c r="J36" s="8" t="s">
        <v>199</v>
      </c>
    </row>
    <row r="37" spans="1:10" x14ac:dyDescent="0.3">
      <c r="A37" s="2" t="s">
        <v>355</v>
      </c>
      <c r="B37" s="9" t="s">
        <v>81</v>
      </c>
      <c r="C37" s="10" t="s">
        <v>4</v>
      </c>
      <c r="D37" s="10" t="s">
        <v>157</v>
      </c>
      <c r="E37" s="10" t="s">
        <v>82</v>
      </c>
      <c r="F37" s="10">
        <v>128</v>
      </c>
      <c r="G37" s="10"/>
      <c r="H37" s="10"/>
      <c r="I37" s="10"/>
      <c r="J37" s="10" t="s">
        <v>200</v>
      </c>
    </row>
    <row r="38" spans="1:10" x14ac:dyDescent="0.3">
      <c r="A38" s="2" t="s">
        <v>355</v>
      </c>
      <c r="B38" s="9" t="s">
        <v>84</v>
      </c>
      <c r="C38" s="10" t="s">
        <v>4</v>
      </c>
      <c r="D38" s="10" t="s">
        <v>157</v>
      </c>
      <c r="E38" s="10" t="s">
        <v>85</v>
      </c>
      <c r="F38" s="10">
        <v>128</v>
      </c>
      <c r="G38" s="10"/>
      <c r="H38" s="10"/>
      <c r="I38" s="10"/>
      <c r="J38" s="10" t="s">
        <v>201</v>
      </c>
    </row>
    <row r="39" spans="1:10" x14ac:dyDescent="0.3">
      <c r="A39" s="2" t="s">
        <v>355</v>
      </c>
      <c r="B39" s="7" t="s">
        <v>20</v>
      </c>
      <c r="C39" s="8" t="s">
        <v>18</v>
      </c>
      <c r="D39" s="8" t="s">
        <v>157</v>
      </c>
      <c r="E39" s="8" t="b">
        <v>1</v>
      </c>
      <c r="F39" s="8"/>
      <c r="G39" s="8"/>
      <c r="H39" s="8"/>
      <c r="I39" s="8"/>
      <c r="J39" s="8" t="s">
        <v>202</v>
      </c>
    </row>
    <row r="40" spans="1:10" x14ac:dyDescent="0.3">
      <c r="A40" s="2" t="s">
        <v>355</v>
      </c>
      <c r="B40" s="9" t="s">
        <v>86</v>
      </c>
      <c r="C40" s="10" t="s">
        <v>49</v>
      </c>
      <c r="D40" s="10" t="s">
        <v>136</v>
      </c>
      <c r="E40" s="10">
        <v>0</v>
      </c>
      <c r="F40" s="10"/>
      <c r="G40" s="10"/>
      <c r="H40" s="10"/>
      <c r="I40" s="10"/>
      <c r="J40" s="10" t="s">
        <v>203</v>
      </c>
    </row>
    <row r="41" spans="1:10" x14ac:dyDescent="0.3">
      <c r="A41" s="2" t="s">
        <v>355</v>
      </c>
      <c r="B41" s="7" t="s">
        <v>87</v>
      </c>
      <c r="C41" s="8" t="s">
        <v>11</v>
      </c>
      <c r="D41" s="8" t="s">
        <v>157</v>
      </c>
      <c r="E41" s="8">
        <v>1200</v>
      </c>
      <c r="F41" s="8"/>
      <c r="G41" s="8"/>
      <c r="H41" s="8"/>
      <c r="I41" s="8" t="s">
        <v>151</v>
      </c>
      <c r="J41" s="8" t="s">
        <v>204</v>
      </c>
    </row>
    <row r="42" spans="1:10" x14ac:dyDescent="0.3">
      <c r="A42" s="2" t="s">
        <v>355</v>
      </c>
      <c r="B42" s="9" t="s">
        <v>88</v>
      </c>
      <c r="C42" s="10" t="s">
        <v>49</v>
      </c>
      <c r="D42" s="10" t="s">
        <v>157</v>
      </c>
      <c r="E42" s="10">
        <v>-60</v>
      </c>
      <c r="F42" s="10"/>
      <c r="G42" s="10"/>
      <c r="H42" s="10"/>
      <c r="I42" s="10" t="s">
        <v>177</v>
      </c>
      <c r="J42" s="10" t="s">
        <v>205</v>
      </c>
    </row>
    <row r="43" spans="1:10" x14ac:dyDescent="0.3">
      <c r="A43" s="2" t="s">
        <v>355</v>
      </c>
      <c r="B43" s="7" t="s">
        <v>89</v>
      </c>
      <c r="C43" s="8" t="s">
        <v>49</v>
      </c>
      <c r="D43" s="8" t="s">
        <v>157</v>
      </c>
      <c r="E43" s="8">
        <v>18.181818008422852</v>
      </c>
      <c r="F43" s="8"/>
      <c r="G43" s="8"/>
      <c r="H43" s="8" t="s">
        <v>234</v>
      </c>
      <c r="I43" s="8" t="s">
        <v>178</v>
      </c>
      <c r="J43" s="8" t="s">
        <v>205</v>
      </c>
    </row>
    <row r="44" spans="1:10" x14ac:dyDescent="0.3">
      <c r="A44" s="2" t="s">
        <v>355</v>
      </c>
      <c r="B44" s="9" t="s">
        <v>90</v>
      </c>
      <c r="C44" s="10" t="s">
        <v>49</v>
      </c>
      <c r="D44" s="10" t="s">
        <v>157</v>
      </c>
      <c r="E44" s="10">
        <v>-60</v>
      </c>
      <c r="F44" s="10"/>
      <c r="G44" s="10"/>
      <c r="H44" s="10"/>
      <c r="I44" s="10" t="s">
        <v>177</v>
      </c>
      <c r="J44" s="10" t="s">
        <v>206</v>
      </c>
    </row>
    <row r="45" spans="1:10" x14ac:dyDescent="0.3">
      <c r="A45" s="2" t="s">
        <v>355</v>
      </c>
      <c r="B45" s="7" t="s">
        <v>91</v>
      </c>
      <c r="C45" s="8" t="s">
        <v>49</v>
      </c>
      <c r="D45" s="8" t="s">
        <v>157</v>
      </c>
      <c r="E45" s="8">
        <v>18.181818008422852</v>
      </c>
      <c r="F45" s="8"/>
      <c r="G45" s="8"/>
      <c r="H45" s="8" t="s">
        <v>234</v>
      </c>
      <c r="I45" s="8" t="s">
        <v>178</v>
      </c>
      <c r="J45" s="8" t="s">
        <v>206</v>
      </c>
    </row>
    <row r="46" spans="1:10" x14ac:dyDescent="0.3">
      <c r="A46" s="2" t="s">
        <v>355</v>
      </c>
      <c r="B46" s="9" t="s">
        <v>92</v>
      </c>
      <c r="C46" s="10" t="s">
        <v>49</v>
      </c>
      <c r="D46" s="10" t="s">
        <v>157</v>
      </c>
      <c r="E46" s="10">
        <v>-50.241001129150391</v>
      </c>
      <c r="F46" s="10"/>
      <c r="G46" s="10"/>
      <c r="H46" s="10" t="s">
        <v>234</v>
      </c>
      <c r="I46" s="10" t="s">
        <v>184</v>
      </c>
      <c r="J46" s="10" t="s">
        <v>186</v>
      </c>
    </row>
    <row r="47" spans="1:10" x14ac:dyDescent="0.3">
      <c r="A47" s="2" t="s">
        <v>355</v>
      </c>
      <c r="B47" s="9" t="s">
        <v>94</v>
      </c>
      <c r="C47" s="10" t="s">
        <v>49</v>
      </c>
      <c r="D47" s="10" t="s">
        <v>157</v>
      </c>
      <c r="E47" s="10">
        <v>-60</v>
      </c>
      <c r="F47" s="10"/>
      <c r="G47" s="10"/>
      <c r="H47" s="10"/>
      <c r="I47" s="10" t="s">
        <v>177</v>
      </c>
      <c r="J47" s="10" t="s">
        <v>207</v>
      </c>
    </row>
    <row r="48" spans="1:10" x14ac:dyDescent="0.3">
      <c r="A48" s="2" t="s">
        <v>355</v>
      </c>
      <c r="B48" s="7" t="s">
        <v>95</v>
      </c>
      <c r="C48" s="8" t="s">
        <v>49</v>
      </c>
      <c r="D48" s="8" t="s">
        <v>157</v>
      </c>
      <c r="E48" s="8">
        <v>18.181818008422852</v>
      </c>
      <c r="F48" s="8"/>
      <c r="G48" s="8"/>
      <c r="H48" s="8" t="s">
        <v>234</v>
      </c>
      <c r="I48" s="8" t="s">
        <v>178</v>
      </c>
      <c r="J48" s="8" t="s">
        <v>207</v>
      </c>
    </row>
    <row r="49" spans="1:10" x14ac:dyDescent="0.3">
      <c r="A49" s="2" t="s">
        <v>355</v>
      </c>
      <c r="B49" s="9" t="s">
        <v>96</v>
      </c>
      <c r="C49" s="10" t="s">
        <v>49</v>
      </c>
      <c r="D49" s="10" t="s">
        <v>157</v>
      </c>
      <c r="E49" s="10">
        <v>-50.241001129150391</v>
      </c>
      <c r="F49" s="10"/>
      <c r="G49" s="10"/>
      <c r="H49" s="10" t="s">
        <v>234</v>
      </c>
      <c r="I49" s="10" t="s">
        <v>184</v>
      </c>
      <c r="J49" s="10" t="s">
        <v>189</v>
      </c>
    </row>
    <row r="50" spans="1:10" x14ac:dyDescent="0.3">
      <c r="A50" s="2" t="s">
        <v>355</v>
      </c>
      <c r="B50" s="9" t="s">
        <v>98</v>
      </c>
      <c r="C50" s="10" t="s">
        <v>4</v>
      </c>
      <c r="D50" s="10" t="s">
        <v>136</v>
      </c>
      <c r="E50" s="10" t="s">
        <v>99</v>
      </c>
      <c r="F50" s="10">
        <v>128</v>
      </c>
      <c r="G50" s="10"/>
      <c r="H50" s="10"/>
      <c r="I50" s="10"/>
      <c r="J50" s="10" t="s">
        <v>208</v>
      </c>
    </row>
    <row r="51" spans="1:10" x14ac:dyDescent="0.3">
      <c r="A51" s="2" t="s">
        <v>355</v>
      </c>
      <c r="B51" s="7" t="s">
        <v>100</v>
      </c>
      <c r="C51" s="8" t="s">
        <v>49</v>
      </c>
      <c r="D51" s="8" t="s">
        <v>157</v>
      </c>
      <c r="E51" s="8">
        <v>-50.241001129150391</v>
      </c>
      <c r="F51" s="8"/>
      <c r="G51" s="8"/>
      <c r="H51" s="8" t="s">
        <v>234</v>
      </c>
      <c r="I51" s="8" t="s">
        <v>184</v>
      </c>
      <c r="J51" s="8" t="s">
        <v>183</v>
      </c>
    </row>
    <row r="52" spans="1:10" x14ac:dyDescent="0.3">
      <c r="A52" s="2" t="s">
        <v>355</v>
      </c>
      <c r="B52" s="7" t="s">
        <v>102</v>
      </c>
      <c r="C52" s="8" t="s">
        <v>49</v>
      </c>
      <c r="D52" s="8" t="s">
        <v>136</v>
      </c>
      <c r="E52" s="8">
        <v>1200</v>
      </c>
      <c r="F52" s="8"/>
      <c r="G52" s="8"/>
      <c r="H52" s="8"/>
      <c r="I52" s="8" t="s">
        <v>151</v>
      </c>
      <c r="J52" s="8" t="s">
        <v>209</v>
      </c>
    </row>
    <row r="53" spans="1:10" x14ac:dyDescent="0.3">
      <c r="A53" s="2" t="s">
        <v>355</v>
      </c>
      <c r="B53" s="9" t="s">
        <v>103</v>
      </c>
      <c r="C53" s="10" t="s">
        <v>18</v>
      </c>
      <c r="D53" s="10" t="s">
        <v>136</v>
      </c>
      <c r="E53" s="10" t="b">
        <v>0</v>
      </c>
      <c r="F53" s="10"/>
      <c r="G53" s="10"/>
      <c r="H53" s="10"/>
      <c r="I53" s="10"/>
      <c r="J53" s="10" t="s">
        <v>210</v>
      </c>
    </row>
    <row r="54" spans="1:10" x14ac:dyDescent="0.3">
      <c r="A54" s="2" t="s">
        <v>355</v>
      </c>
      <c r="B54" s="7" t="s">
        <v>104</v>
      </c>
      <c r="C54" s="8" t="s">
        <v>9</v>
      </c>
      <c r="D54" s="8" t="s">
        <v>157</v>
      </c>
      <c r="E54" s="8">
        <v>1000</v>
      </c>
      <c r="F54" s="8"/>
      <c r="G54" s="8"/>
      <c r="H54" s="8"/>
      <c r="I54" s="8" t="s">
        <v>212</v>
      </c>
      <c r="J54" s="8" t="s">
        <v>211</v>
      </c>
    </row>
    <row r="55" spans="1:10" x14ac:dyDescent="0.3">
      <c r="A55" s="2" t="s">
        <v>355</v>
      </c>
      <c r="B55" s="9" t="s">
        <v>105</v>
      </c>
      <c r="C55" s="10" t="s">
        <v>9</v>
      </c>
      <c r="D55" s="10" t="s">
        <v>157</v>
      </c>
      <c r="E55" s="10">
        <v>577616640</v>
      </c>
      <c r="F55" s="10"/>
      <c r="G55" s="10"/>
      <c r="H55" s="10"/>
      <c r="I55" s="10"/>
      <c r="J55" s="10" t="s">
        <v>213</v>
      </c>
    </row>
    <row r="56" spans="1:10" x14ac:dyDescent="0.3">
      <c r="A56" s="2" t="s">
        <v>355</v>
      </c>
      <c r="B56" s="7" t="s">
        <v>106</v>
      </c>
      <c r="C56" s="8" t="s">
        <v>9</v>
      </c>
      <c r="D56" s="8" t="s">
        <v>157</v>
      </c>
      <c r="E56" s="8">
        <v>1578202168</v>
      </c>
      <c r="F56" s="8"/>
      <c r="G56" s="8"/>
      <c r="H56" s="8"/>
      <c r="I56" s="8"/>
      <c r="J56" s="8" t="s">
        <v>214</v>
      </c>
    </row>
    <row r="57" spans="1:10" x14ac:dyDescent="0.3">
      <c r="A57" s="2" t="s">
        <v>355</v>
      </c>
      <c r="B57" s="9" t="s">
        <v>107</v>
      </c>
      <c r="C57" s="10" t="s">
        <v>18</v>
      </c>
      <c r="D57" s="10" t="s">
        <v>157</v>
      </c>
      <c r="E57" s="10" t="b">
        <v>0</v>
      </c>
      <c r="F57" s="10"/>
      <c r="G57" s="10"/>
      <c r="H57" s="10"/>
      <c r="I57" s="10"/>
      <c r="J57" s="10" t="s">
        <v>215</v>
      </c>
    </row>
    <row r="58" spans="1:10" x14ac:dyDescent="0.3">
      <c r="A58" s="2" t="s">
        <v>355</v>
      </c>
      <c r="B58" s="7" t="s">
        <v>108</v>
      </c>
      <c r="C58" s="8" t="s">
        <v>109</v>
      </c>
      <c r="D58" s="8"/>
      <c r="E58" s="8" t="s">
        <v>110</v>
      </c>
      <c r="F58" s="8"/>
      <c r="G58" s="8"/>
      <c r="H58" s="8"/>
      <c r="I58" s="8"/>
      <c r="J58" s="8" t="s">
        <v>216</v>
      </c>
    </row>
    <row r="59" spans="1:10" x14ac:dyDescent="0.3">
      <c r="A59" s="2" t="s">
        <v>355</v>
      </c>
      <c r="B59" s="9" t="s">
        <v>111</v>
      </c>
      <c r="C59" s="10" t="s">
        <v>4</v>
      </c>
      <c r="D59" s="10" t="s">
        <v>157</v>
      </c>
      <c r="E59" s="10" t="s">
        <v>24</v>
      </c>
      <c r="F59" s="10">
        <v>128</v>
      </c>
      <c r="G59" s="10"/>
      <c r="H59" s="10"/>
      <c r="I59" s="10"/>
      <c r="J59" s="10" t="s">
        <v>217</v>
      </c>
    </row>
    <row r="60" spans="1:10" x14ac:dyDescent="0.3">
      <c r="A60" s="2" t="s">
        <v>355</v>
      </c>
      <c r="B60" s="7" t="s">
        <v>112</v>
      </c>
      <c r="C60" s="8" t="s">
        <v>4</v>
      </c>
      <c r="D60" s="8" t="s">
        <v>157</v>
      </c>
      <c r="E60" s="8" t="s">
        <v>24</v>
      </c>
      <c r="F60" s="8">
        <v>128</v>
      </c>
      <c r="G60" s="8"/>
      <c r="H60" s="8"/>
      <c r="I60" s="8"/>
      <c r="J60" s="8" t="s">
        <v>218</v>
      </c>
    </row>
    <row r="61" spans="1:10" x14ac:dyDescent="0.3">
      <c r="A61" s="2" t="s">
        <v>355</v>
      </c>
      <c r="B61" s="7" t="s">
        <v>115</v>
      </c>
      <c r="C61" s="8" t="s">
        <v>18</v>
      </c>
      <c r="D61" s="8" t="s">
        <v>136</v>
      </c>
      <c r="E61" s="8" t="b">
        <v>0</v>
      </c>
      <c r="F61" s="8"/>
      <c r="G61" s="8"/>
      <c r="H61" s="8"/>
      <c r="I61" s="8"/>
      <c r="J61" s="8" t="s">
        <v>219</v>
      </c>
    </row>
    <row r="62" spans="1:10" x14ac:dyDescent="0.3">
      <c r="A62" s="2" t="s">
        <v>355</v>
      </c>
      <c r="B62" s="9" t="s">
        <v>116</v>
      </c>
      <c r="C62" s="10" t="s">
        <v>4</v>
      </c>
      <c r="D62" s="10" t="s">
        <v>136</v>
      </c>
      <c r="E62" s="10" t="s">
        <v>117</v>
      </c>
      <c r="F62" s="10">
        <v>128</v>
      </c>
      <c r="G62" s="10"/>
      <c r="H62" s="10"/>
      <c r="I62" s="10"/>
      <c r="J62" s="10" t="s">
        <v>220</v>
      </c>
    </row>
    <row r="63" spans="1:10" x14ac:dyDescent="0.3">
      <c r="A63" s="2" t="s">
        <v>355</v>
      </c>
      <c r="B63" s="7" t="s">
        <v>122</v>
      </c>
      <c r="C63" s="8" t="s">
        <v>4</v>
      </c>
      <c r="D63" s="8" t="s">
        <v>136</v>
      </c>
      <c r="E63" s="8" t="s">
        <v>123</v>
      </c>
      <c r="F63" s="8">
        <v>128</v>
      </c>
      <c r="G63" s="8"/>
      <c r="H63" s="8"/>
      <c r="I63" s="8"/>
      <c r="J63" s="8" t="s">
        <v>221</v>
      </c>
    </row>
    <row r="64" spans="1:10" x14ac:dyDescent="0.3">
      <c r="A64" s="2" t="s">
        <v>355</v>
      </c>
      <c r="B64" s="9" t="s">
        <v>124</v>
      </c>
      <c r="C64" s="10" t="s">
        <v>4</v>
      </c>
      <c r="D64" s="10" t="s">
        <v>157</v>
      </c>
      <c r="E64" s="10" t="s">
        <v>125</v>
      </c>
      <c r="F64" s="10">
        <v>128</v>
      </c>
      <c r="G64" s="10"/>
      <c r="H64" s="10"/>
      <c r="I64" s="10"/>
      <c r="J64" s="10" t="s">
        <v>222</v>
      </c>
    </row>
    <row r="65" spans="1:10" x14ac:dyDescent="0.3">
      <c r="A65" s="2" t="s">
        <v>355</v>
      </c>
      <c r="B65" s="7" t="s">
        <v>126</v>
      </c>
      <c r="C65" s="8" t="s">
        <v>4</v>
      </c>
      <c r="D65" s="8" t="s">
        <v>157</v>
      </c>
      <c r="E65" s="8" t="s">
        <v>127</v>
      </c>
      <c r="F65" s="8">
        <v>128</v>
      </c>
      <c r="G65" s="8"/>
      <c r="H65" s="8"/>
      <c r="I65" s="8"/>
      <c r="J65" s="8" t="s">
        <v>223</v>
      </c>
    </row>
    <row r="66" spans="1:10" x14ac:dyDescent="0.3">
      <c r="A66" s="2" t="s">
        <v>355</v>
      </c>
      <c r="B66" s="9" t="s">
        <v>128</v>
      </c>
      <c r="C66" s="10" t="s">
        <v>18</v>
      </c>
      <c r="D66" s="10" t="s">
        <v>157</v>
      </c>
      <c r="E66" s="10" t="b">
        <v>0</v>
      </c>
      <c r="F66" s="10"/>
      <c r="G66" s="10"/>
      <c r="H66" s="10"/>
      <c r="I66" s="10"/>
      <c r="J66" s="10" t="s">
        <v>224</v>
      </c>
    </row>
    <row r="67" spans="1:10" x14ac:dyDescent="0.3">
      <c r="A67" s="2" t="s">
        <v>355</v>
      </c>
      <c r="B67" s="7" t="s">
        <v>129</v>
      </c>
      <c r="C67" s="8" t="s">
        <v>18</v>
      </c>
      <c r="D67" s="8" t="s">
        <v>157</v>
      </c>
      <c r="E67" s="8" t="b">
        <v>0</v>
      </c>
      <c r="F67" s="8"/>
      <c r="G67" s="8"/>
      <c r="H67" s="8"/>
      <c r="I67" s="8"/>
      <c r="J67" s="8" t="s">
        <v>225</v>
      </c>
    </row>
    <row r="68" spans="1:10" x14ac:dyDescent="0.3">
      <c r="A68" s="2" t="s">
        <v>355</v>
      </c>
      <c r="B68" s="9" t="s">
        <v>130</v>
      </c>
      <c r="C68" s="10" t="s">
        <v>57</v>
      </c>
      <c r="D68" s="10" t="s">
        <v>157</v>
      </c>
      <c r="E68" s="10">
        <v>42</v>
      </c>
      <c r="F68" s="10"/>
      <c r="G68" s="10"/>
      <c r="H68" s="10"/>
      <c r="I68" s="10"/>
      <c r="J68" s="10" t="s">
        <v>226</v>
      </c>
    </row>
    <row r="69" spans="1:10" x14ac:dyDescent="0.3">
      <c r="A69" s="2" t="s">
        <v>355</v>
      </c>
      <c r="B69" s="7" t="s">
        <v>131</v>
      </c>
      <c r="C69" s="8" t="s">
        <v>4</v>
      </c>
      <c r="D69" s="8" t="s">
        <v>136</v>
      </c>
      <c r="E69" s="8" t="s">
        <v>132</v>
      </c>
      <c r="F69" s="8">
        <v>128</v>
      </c>
      <c r="G69" s="8"/>
      <c r="H69" s="8"/>
      <c r="I69" s="8"/>
      <c r="J69" s="8" t="s">
        <v>227</v>
      </c>
    </row>
    <row r="70" spans="1:10" x14ac:dyDescent="0.3">
      <c r="A70" s="2" t="s">
        <v>355</v>
      </c>
      <c r="B70" s="9" t="s">
        <v>21</v>
      </c>
      <c r="C70" s="10" t="s">
        <v>18</v>
      </c>
      <c r="D70" s="10" t="s">
        <v>157</v>
      </c>
      <c r="E70" s="10" t="b">
        <v>1</v>
      </c>
      <c r="F70" s="10"/>
      <c r="G70" s="10"/>
      <c r="H70" s="10"/>
      <c r="I70" s="10"/>
      <c r="J70" s="10" t="s">
        <v>229</v>
      </c>
    </row>
    <row r="71" spans="1:10" x14ac:dyDescent="0.3">
      <c r="A71" s="2" t="s">
        <v>355</v>
      </c>
      <c r="B71" s="7" t="s">
        <v>133</v>
      </c>
      <c r="C71" s="8" t="s">
        <v>4</v>
      </c>
      <c r="D71" s="8" t="s">
        <v>157</v>
      </c>
      <c r="E71" s="8" t="s">
        <v>134</v>
      </c>
      <c r="F71" s="8">
        <v>128</v>
      </c>
      <c r="G71" s="8"/>
      <c r="H71" s="8"/>
      <c r="I71" s="8"/>
      <c r="J71" s="8" t="s">
        <v>228</v>
      </c>
    </row>
    <row r="72" spans="1:10" x14ac:dyDescent="0.3">
      <c r="A72" s="2" t="s">
        <v>356</v>
      </c>
      <c r="B72" s="7" t="s">
        <v>3</v>
      </c>
      <c r="C72" s="8" t="s">
        <v>4</v>
      </c>
      <c r="D72" s="8" t="s">
        <v>136</v>
      </c>
      <c r="E72" s="8" t="s">
        <v>5</v>
      </c>
      <c r="F72" s="8">
        <v>128</v>
      </c>
      <c r="G72" s="8"/>
      <c r="H72" s="8"/>
      <c r="I72" s="8"/>
      <c r="J72" s="8" t="s">
        <v>352</v>
      </c>
    </row>
    <row r="73" spans="1:10" x14ac:dyDescent="0.3">
      <c r="A73" s="2" t="s">
        <v>356</v>
      </c>
      <c r="B73" s="9" t="s">
        <v>6</v>
      </c>
      <c r="C73" s="10" t="s">
        <v>4</v>
      </c>
      <c r="D73" s="10" t="s">
        <v>136</v>
      </c>
      <c r="E73" s="10" t="s">
        <v>7</v>
      </c>
      <c r="F73" s="10">
        <v>128</v>
      </c>
      <c r="G73" s="10"/>
      <c r="H73" s="10"/>
      <c r="I73" s="10"/>
      <c r="J73" s="10" t="s">
        <v>353</v>
      </c>
    </row>
    <row r="74" spans="1:10" x14ac:dyDescent="0.3">
      <c r="A74" s="2" t="s">
        <v>356</v>
      </c>
      <c r="B74" s="7" t="s">
        <v>8</v>
      </c>
      <c r="C74" s="8" t="s">
        <v>9</v>
      </c>
      <c r="D74" s="8" t="s">
        <v>136</v>
      </c>
      <c r="E74" s="8">
        <v>0</v>
      </c>
      <c r="F74" s="8"/>
      <c r="G74" s="8"/>
      <c r="H74" s="8"/>
      <c r="I74" s="8"/>
      <c r="J74" s="8" t="s">
        <v>153</v>
      </c>
    </row>
    <row r="75" spans="1:10" x14ac:dyDescent="0.3">
      <c r="A75" s="2" t="s">
        <v>356</v>
      </c>
      <c r="B75" s="9" t="s">
        <v>10</v>
      </c>
      <c r="C75" s="10" t="s">
        <v>11</v>
      </c>
      <c r="D75" s="10" t="s">
        <v>136</v>
      </c>
      <c r="E75" s="10">
        <v>1200000000</v>
      </c>
      <c r="F75" s="10"/>
      <c r="G75" s="10">
        <v>1000000</v>
      </c>
      <c r="H75" s="10" t="s">
        <v>155</v>
      </c>
      <c r="I75" s="10" t="s">
        <v>151</v>
      </c>
      <c r="J75" s="10" t="s">
        <v>138</v>
      </c>
    </row>
    <row r="76" spans="1:10" x14ac:dyDescent="0.3">
      <c r="A76" s="2" t="s">
        <v>356</v>
      </c>
      <c r="B76" s="7" t="s">
        <v>12</v>
      </c>
      <c r="C76" s="8" t="s">
        <v>11</v>
      </c>
      <c r="D76" s="8" t="s">
        <v>136</v>
      </c>
      <c r="E76" s="8">
        <v>5000000</v>
      </c>
      <c r="F76" s="8"/>
      <c r="G76" s="8">
        <v>1000000</v>
      </c>
      <c r="H76" s="8" t="s">
        <v>155</v>
      </c>
      <c r="I76" s="8" t="s">
        <v>151</v>
      </c>
      <c r="J76" s="8" t="s">
        <v>146</v>
      </c>
    </row>
    <row r="77" spans="1:10" x14ac:dyDescent="0.3">
      <c r="A77" s="2" t="s">
        <v>356</v>
      </c>
      <c r="B77" s="9" t="s">
        <v>13</v>
      </c>
      <c r="C77" s="10" t="s">
        <v>11</v>
      </c>
      <c r="D77" s="10" t="s">
        <v>136</v>
      </c>
      <c r="E77" s="10">
        <v>5625000</v>
      </c>
      <c r="F77" s="10"/>
      <c r="G77" s="10">
        <v>1000000</v>
      </c>
      <c r="H77" s="10" t="s">
        <v>155</v>
      </c>
      <c r="I77" s="10" t="s">
        <v>152</v>
      </c>
      <c r="J77" s="10" t="s">
        <v>145</v>
      </c>
    </row>
    <row r="78" spans="1:10" x14ac:dyDescent="0.3">
      <c r="A78" s="2" t="s">
        <v>356</v>
      </c>
      <c r="B78" s="7" t="s">
        <v>14</v>
      </c>
      <c r="C78" s="8" t="s">
        <v>11</v>
      </c>
      <c r="D78" s="8" t="s">
        <v>136</v>
      </c>
      <c r="E78" s="8">
        <v>10</v>
      </c>
      <c r="F78" s="8"/>
      <c r="G78" s="8"/>
      <c r="H78" s="8"/>
      <c r="I78" s="8" t="s">
        <v>148</v>
      </c>
      <c r="J78" s="8" t="s">
        <v>144</v>
      </c>
    </row>
    <row r="79" spans="1:10" x14ac:dyDescent="0.3">
      <c r="A79" s="2" t="s">
        <v>356</v>
      </c>
      <c r="B79" s="9" t="s">
        <v>15</v>
      </c>
      <c r="C79" s="10" t="s">
        <v>16</v>
      </c>
      <c r="D79" s="10" t="s">
        <v>136</v>
      </c>
      <c r="E79" s="10">
        <v>10</v>
      </c>
      <c r="F79" s="10"/>
      <c r="G79" s="10"/>
      <c r="H79" s="10"/>
      <c r="I79" s="10" t="s">
        <v>149</v>
      </c>
      <c r="J79" s="10" t="s">
        <v>143</v>
      </c>
    </row>
    <row r="80" spans="1:10" x14ac:dyDescent="0.3">
      <c r="A80" s="2" t="s">
        <v>356</v>
      </c>
      <c r="B80" s="7" t="s">
        <v>17</v>
      </c>
      <c r="C80" s="8" t="s">
        <v>18</v>
      </c>
      <c r="D80" s="8" t="s">
        <v>136</v>
      </c>
      <c r="E80" s="8" t="b">
        <v>0</v>
      </c>
      <c r="F80" s="8"/>
      <c r="G80" s="8"/>
      <c r="H80" s="8"/>
      <c r="I80" s="8"/>
      <c r="J80" s="8" t="s">
        <v>142</v>
      </c>
    </row>
    <row r="81" spans="1:10" x14ac:dyDescent="0.3">
      <c r="A81" s="2" t="s">
        <v>356</v>
      </c>
      <c r="B81" s="9" t="s">
        <v>19</v>
      </c>
      <c r="C81" s="10" t="s">
        <v>18</v>
      </c>
      <c r="D81" s="10" t="s">
        <v>136</v>
      </c>
      <c r="E81" s="10" t="b">
        <v>0</v>
      </c>
      <c r="F81" s="10"/>
      <c r="G81" s="10"/>
      <c r="H81" s="10"/>
      <c r="I81" s="10"/>
      <c r="J81" s="10" t="s">
        <v>141</v>
      </c>
    </row>
    <row r="82" spans="1:10" x14ac:dyDescent="0.3">
      <c r="A82" s="2" t="s">
        <v>356</v>
      </c>
      <c r="B82" s="7" t="s">
        <v>20</v>
      </c>
      <c r="C82" s="8" t="s">
        <v>18</v>
      </c>
      <c r="D82" s="8" t="s">
        <v>136</v>
      </c>
      <c r="E82" s="8" t="b">
        <v>1</v>
      </c>
      <c r="F82" s="8"/>
      <c r="G82" s="8"/>
      <c r="H82" s="8"/>
      <c r="I82" s="8"/>
      <c r="J82" s="8" t="s">
        <v>139</v>
      </c>
    </row>
    <row r="83" spans="1:10" x14ac:dyDescent="0.3">
      <c r="A83" s="2" t="s">
        <v>356</v>
      </c>
      <c r="B83" s="9" t="s">
        <v>21</v>
      </c>
      <c r="C83" s="10" t="s">
        <v>18</v>
      </c>
      <c r="D83" s="10" t="s">
        <v>136</v>
      </c>
      <c r="E83" s="10" t="b">
        <v>1</v>
      </c>
      <c r="F83" s="10"/>
      <c r="G83" s="10"/>
      <c r="H83" s="10"/>
      <c r="I83" s="10"/>
      <c r="J83" s="10" t="s">
        <v>140</v>
      </c>
    </row>
    <row r="84" spans="1:10" x14ac:dyDescent="0.3">
      <c r="A84" s="2" t="s">
        <v>357</v>
      </c>
      <c r="B84" s="7" t="s">
        <v>241</v>
      </c>
      <c r="C84" s="8" t="s">
        <v>4</v>
      </c>
      <c r="D84" s="8" t="s">
        <v>157</v>
      </c>
      <c r="E84" s="8" t="s">
        <v>285</v>
      </c>
      <c r="F84" s="8">
        <v>128</v>
      </c>
      <c r="G84" s="8"/>
      <c r="H84" s="8"/>
      <c r="I84" s="8"/>
      <c r="J84" s="8" t="s">
        <v>263</v>
      </c>
    </row>
    <row r="85" spans="1:10" x14ac:dyDescent="0.3">
      <c r="A85" s="2" t="s">
        <v>357</v>
      </c>
      <c r="B85" s="9" t="s">
        <v>286</v>
      </c>
      <c r="C85" s="10" t="s">
        <v>11</v>
      </c>
      <c r="D85" s="10" t="s">
        <v>157</v>
      </c>
      <c r="E85" s="10">
        <v>9216000</v>
      </c>
      <c r="F85" s="10"/>
      <c r="G85" s="10">
        <v>1000000</v>
      </c>
      <c r="H85" s="10" t="s">
        <v>234</v>
      </c>
      <c r="I85" s="10" t="s">
        <v>274</v>
      </c>
      <c r="J85" s="10" t="s">
        <v>317</v>
      </c>
    </row>
    <row r="86" spans="1:10" x14ac:dyDescent="0.3">
      <c r="A86" s="2" t="s">
        <v>357</v>
      </c>
      <c r="B86" s="7" t="s">
        <v>243</v>
      </c>
      <c r="C86" s="8" t="s">
        <v>16</v>
      </c>
      <c r="D86" s="8" t="s">
        <v>157</v>
      </c>
      <c r="E86" s="8">
        <v>10</v>
      </c>
      <c r="F86" s="8"/>
      <c r="G86" s="8"/>
      <c r="H86" s="8"/>
      <c r="I86" s="8"/>
      <c r="J86" s="8" t="s">
        <v>265</v>
      </c>
    </row>
    <row r="87" spans="1:10" x14ac:dyDescent="0.3">
      <c r="A87" s="2" t="s">
        <v>357</v>
      </c>
      <c r="B87" s="9" t="s">
        <v>287</v>
      </c>
      <c r="C87" s="10" t="s">
        <v>4</v>
      </c>
      <c r="D87" s="10" t="s">
        <v>136</v>
      </c>
      <c r="E87" s="10" t="s">
        <v>288</v>
      </c>
      <c r="F87" s="10">
        <v>128</v>
      </c>
      <c r="G87" s="10"/>
      <c r="H87" s="10"/>
      <c r="I87" s="10"/>
      <c r="J87" s="10" t="s">
        <v>318</v>
      </c>
    </row>
    <row r="88" spans="1:10" x14ac:dyDescent="0.3">
      <c r="A88" s="2" t="s">
        <v>357</v>
      </c>
      <c r="B88" s="7" t="s">
        <v>289</v>
      </c>
      <c r="C88" s="8" t="s">
        <v>9</v>
      </c>
      <c r="D88" s="8" t="s">
        <v>136</v>
      </c>
      <c r="E88" s="8">
        <v>10000000</v>
      </c>
      <c r="F88" s="8"/>
      <c r="G88" s="8">
        <v>1000000</v>
      </c>
      <c r="H88" s="8" t="s">
        <v>234</v>
      </c>
      <c r="I88" s="8" t="s">
        <v>274</v>
      </c>
      <c r="J88" s="8" t="s">
        <v>319</v>
      </c>
    </row>
    <row r="89" spans="1:10" x14ac:dyDescent="0.3">
      <c r="A89" s="2" t="s">
        <v>357</v>
      </c>
      <c r="B89" s="9" t="s">
        <v>290</v>
      </c>
      <c r="C89" s="10" t="s">
        <v>9</v>
      </c>
      <c r="D89" s="10" t="s">
        <v>136</v>
      </c>
      <c r="E89" s="10">
        <v>10000000</v>
      </c>
      <c r="F89" s="10"/>
      <c r="G89" s="10">
        <v>1000000</v>
      </c>
      <c r="H89" s="10" t="s">
        <v>234</v>
      </c>
      <c r="I89" s="10" t="s">
        <v>274</v>
      </c>
      <c r="J89" s="10" t="s">
        <v>320</v>
      </c>
    </row>
    <row r="90" spans="1:10" x14ac:dyDescent="0.3">
      <c r="A90" s="2" t="s">
        <v>357</v>
      </c>
      <c r="B90" s="7" t="s">
        <v>246</v>
      </c>
      <c r="C90" s="8" t="s">
        <v>41</v>
      </c>
      <c r="D90" s="8" t="s">
        <v>136</v>
      </c>
      <c r="E90" s="8">
        <v>50000</v>
      </c>
      <c r="F90" s="8"/>
      <c r="G90" s="8"/>
      <c r="H90" s="8"/>
      <c r="I90" s="8"/>
      <c r="J90" s="8" t="s">
        <v>321</v>
      </c>
    </row>
    <row r="91" spans="1:10" x14ac:dyDescent="0.3">
      <c r="A91" s="2" t="s">
        <v>357</v>
      </c>
      <c r="B91" s="9" t="s">
        <v>291</v>
      </c>
      <c r="C91" s="10" t="s">
        <v>9</v>
      </c>
      <c r="D91" s="10" t="s">
        <v>157</v>
      </c>
      <c r="E91" s="10">
        <v>0</v>
      </c>
      <c r="F91" s="10"/>
      <c r="G91" s="10"/>
      <c r="H91" s="10"/>
      <c r="I91" s="10"/>
      <c r="J91" s="10" t="s">
        <v>322</v>
      </c>
    </row>
    <row r="92" spans="1:10" x14ac:dyDescent="0.3">
      <c r="A92" s="2" t="s">
        <v>357</v>
      </c>
      <c r="B92" s="7" t="s">
        <v>247</v>
      </c>
      <c r="C92" s="8" t="s">
        <v>248</v>
      </c>
      <c r="D92" s="8" t="s">
        <v>136</v>
      </c>
      <c r="E92" s="8">
        <v>0</v>
      </c>
      <c r="F92" s="8"/>
      <c r="G92" s="8">
        <v>1000000</v>
      </c>
      <c r="H92" s="8" t="s">
        <v>234</v>
      </c>
      <c r="I92" s="8" t="s">
        <v>151</v>
      </c>
      <c r="J92" s="8" t="s">
        <v>268</v>
      </c>
    </row>
    <row r="93" spans="1:10" x14ac:dyDescent="0.3">
      <c r="A93" s="2" t="s">
        <v>357</v>
      </c>
      <c r="B93" s="9" t="s">
        <v>292</v>
      </c>
      <c r="C93" s="10" t="s">
        <v>9</v>
      </c>
      <c r="D93" s="10" t="s">
        <v>157</v>
      </c>
      <c r="E93" s="10">
        <v>1</v>
      </c>
      <c r="F93" s="10"/>
      <c r="G93" s="10"/>
      <c r="H93" s="10"/>
      <c r="I93" s="10"/>
      <c r="J93" s="10" t="s">
        <v>323</v>
      </c>
    </row>
    <row r="94" spans="1:10" x14ac:dyDescent="0.3">
      <c r="A94" s="2" t="s">
        <v>357</v>
      </c>
      <c r="B94" s="7" t="s">
        <v>293</v>
      </c>
      <c r="C94" s="8" t="s">
        <v>9</v>
      </c>
      <c r="D94" s="8" t="s">
        <v>157</v>
      </c>
      <c r="E94" s="8">
        <v>10000000</v>
      </c>
      <c r="F94" s="8"/>
      <c r="G94" s="8">
        <v>1000000</v>
      </c>
      <c r="H94" s="8" t="s">
        <v>234</v>
      </c>
      <c r="I94" s="8" t="s">
        <v>274</v>
      </c>
      <c r="J94" s="8" t="s">
        <v>324</v>
      </c>
    </row>
    <row r="95" spans="1:10" x14ac:dyDescent="0.3">
      <c r="A95" s="2" t="s">
        <v>357</v>
      </c>
      <c r="B95" s="9" t="s">
        <v>250</v>
      </c>
      <c r="C95" s="10" t="s">
        <v>251</v>
      </c>
      <c r="D95" s="10" t="s">
        <v>157</v>
      </c>
      <c r="E95" s="10">
        <v>118273680</v>
      </c>
      <c r="F95" s="10"/>
      <c r="G95" s="10">
        <v>1000000</v>
      </c>
      <c r="H95" s="10" t="s">
        <v>234</v>
      </c>
      <c r="I95" s="10" t="s">
        <v>262</v>
      </c>
      <c r="J95" s="10" t="s">
        <v>325</v>
      </c>
    </row>
    <row r="96" spans="1:10" x14ac:dyDescent="0.3">
      <c r="A96" s="2" t="s">
        <v>357</v>
      </c>
      <c r="B96" s="7" t="s">
        <v>252</v>
      </c>
      <c r="C96" s="8" t="s">
        <v>9</v>
      </c>
      <c r="D96" s="8" t="s">
        <v>157</v>
      </c>
      <c r="E96" s="8">
        <v>9765</v>
      </c>
      <c r="F96" s="8"/>
      <c r="G96" s="8">
        <v>1000</v>
      </c>
      <c r="H96" s="8" t="s">
        <v>234</v>
      </c>
      <c r="I96" s="8" t="s">
        <v>284</v>
      </c>
      <c r="J96" s="8" t="s">
        <v>326</v>
      </c>
    </row>
    <row r="97" spans="1:10" x14ac:dyDescent="0.3">
      <c r="A97" s="2" t="s">
        <v>357</v>
      </c>
      <c r="B97" s="9" t="s">
        <v>294</v>
      </c>
      <c r="C97" s="10" t="s">
        <v>11</v>
      </c>
      <c r="D97" s="10" t="s">
        <v>157</v>
      </c>
      <c r="E97" s="10">
        <v>10</v>
      </c>
      <c r="F97" s="10"/>
      <c r="G97" s="10"/>
      <c r="H97" s="10"/>
      <c r="I97" s="10"/>
      <c r="J97" s="10" t="s">
        <v>327</v>
      </c>
    </row>
    <row r="98" spans="1:10" x14ac:dyDescent="0.3">
      <c r="A98" s="2" t="s">
        <v>357</v>
      </c>
      <c r="B98" s="7" t="s">
        <v>295</v>
      </c>
      <c r="C98" s="8" t="s">
        <v>11</v>
      </c>
      <c r="D98" s="8" t="s">
        <v>157</v>
      </c>
      <c r="E98" s="8">
        <v>722559.9999999993</v>
      </c>
      <c r="F98" s="8"/>
      <c r="G98" s="8">
        <v>1000000</v>
      </c>
      <c r="H98" s="8" t="s">
        <v>234</v>
      </c>
      <c r="I98" s="8" t="s">
        <v>274</v>
      </c>
      <c r="J98" s="8" t="s">
        <v>328</v>
      </c>
    </row>
    <row r="99" spans="1:10" x14ac:dyDescent="0.3">
      <c r="A99" s="2" t="s">
        <v>357</v>
      </c>
      <c r="B99" s="9" t="s">
        <v>254</v>
      </c>
      <c r="C99" s="10" t="s">
        <v>11</v>
      </c>
      <c r="D99" s="10" t="s">
        <v>157</v>
      </c>
      <c r="E99" s="10">
        <v>4.8877146631439938</v>
      </c>
      <c r="F99" s="10"/>
      <c r="G99" s="10"/>
      <c r="H99" s="10" t="s">
        <v>234</v>
      </c>
      <c r="I99" s="10" t="s">
        <v>178</v>
      </c>
      <c r="J99" s="10" t="s">
        <v>275</v>
      </c>
    </row>
    <row r="100" spans="1:10" x14ac:dyDescent="0.3">
      <c r="A100" s="2" t="s">
        <v>357</v>
      </c>
      <c r="B100" s="7" t="s">
        <v>296</v>
      </c>
      <c r="C100" s="8" t="s">
        <v>4</v>
      </c>
      <c r="D100" s="8" t="s">
        <v>157</v>
      </c>
      <c r="E100" s="8" t="s">
        <v>297</v>
      </c>
      <c r="F100" s="8">
        <v>128</v>
      </c>
      <c r="G100" s="8"/>
      <c r="H100" s="8"/>
      <c r="I100" s="8"/>
      <c r="J100" s="8" t="s">
        <v>329</v>
      </c>
    </row>
    <row r="101" spans="1:10" x14ac:dyDescent="0.3">
      <c r="A101" s="2" t="s">
        <v>357</v>
      </c>
      <c r="B101" s="9" t="s">
        <v>298</v>
      </c>
      <c r="C101" s="10" t="s">
        <v>9</v>
      </c>
      <c r="D101" s="10" t="s">
        <v>157</v>
      </c>
      <c r="E101" s="10">
        <v>0</v>
      </c>
      <c r="F101" s="10"/>
      <c r="G101" s="10"/>
      <c r="H101" s="10"/>
      <c r="I101" s="10"/>
      <c r="J101" s="10" t="s">
        <v>330</v>
      </c>
    </row>
    <row r="102" spans="1:10" x14ac:dyDescent="0.3">
      <c r="A102" s="2" t="s">
        <v>357</v>
      </c>
      <c r="B102" s="7" t="s">
        <v>299</v>
      </c>
      <c r="C102" s="8" t="s">
        <v>9</v>
      </c>
      <c r="D102" s="8" t="s">
        <v>157</v>
      </c>
      <c r="E102" s="8">
        <v>0</v>
      </c>
      <c r="F102" s="8"/>
      <c r="G102" s="8"/>
      <c r="H102" s="8"/>
      <c r="I102" s="8"/>
      <c r="J102" s="8" t="s">
        <v>331</v>
      </c>
    </row>
    <row r="103" spans="1:10" x14ac:dyDescent="0.3">
      <c r="A103" s="2" t="s">
        <v>357</v>
      </c>
      <c r="B103" s="9" t="s">
        <v>300</v>
      </c>
      <c r="C103" s="10" t="s">
        <v>251</v>
      </c>
      <c r="D103" s="10" t="s">
        <v>157</v>
      </c>
      <c r="E103" s="10">
        <v>0</v>
      </c>
      <c r="F103" s="10"/>
      <c r="G103" s="10"/>
      <c r="H103" s="10"/>
      <c r="I103" s="10"/>
      <c r="J103" s="10" t="s">
        <v>332</v>
      </c>
    </row>
    <row r="104" spans="1:10" x14ac:dyDescent="0.3">
      <c r="A104" s="2" t="s">
        <v>357</v>
      </c>
      <c r="B104" s="7" t="s">
        <v>301</v>
      </c>
      <c r="C104" s="8" t="s">
        <v>9</v>
      </c>
      <c r="D104" s="8" t="s">
        <v>157</v>
      </c>
      <c r="E104" s="8">
        <v>0</v>
      </c>
      <c r="F104" s="8"/>
      <c r="G104" s="8"/>
      <c r="H104" s="8"/>
      <c r="I104" s="8"/>
      <c r="J104" s="8" t="s">
        <v>333</v>
      </c>
    </row>
    <row r="105" spans="1:10" x14ac:dyDescent="0.3">
      <c r="A105" s="2" t="s">
        <v>357</v>
      </c>
      <c r="B105" s="9" t="s">
        <v>302</v>
      </c>
      <c r="C105" s="10" t="s">
        <v>18</v>
      </c>
      <c r="D105" s="10" t="s">
        <v>136</v>
      </c>
      <c r="E105" s="10" t="b">
        <v>0</v>
      </c>
      <c r="F105" s="10"/>
      <c r="G105" s="10"/>
      <c r="H105" s="10"/>
      <c r="I105" s="10"/>
      <c r="J105" s="10" t="s">
        <v>334</v>
      </c>
    </row>
    <row r="106" spans="1:10" x14ac:dyDescent="0.3">
      <c r="A106" s="2" t="s">
        <v>357</v>
      </c>
      <c r="B106" s="7" t="s">
        <v>303</v>
      </c>
      <c r="C106" s="8" t="s">
        <v>9</v>
      </c>
      <c r="D106" s="8" t="s">
        <v>157</v>
      </c>
      <c r="E106" s="8">
        <v>0</v>
      </c>
      <c r="F106" s="8"/>
      <c r="G106" s="8"/>
      <c r="H106" s="8"/>
      <c r="I106" s="8"/>
      <c r="J106" s="8" t="s">
        <v>335</v>
      </c>
    </row>
    <row r="107" spans="1:10" x14ac:dyDescent="0.3">
      <c r="A107" s="2" t="s">
        <v>357</v>
      </c>
      <c r="B107" s="9" t="s">
        <v>304</v>
      </c>
      <c r="C107" s="10" t="s">
        <v>9</v>
      </c>
      <c r="D107" s="10" t="s">
        <v>157</v>
      </c>
      <c r="E107" s="10">
        <v>1000</v>
      </c>
      <c r="F107" s="10"/>
      <c r="G107" s="10"/>
      <c r="H107" s="10"/>
      <c r="I107" s="10"/>
      <c r="J107" s="10" t="s">
        <v>336</v>
      </c>
    </row>
    <row r="108" spans="1:10" x14ac:dyDescent="0.3">
      <c r="A108" s="2" t="s">
        <v>357</v>
      </c>
      <c r="B108" s="7" t="s">
        <v>305</v>
      </c>
      <c r="C108" s="8" t="s">
        <v>9</v>
      </c>
      <c r="D108" s="8" t="s">
        <v>157</v>
      </c>
      <c r="E108" s="8">
        <v>0</v>
      </c>
      <c r="F108" s="8"/>
      <c r="G108" s="8"/>
      <c r="H108" s="8"/>
      <c r="I108" s="8"/>
      <c r="J108" s="8" t="s">
        <v>337</v>
      </c>
    </row>
    <row r="109" spans="1:10" x14ac:dyDescent="0.3">
      <c r="A109" s="2" t="s">
        <v>357</v>
      </c>
      <c r="B109" s="9" t="s">
        <v>306</v>
      </c>
      <c r="C109" s="10" t="s">
        <v>9</v>
      </c>
      <c r="D109" s="10" t="s">
        <v>157</v>
      </c>
      <c r="E109" s="10">
        <v>0</v>
      </c>
      <c r="F109" s="10"/>
      <c r="G109" s="10"/>
      <c r="H109" s="10"/>
      <c r="I109" s="10"/>
      <c r="J109" s="10" t="s">
        <v>338</v>
      </c>
    </row>
    <row r="110" spans="1:10" x14ac:dyDescent="0.3">
      <c r="A110" s="2" t="s">
        <v>357</v>
      </c>
      <c r="B110" s="7" t="s">
        <v>307</v>
      </c>
      <c r="C110" s="8" t="s">
        <v>9</v>
      </c>
      <c r="D110" s="8" t="s">
        <v>136</v>
      </c>
      <c r="E110" s="8">
        <v>1000</v>
      </c>
      <c r="F110" s="8"/>
      <c r="G110" s="8"/>
      <c r="H110" s="8"/>
      <c r="I110" s="8" t="s">
        <v>340</v>
      </c>
      <c r="J110" s="8" t="s">
        <v>339</v>
      </c>
    </row>
    <row r="111" spans="1:10" x14ac:dyDescent="0.3">
      <c r="A111" s="2" t="s">
        <v>357</v>
      </c>
      <c r="B111" s="9" t="s">
        <v>308</v>
      </c>
      <c r="C111" s="10" t="s">
        <v>4</v>
      </c>
      <c r="D111" s="10" t="s">
        <v>136</v>
      </c>
      <c r="E111" s="10" t="s">
        <v>309</v>
      </c>
      <c r="F111" s="10">
        <v>128</v>
      </c>
      <c r="G111" s="10"/>
      <c r="H111" s="10"/>
      <c r="I111" s="10"/>
      <c r="J111" s="10" t="s">
        <v>341</v>
      </c>
    </row>
    <row r="112" spans="1:10" x14ac:dyDescent="0.3">
      <c r="A112" s="2" t="s">
        <v>357</v>
      </c>
      <c r="B112" s="7" t="s">
        <v>310</v>
      </c>
      <c r="C112" s="8" t="s">
        <v>4</v>
      </c>
      <c r="D112" s="8" t="s">
        <v>157</v>
      </c>
      <c r="E112" s="8" t="s">
        <v>5</v>
      </c>
      <c r="F112" s="8">
        <v>128</v>
      </c>
      <c r="G112" s="8"/>
      <c r="H112" s="8"/>
      <c r="I112" s="8"/>
      <c r="J112" s="8" t="s">
        <v>342</v>
      </c>
    </row>
    <row r="113" spans="1:10" x14ac:dyDescent="0.3">
      <c r="A113" s="2" t="s">
        <v>357</v>
      </c>
      <c r="B113" s="9" t="s">
        <v>6</v>
      </c>
      <c r="C113" s="10" t="s">
        <v>41</v>
      </c>
      <c r="D113" s="10" t="s">
        <v>157</v>
      </c>
      <c r="E113" s="10">
        <v>50000</v>
      </c>
      <c r="F113" s="10"/>
      <c r="G113" s="10"/>
      <c r="H113" s="10"/>
      <c r="I113" s="10"/>
      <c r="J113" s="10" t="s">
        <v>343</v>
      </c>
    </row>
    <row r="114" spans="1:10" x14ac:dyDescent="0.3">
      <c r="A114" s="2" t="s">
        <v>357</v>
      </c>
      <c r="B114" s="7" t="s">
        <v>258</v>
      </c>
      <c r="C114" s="8" t="s">
        <v>11</v>
      </c>
      <c r="D114" s="8" t="s">
        <v>157</v>
      </c>
      <c r="E114" s="8">
        <v>5000000</v>
      </c>
      <c r="F114" s="8"/>
      <c r="G114" s="8">
        <v>1000000</v>
      </c>
      <c r="H114" s="8" t="s">
        <v>234</v>
      </c>
      <c r="I114" s="8" t="s">
        <v>151</v>
      </c>
      <c r="J114" s="8" t="s">
        <v>279</v>
      </c>
    </row>
    <row r="115" spans="1:10" x14ac:dyDescent="0.3">
      <c r="A115" s="2" t="s">
        <v>357</v>
      </c>
      <c r="B115" s="9" t="s">
        <v>259</v>
      </c>
      <c r="C115" s="10" t="s">
        <v>18</v>
      </c>
      <c r="D115" s="11" t="s">
        <v>157</v>
      </c>
      <c r="E115" s="10" t="b">
        <v>1</v>
      </c>
      <c r="F115" s="10"/>
      <c r="G115" s="10"/>
      <c r="H115" s="10"/>
      <c r="I115" s="10"/>
      <c r="J115" s="10" t="s">
        <v>280</v>
      </c>
    </row>
    <row r="116" spans="1:10" x14ac:dyDescent="0.3">
      <c r="A116" s="2" t="s">
        <v>357</v>
      </c>
      <c r="B116" s="7" t="s">
        <v>8</v>
      </c>
      <c r="C116" s="8" t="s">
        <v>9</v>
      </c>
      <c r="D116" s="8" t="s">
        <v>136</v>
      </c>
      <c r="E116" s="8">
        <v>0</v>
      </c>
      <c r="F116" s="8"/>
      <c r="G116" s="8"/>
      <c r="H116" s="8"/>
      <c r="I116" s="8"/>
      <c r="J116" s="8" t="s">
        <v>344</v>
      </c>
    </row>
    <row r="117" spans="1:10" x14ac:dyDescent="0.3">
      <c r="A117" s="2" t="s">
        <v>357</v>
      </c>
      <c r="B117" s="9" t="s">
        <v>261</v>
      </c>
      <c r="C117" s="10" t="s">
        <v>11</v>
      </c>
      <c r="D117" s="10" t="s">
        <v>157</v>
      </c>
      <c r="E117" s="10">
        <v>5625000</v>
      </c>
      <c r="F117" s="10"/>
      <c r="G117" s="10">
        <v>1000000</v>
      </c>
      <c r="H117" s="10" t="s">
        <v>234</v>
      </c>
      <c r="I117" s="10" t="s">
        <v>152</v>
      </c>
      <c r="J117" s="10" t="s">
        <v>345</v>
      </c>
    </row>
    <row r="118" spans="1:10" x14ac:dyDescent="0.3">
      <c r="A118" s="2" t="s">
        <v>357</v>
      </c>
      <c r="B118" s="7" t="s">
        <v>311</v>
      </c>
      <c r="C118" s="8" t="s">
        <v>9</v>
      </c>
      <c r="D118" s="8" t="s">
        <v>157</v>
      </c>
      <c r="E118" s="8">
        <v>139</v>
      </c>
      <c r="F118" s="8"/>
      <c r="G118" s="8"/>
      <c r="H118" s="8"/>
      <c r="I118" s="8"/>
      <c r="J118" s="8" t="s">
        <v>346</v>
      </c>
    </row>
    <row r="119" spans="1:10" x14ac:dyDescent="0.3">
      <c r="A119" s="2" t="s">
        <v>357</v>
      </c>
      <c r="B119" s="9" t="s">
        <v>312</v>
      </c>
      <c r="C119" s="10" t="s">
        <v>18</v>
      </c>
      <c r="D119" s="10" t="s">
        <v>157</v>
      </c>
      <c r="E119" s="10" t="b">
        <v>0</v>
      </c>
      <c r="F119" s="10"/>
      <c r="G119" s="10"/>
      <c r="H119" s="10"/>
      <c r="I119" s="10"/>
      <c r="J119" s="10" t="s">
        <v>347</v>
      </c>
    </row>
    <row r="120" spans="1:10" x14ac:dyDescent="0.3">
      <c r="A120" s="2" t="s">
        <v>357</v>
      </c>
      <c r="B120" s="7" t="s">
        <v>313</v>
      </c>
      <c r="C120" s="8" t="s">
        <v>18</v>
      </c>
      <c r="D120" s="8" t="s">
        <v>157</v>
      </c>
      <c r="E120" s="8" t="b">
        <v>1</v>
      </c>
      <c r="F120" s="8"/>
      <c r="G120" s="8"/>
      <c r="H120" s="8"/>
      <c r="I120" s="8"/>
      <c r="J120" s="8" t="s">
        <v>348</v>
      </c>
    </row>
    <row r="121" spans="1:10" x14ac:dyDescent="0.3">
      <c r="A121" s="2" t="s">
        <v>357</v>
      </c>
      <c r="B121" s="9" t="s">
        <v>314</v>
      </c>
      <c r="C121" s="10" t="s">
        <v>11</v>
      </c>
      <c r="D121" s="10" t="s">
        <v>157</v>
      </c>
      <c r="E121" s="10">
        <v>10</v>
      </c>
      <c r="F121" s="10"/>
      <c r="G121" s="10"/>
      <c r="H121" s="10"/>
      <c r="I121" s="10"/>
      <c r="J121" s="10" t="s">
        <v>349</v>
      </c>
    </row>
    <row r="122" spans="1:10" x14ac:dyDescent="0.3">
      <c r="A122" s="2" t="s">
        <v>357</v>
      </c>
      <c r="B122" s="7" t="s">
        <v>315</v>
      </c>
      <c r="C122" s="8" t="s">
        <v>18</v>
      </c>
      <c r="D122" s="8" t="s">
        <v>157</v>
      </c>
      <c r="E122" s="8" t="b">
        <v>1</v>
      </c>
      <c r="F122" s="8"/>
      <c r="G122" s="8"/>
      <c r="H122" s="8"/>
      <c r="I122" s="8"/>
      <c r="J122" s="8" t="s">
        <v>350</v>
      </c>
    </row>
    <row r="123" spans="1:10" x14ac:dyDescent="0.3">
      <c r="A123" s="2" t="s">
        <v>357</v>
      </c>
      <c r="B123" s="9" t="s">
        <v>316</v>
      </c>
      <c r="C123" s="10" t="s">
        <v>18</v>
      </c>
      <c r="D123" s="10" t="s">
        <v>136</v>
      </c>
      <c r="E123" s="10" t="b">
        <v>1</v>
      </c>
      <c r="F123" s="10"/>
      <c r="G123" s="10"/>
      <c r="H123" s="10"/>
      <c r="I123" s="10"/>
      <c r="J123" s="10" t="s">
        <v>351</v>
      </c>
    </row>
    <row r="124" spans="1:10" x14ac:dyDescent="0.3">
      <c r="A124" s="2" t="s">
        <v>358</v>
      </c>
      <c r="B124" s="7" t="s">
        <v>241</v>
      </c>
      <c r="C124" s="8" t="s">
        <v>4</v>
      </c>
      <c r="D124" s="8" t="s">
        <v>157</v>
      </c>
      <c r="E124" s="8" t="s">
        <v>244</v>
      </c>
      <c r="F124" s="8">
        <v>128</v>
      </c>
      <c r="G124" s="8"/>
      <c r="H124" s="8"/>
      <c r="I124" s="8"/>
      <c r="J124" s="8" t="s">
        <v>263</v>
      </c>
    </row>
    <row r="125" spans="1:10" x14ac:dyDescent="0.3">
      <c r="A125" s="2" t="s">
        <v>358</v>
      </c>
      <c r="B125" s="9" t="s">
        <v>242</v>
      </c>
      <c r="C125" s="10" t="s">
        <v>9</v>
      </c>
      <c r="D125" s="10" t="s">
        <v>157</v>
      </c>
      <c r="E125" s="10">
        <v>946250474</v>
      </c>
      <c r="F125" s="10"/>
      <c r="G125" s="10"/>
      <c r="H125" s="10"/>
      <c r="I125" s="10"/>
      <c r="J125" s="10" t="s">
        <v>264</v>
      </c>
    </row>
    <row r="126" spans="1:10" x14ac:dyDescent="0.3">
      <c r="A126" s="2" t="s">
        <v>358</v>
      </c>
      <c r="B126" s="7" t="s">
        <v>243</v>
      </c>
      <c r="C126" s="8" t="s">
        <v>16</v>
      </c>
      <c r="D126" s="8" t="s">
        <v>136</v>
      </c>
      <c r="E126" s="8">
        <v>9</v>
      </c>
      <c r="F126" s="8"/>
      <c r="G126" s="8"/>
      <c r="H126" s="8"/>
      <c r="I126" s="8"/>
      <c r="J126" s="8" t="s">
        <v>265</v>
      </c>
    </row>
    <row r="127" spans="1:10" x14ac:dyDescent="0.3">
      <c r="A127" s="2" t="s">
        <v>358</v>
      </c>
      <c r="B127" s="9" t="s">
        <v>245</v>
      </c>
      <c r="C127" s="10" t="s">
        <v>4</v>
      </c>
      <c r="D127" s="10" t="s">
        <v>136</v>
      </c>
      <c r="E127" s="10" t="s">
        <v>5</v>
      </c>
      <c r="F127" s="10">
        <v>128</v>
      </c>
      <c r="G127" s="10"/>
      <c r="H127" s="10"/>
      <c r="I127" s="10"/>
      <c r="J127" s="10" t="s">
        <v>266</v>
      </c>
    </row>
    <row r="128" spans="1:10" x14ac:dyDescent="0.3">
      <c r="A128" s="2" t="s">
        <v>358</v>
      </c>
      <c r="B128" s="7" t="s">
        <v>246</v>
      </c>
      <c r="C128" s="8" t="s">
        <v>41</v>
      </c>
      <c r="D128" s="8" t="s">
        <v>136</v>
      </c>
      <c r="E128" s="8">
        <v>50000</v>
      </c>
      <c r="F128" s="8"/>
      <c r="G128" s="8"/>
      <c r="H128" s="8"/>
      <c r="I128" s="8"/>
      <c r="J128" s="8" t="s">
        <v>267</v>
      </c>
    </row>
    <row r="129" spans="1:10" x14ac:dyDescent="0.3">
      <c r="A129" s="2" t="s">
        <v>358</v>
      </c>
      <c r="B129" s="9" t="s">
        <v>247</v>
      </c>
      <c r="C129" s="10" t="s">
        <v>248</v>
      </c>
      <c r="D129" s="10" t="s">
        <v>136</v>
      </c>
      <c r="E129" s="10">
        <v>0</v>
      </c>
      <c r="F129" s="10"/>
      <c r="G129" s="10"/>
      <c r="H129" s="10"/>
      <c r="I129" s="10"/>
      <c r="J129" s="10" t="s">
        <v>268</v>
      </c>
    </row>
    <row r="130" spans="1:10" x14ac:dyDescent="0.3">
      <c r="A130" s="2" t="s">
        <v>358</v>
      </c>
      <c r="B130" s="7" t="s">
        <v>249</v>
      </c>
      <c r="C130" s="8" t="s">
        <v>9</v>
      </c>
      <c r="D130" s="8" t="s">
        <v>136</v>
      </c>
      <c r="E130" s="8">
        <v>1500</v>
      </c>
      <c r="F130" s="8"/>
      <c r="G130" s="8"/>
      <c r="H130" s="8"/>
      <c r="I130" s="8" t="s">
        <v>270</v>
      </c>
      <c r="J130" s="8" t="s">
        <v>269</v>
      </c>
    </row>
    <row r="131" spans="1:10" x14ac:dyDescent="0.3">
      <c r="A131" s="2" t="s">
        <v>358</v>
      </c>
      <c r="B131" s="9" t="s">
        <v>250</v>
      </c>
      <c r="C131" s="10" t="s">
        <v>251</v>
      </c>
      <c r="D131" s="10" t="s">
        <v>157</v>
      </c>
      <c r="E131" s="10">
        <v>946250000</v>
      </c>
      <c r="F131" s="10"/>
      <c r="G131" s="10">
        <v>1000000</v>
      </c>
      <c r="H131" s="10" t="s">
        <v>234</v>
      </c>
      <c r="I131" s="10" t="s">
        <v>262</v>
      </c>
      <c r="J131" s="10" t="s">
        <v>271</v>
      </c>
    </row>
    <row r="132" spans="1:10" x14ac:dyDescent="0.3">
      <c r="A132" s="2" t="s">
        <v>358</v>
      </c>
      <c r="B132" s="7" t="s">
        <v>252</v>
      </c>
      <c r="C132" s="8" t="s">
        <v>9</v>
      </c>
      <c r="D132" s="8" t="s">
        <v>157</v>
      </c>
      <c r="E132" s="8">
        <v>78125</v>
      </c>
      <c r="F132" s="8"/>
      <c r="G132" s="8">
        <v>1000</v>
      </c>
      <c r="H132" s="8" t="s">
        <v>234</v>
      </c>
      <c r="I132" s="8" t="s">
        <v>284</v>
      </c>
      <c r="J132" s="8" t="s">
        <v>272</v>
      </c>
    </row>
    <row r="133" spans="1:10" x14ac:dyDescent="0.3">
      <c r="A133" s="2" t="s">
        <v>358</v>
      </c>
      <c r="B133" s="9" t="s">
        <v>253</v>
      </c>
      <c r="C133" s="10" t="s">
        <v>11</v>
      </c>
      <c r="D133" s="10" t="s">
        <v>157</v>
      </c>
      <c r="E133" s="10">
        <v>24799.993600003203</v>
      </c>
      <c r="F133" s="10"/>
      <c r="G133" s="10">
        <v>1000000</v>
      </c>
      <c r="H133" s="10" t="s">
        <v>234</v>
      </c>
      <c r="I133" s="10" t="s">
        <v>274</v>
      </c>
      <c r="J133" s="10" t="s">
        <v>273</v>
      </c>
    </row>
    <row r="134" spans="1:10" x14ac:dyDescent="0.3">
      <c r="A134" s="2" t="s">
        <v>358</v>
      </c>
      <c r="B134" s="7" t="s">
        <v>254</v>
      </c>
      <c r="C134" s="8" t="s">
        <v>11</v>
      </c>
      <c r="D134" s="8" t="s">
        <v>157</v>
      </c>
      <c r="E134" s="8">
        <v>4.8877146631439938</v>
      </c>
      <c r="F134" s="8"/>
      <c r="G134" s="8"/>
      <c r="H134" s="8"/>
      <c r="I134" s="8" t="s">
        <v>178</v>
      </c>
      <c r="J134" s="8" t="s">
        <v>275</v>
      </c>
    </row>
    <row r="135" spans="1:10" x14ac:dyDescent="0.3">
      <c r="A135" s="2" t="s">
        <v>358</v>
      </c>
      <c r="B135" s="9" t="s">
        <v>255</v>
      </c>
      <c r="C135" s="10" t="s">
        <v>18</v>
      </c>
      <c r="D135" s="10" t="s">
        <v>136</v>
      </c>
      <c r="E135" s="10" t="b">
        <v>0</v>
      </c>
      <c r="F135" s="10"/>
      <c r="G135" s="10"/>
      <c r="H135" s="10"/>
      <c r="I135" s="10"/>
      <c r="J135" s="10" t="s">
        <v>276</v>
      </c>
    </row>
    <row r="136" spans="1:10" x14ac:dyDescent="0.3">
      <c r="A136" s="2" t="s">
        <v>358</v>
      </c>
      <c r="B136" s="7" t="s">
        <v>256</v>
      </c>
      <c r="C136" s="8" t="s">
        <v>4</v>
      </c>
      <c r="D136" s="8" t="s">
        <v>157</v>
      </c>
      <c r="E136" s="8" t="s">
        <v>257</v>
      </c>
      <c r="F136" s="8">
        <v>128</v>
      </c>
      <c r="G136" s="8"/>
      <c r="H136" s="8"/>
      <c r="I136" s="8"/>
      <c r="J136" s="8" t="s">
        <v>277</v>
      </c>
    </row>
    <row r="137" spans="1:10" x14ac:dyDescent="0.3">
      <c r="A137" s="2" t="s">
        <v>358</v>
      </c>
      <c r="B137" s="9" t="s">
        <v>6</v>
      </c>
      <c r="C137" s="10" t="s">
        <v>41</v>
      </c>
      <c r="D137" s="10" t="s">
        <v>136</v>
      </c>
      <c r="E137" s="10">
        <v>50000</v>
      </c>
      <c r="F137" s="10"/>
      <c r="G137" s="10"/>
      <c r="H137" s="10"/>
      <c r="I137" s="10"/>
      <c r="J137" s="10" t="s">
        <v>278</v>
      </c>
    </row>
    <row r="138" spans="1:10" x14ac:dyDescent="0.3">
      <c r="A138" s="2" t="s">
        <v>358</v>
      </c>
      <c r="B138" s="7" t="s">
        <v>258</v>
      </c>
      <c r="C138" s="8" t="s">
        <v>251</v>
      </c>
      <c r="D138" s="8" t="s">
        <v>136</v>
      </c>
      <c r="E138" s="8">
        <v>45000000</v>
      </c>
      <c r="F138" s="8"/>
      <c r="G138" s="8">
        <v>1000000</v>
      </c>
      <c r="H138" s="8" t="s">
        <v>234</v>
      </c>
      <c r="I138" s="8" t="s">
        <v>151</v>
      </c>
      <c r="J138" s="8" t="s">
        <v>279</v>
      </c>
    </row>
    <row r="139" spans="1:10" x14ac:dyDescent="0.3">
      <c r="A139" s="2" t="s">
        <v>358</v>
      </c>
      <c r="B139" s="9" t="s">
        <v>259</v>
      </c>
      <c r="C139" s="10" t="s">
        <v>18</v>
      </c>
      <c r="D139" s="11" t="s">
        <v>157</v>
      </c>
      <c r="E139" s="10" t="b">
        <v>1</v>
      </c>
      <c r="F139" s="10"/>
      <c r="G139" s="10"/>
      <c r="H139" s="10"/>
      <c r="I139" s="10"/>
      <c r="J139" s="10" t="s">
        <v>280</v>
      </c>
    </row>
    <row r="140" spans="1:10" x14ac:dyDescent="0.3">
      <c r="A140" s="2" t="s">
        <v>358</v>
      </c>
      <c r="B140" s="7" t="s">
        <v>260</v>
      </c>
      <c r="C140" s="8" t="s">
        <v>11</v>
      </c>
      <c r="D140" s="8" t="s">
        <v>136</v>
      </c>
      <c r="E140" s="8">
        <v>0</v>
      </c>
      <c r="F140" s="8"/>
      <c r="G140" s="8"/>
      <c r="H140" s="8"/>
      <c r="I140" s="8" t="s">
        <v>148</v>
      </c>
      <c r="J140" s="8" t="s">
        <v>281</v>
      </c>
    </row>
    <row r="141" spans="1:10" x14ac:dyDescent="0.3">
      <c r="A141" s="2" t="s">
        <v>358</v>
      </c>
      <c r="B141" s="9" t="s">
        <v>8</v>
      </c>
      <c r="C141" s="10" t="s">
        <v>9</v>
      </c>
      <c r="D141" s="10" t="s">
        <v>136</v>
      </c>
      <c r="E141" s="10">
        <v>0</v>
      </c>
      <c r="F141" s="10"/>
      <c r="G141" s="10"/>
      <c r="H141" s="10"/>
      <c r="I141" s="10"/>
      <c r="J141" s="10" t="s">
        <v>282</v>
      </c>
    </row>
    <row r="142" spans="1:10" x14ac:dyDescent="0.3">
      <c r="A142" s="2" t="s">
        <v>358</v>
      </c>
      <c r="B142" s="7" t="s">
        <v>261</v>
      </c>
      <c r="C142" s="8" t="s">
        <v>11</v>
      </c>
      <c r="D142" s="8" t="s">
        <v>136</v>
      </c>
      <c r="E142" s="8">
        <v>50000025</v>
      </c>
      <c r="F142" s="8"/>
      <c r="G142" s="8">
        <v>1000000</v>
      </c>
      <c r="H142" s="8" t="s">
        <v>234</v>
      </c>
      <c r="I142" s="8" t="s">
        <v>152</v>
      </c>
      <c r="J142" s="8" t="s">
        <v>283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l G H a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J R h 2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Y d p W / K e C N b o B A A C b D A A A E w A c A E Z v c m 1 1 b G F z L 1 N l Y 3 R p b 2 4 x L m 0 g o h g A K K A U A A A A A A A A A A A A A A A A A A A A A A A A A A A A 7 V V b S 8 M w F H 4 f 7 D + E + t L C K M 7 L i + K D 2 x Q V q d J W f V h 8 i G 3 E S N a U k 2 Q 4 x P 9 u L r s 4 m S j C Z O r 6 0 u Y 7 3 9 d z c r 5 c J C 0 U E x X K / L u 9 3 2 w 0 G / K B A C 3 R R n C T 3 q D 0 B G U J S o + y H B 0 q B Q E 6 Q J y q Z g O Z J x M a C m q Q M y m q u C c K P a C V C o 8 Z p 3 F X V M o M Z B h 0 9 / C V p C B x S Y a s x N K J M N B a S N w 7 O 2 d D C j h L k g 7 O a l M F E J 5 Q 1 R W c m 4 E A v K C G + N G k C 6 K o 5 a s g Q 8 I 4 u e M 0 U 0 D J Q J p 6 f G H 9 9 5 H b i Q K A j A z t f b z v A n O s t q X Z j + f N l z E u F e h C a a C T U L s / h S b a j c D M 3 0 x M m T 4 q g X K b x L Y u p Y W A M s 6 F Q 8 K p L p r q j p 5 q U p V G d k 2 4 d h p H j T 3 u 9 a Y 7 e l C F C 5 O 0 U O C V L f Q c 3 B P b w 5 E F x 5 / 5 q H a c o e O 8 W J K j x 2 + o c 8 B E 4 M G x L G o 2 W P V B x Z 8 u I R R u R S u 4 j L 5 o m S / 2 f / m 1 v Y p + F S Y T C J 6 w Y r b h Z 9 j t g s 0 6 i 6 7 6 h v 3 M 9 W W Y v L M 2 + Q + Z n N 6 f V r V W / m L 7 l q + X I B 6 N T d L 5 d 2 w u S m H N 7 G j G y 1 4 n K 4 D V C t t / 5 P R J 4 b l 0 q 3 u w L r n l F 1 r 9 a M / f 5 v u n T f / g M N t d H 2 a / / T B 7 B V B L A Q I t A B Q A A g A I A J R h 2 l Y T K G z 4 p Q A A A P Y A A A A S A A A A A A A A A A A A A A A A A A A A A A B D b 2 5 m a W c v U G F j a 2 F n Z S 5 4 b W x Q S w E C L Q A U A A I A C A C U Y d p W D 8 r p q 6 Q A A A D p A A A A E w A A A A A A A A A A A A A A A A D x A A A A W 0 N v b n R l b n R f V H l w Z X N d L n h t b F B L A Q I t A B Q A A g A I A J R h 2 l b 8 p 4 I 1 u g E A A J s M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I A A A A A A A A f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1 J X X 1 J I X 1 N O X 1 J F U 1 R f Q X R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D o z N j o x N S 4 w M D k y O T U 2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Z m F j d G 9 y e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2 Y W l s Y W J s Z V N 0 c m V h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A 6 N D E 6 M z U u N j U x M T U 3 N l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m Z h Y 3 R v c n k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y K S 9 B d X R v U m V t b 3 Z l Z E N v b H V t b n M x L n t O Y W 1 l L D B 9 J n F 1 b 3 Q 7 L C Z x d W 9 0 O 1 N l Y 3 R p b 2 4 x L 1 d S V y B S S C B T T i B S R V N U I E F 0 d H I g K D I p L 0 F 1 d G 9 S Z W 1 v d m V k Q 2 9 s d W 1 u c z E u e 1 Z h b H V l L m Z h Y 3 R v c n k s M X 0 m c X V v d D s s J n F 1 b 3 Q 7 U 2 V j d G l v b j E v V 1 J X I F J I I F N O I F J F U 1 Q g Q X R 0 c i A o M i k v Q X V 0 b 1 J l b W 9 2 Z W R D b 2 x 1 b W 5 z M S 5 7 V m F s d W U u Z m F j d G 9 y e V R 5 c G U s M n 0 m c X V v d D s s J n F 1 b 3 Q 7 U 2 V j d G l v b j E v V 1 J X I F J I I F N O I F J F U 1 Q g Q X R 0 c i A o M i k v Q X V 0 b 1 J l b W 9 2 Z W R D b 2 x 1 b W 5 z M S 5 7 V m F s d W U u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1 J X I F J I I F N O I F J F U 1 Q g Q X R 0 c i A o M i k v Q X V 0 b 1 J l b W 9 2 Z W R D b 2 x 1 b W 5 z M S 5 7 T m F t Z S w w f S Z x d W 9 0 O y w m c X V v d D t T Z W N 0 a W 9 u M S 9 X U l c g U k g g U 0 4 g U k V T V C B B d H R y I C g y K S 9 B d X R v U m V t b 3 Z l Z E N v b H V t b n M x L n t W Y W x 1 Z S 5 m Y W N 0 b 3 J 5 L D F 9 J n F 1 b 3 Q 7 L C Z x d W 9 0 O 1 N l Y 3 R p b 2 4 x L 1 d S V y B S S C B T T i B S R V N U I E F 0 d H I g K D I p L 0 F 1 d G 9 S Z W 1 v d m V k Q 2 9 s d W 1 u c z E u e 1 Z h b H V l L m Z h Y 3 R v c n l U e X B l L D J 9 J n F 1 b 3 Q 7 L C Z x d W 9 0 O 1 N l Y 3 R p b 2 4 x L 1 d S V y B S S C B T T i B S R V N U I E F 0 d H I g K D I p L 0 F 1 d G 9 S Z W 1 v d m V k Q 2 9 s d W 1 u c z E u e 1 Z h b H V l L n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1 J X X 1 J I X 1 N O X 1 J F U 1 R f Q X R 0 c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y O j M 1 O j Q z L j E x O T c z M T l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2 N v b n R y b 2 x O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Y 2 9 u d H J v b E 5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J b n B 1 d F N 0 c m V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k l u c H V 0 U 3 R y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2 O j E w O j Q 1 L j c 3 M j c 2 M z d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Z J b n B 1 d F N 0 c m V h b S 9 B d X R v U m V t b 3 Z l Z E N v b H V t b n M x L n t O Y W 1 l L D B 9 J n F 1 b 3 Q 7 L C Z x d W 9 0 O 1 N l Y 3 R p b 2 4 x L 1 J m S W 5 w d X R T d H J l Y W 0 v Q X V 0 b 1 J l b W 9 2 Z W R D b 2 x 1 b W 5 z M S 5 7 V m F s d W U u Z m F j d G 9 y e V R 5 c G U s M X 0 m c X V v d D s s J n F 1 b 3 Q 7 U 2 V j d G l v b j E v U m Z J b n B 1 d F N 0 c m V h b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k l u c H V 0 U 3 R y Z W F t L 0 F 1 d G 9 S Z W 1 v d m V k Q 2 9 s d W 1 u c z E u e 0 5 h b W U s M H 0 m c X V v d D s s J n F 1 b 3 Q 7 U 2 V j d G l v b j E v U m Z J b n B 1 d F N 0 c m V h b S 9 B d X R v U m V t b 3 Z l Z E N v b H V t b n M x L n t W Y W x 1 Z S 5 m Y W N 0 b 3 J 5 V H l w Z S w x f S Z x d W 9 0 O y w m c X V v d D t T Z W N 0 a W 9 u M S 9 S Z k l u c H V 0 U 3 R y Z W F t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k l u c H V 0 U 3 R y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T 3 V 0 c H V 0 U 3 R y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J m T 3 V 0 c H V 0 U 3 R y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4 O j A 0 O j E 4 L j Y 3 N z Q x O T N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Z P d X R w d X R T d H J l Y W 0 v Q X V 0 b 1 J l b W 9 2 Z W R D b 2 x 1 b W 5 z M S 5 7 T m F t Z S w w f S Z x d W 9 0 O y w m c X V v d D t T Z W N 0 a W 9 u M S 9 S Z k 9 1 d H B 1 d F N 0 c m V h b S 9 B d X R v U m V t b 3 Z l Z E N v b H V t b n M x L n t W Y W x 1 Z S 5 m Y W N 0 b 3 J 5 V H l w Z S w x f S Z x d W 9 0 O y w m c X V v d D t T Z W N 0 a W 9 u M S 9 S Z k 9 1 d H B 1 d F N 0 c m V h b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k 9 1 d H B 1 d F N 0 c m V h b S 9 B d X R v U m V t b 3 Z l Z E N v b H V t b n M x L n t O Y W 1 l L D B 9 J n F 1 b 3 Q 7 L C Z x d W 9 0 O 1 N l Y 3 R p b 2 4 x L 1 J m T 3 V 0 c H V 0 U 3 R y Z W F t L 0 F 1 d G 9 S Z W 1 v d m V k Q 2 9 s d W 1 u c z E u e 1 Z h b H V l L m Z h Y 3 R v c n l U e X B l L D F 9 J n F 1 b 3 Q 7 L C Z x d W 9 0 O 1 N l Y 3 R p b 2 4 x L 1 J m T 3 V 0 c H V 0 U 3 R y Z W F t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k 9 1 d H B 1 d F N 0 c m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9 1 d H B 1 d F N 0 c m V h b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P d X R w d X R T d H J l Y W 0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U Y X J n Z X Q i I F Z h b H V l P S J z V G F i b G V f V 1 J X X 1 J I X 1 N O X 1 J F U 1 R f Q X R 0 c l 9 f M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S k v Y 2 9 u d H J v b E 5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S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b T G Z i o 8 h N s p H A 9 4 v h D + s A A A A A A g A A A A A A E G Y A A A A B A A A g A A A A 9 W M r k t m L J L x 6 m l d h a g g 3 B + 3 4 E s n m 4 a W L Y E v t E j w b 4 E c A A A A A D o A A A A A C A A A g A A A A A 1 o l L q F 7 H h V / n J V o x j i V N O b 6 M m 8 x M p Z R B T 4 / Y 7 h Q x y 9 Q A A A A n 0 H E i c v j o Y m C u 0 i o s E k u K w Z R / e D g q 0 f 2 l u v s 9 A C e 2 0 g y 0 f a 2 5 e 9 4 U j n z g M P W I a B 2 Q E + b B E z i q O y 6 K X b K 3 q U y q S z U o 9 S c u v r o 8 f K U h v 3 M t 3 Z A A A A A H E r Q w N 4 W A m + L m V n h X v v c T t p K w 6 T 5 G x Y 9 c n i G n 8 P w K S X D Z Q d v r F 9 / 7 e G Y + t Q A i v b G H E A Q i q P 5 U G t L c 5 t w 8 M S d B Q = = < / D a t a M a s h u p > 
</file>

<file path=customXml/itemProps1.xml><?xml version="1.0" encoding="utf-8"?>
<ds:datastoreItem xmlns:ds="http://schemas.openxmlformats.org/officeDocument/2006/customXml" ds:itemID="{48243F5A-0F46-48FE-A15F-6DB8EC5E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Root</vt:lpstr>
      <vt:lpstr>AvailableStreams</vt:lpstr>
      <vt:lpstr>NIC</vt:lpstr>
      <vt:lpstr>Route</vt:lpstr>
      <vt:lpstr>RfOutputStream</vt:lpstr>
      <vt:lpstr>RfInputStream</vt:lpstr>
      <vt:lpstr>FormatConfig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Liversidge</dc:creator>
  <cp:lastModifiedBy>David Liversidge</cp:lastModifiedBy>
  <dcterms:created xsi:type="dcterms:W3CDTF">2023-06-17T20:29:24Z</dcterms:created>
  <dcterms:modified xsi:type="dcterms:W3CDTF">2023-07-04T04:22:06Z</dcterms:modified>
</cp:coreProperties>
</file>