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f95853ffe799d9e9/Documents/Oliver Ara/Year 3/BCIS303 - IT Governance/Assessment 1/BCIS303 - Ass^N1 - Olivier Gautrelet/Report/"/>
    </mc:Choice>
  </mc:AlternateContent>
  <xr:revisionPtr revIDLastSave="1530" documentId="8_{2429C86A-D6B0-4C7D-B809-16FB92C8C358}" xr6:coauthVersionLast="47" xr6:coauthVersionMax="47" xr10:uidLastSave="{5336A2A9-CE87-457B-84BD-67D9E4FB6532}"/>
  <bookViews>
    <workbookView xWindow="-120" yWindow="-120" windowWidth="29040" windowHeight="15840" xr2:uid="{81336259-9507-432C-AB3E-5A6B97B75371}"/>
  </bookViews>
  <sheets>
    <sheet name="QH" sheetId="1" r:id="rId1"/>
    <sheet name="Novopay" sheetId="2" r:id="rId2"/>
    <sheet name="Analysis shee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3" l="1"/>
  <c r="E4" i="3"/>
  <c r="E5" i="3"/>
  <c r="E6" i="3"/>
  <c r="E7" i="3"/>
  <c r="E8" i="3"/>
  <c r="E9" i="3"/>
  <c r="E11" i="3"/>
  <c r="E12" i="3"/>
  <c r="E13" i="3"/>
  <c r="E14" i="3"/>
  <c r="E15" i="3"/>
  <c r="E16" i="3"/>
  <c r="E17" i="3"/>
  <c r="E19" i="3"/>
  <c r="E20" i="3"/>
  <c r="E22" i="3"/>
  <c r="E23" i="3"/>
  <c r="E2" i="3"/>
  <c r="D13" i="3"/>
  <c r="D23" i="3"/>
  <c r="F23" i="3" s="1"/>
  <c r="D22" i="3"/>
  <c r="F22" i="3" s="1"/>
  <c r="D20" i="3"/>
  <c r="D19" i="3"/>
  <c r="F19" i="3" s="1"/>
  <c r="D17" i="3"/>
  <c r="D16" i="3"/>
  <c r="D15" i="3"/>
  <c r="F15" i="3" s="1"/>
  <c r="D14" i="3"/>
  <c r="D12" i="3"/>
  <c r="D11" i="3"/>
  <c r="F11" i="3" s="1"/>
  <c r="D9" i="3"/>
  <c r="F9" i="3" s="1"/>
  <c r="D8" i="3"/>
  <c r="F8" i="3" s="1"/>
  <c r="D7" i="3"/>
  <c r="F7" i="3" s="1"/>
  <c r="D6" i="3"/>
  <c r="F6" i="3" s="1"/>
  <c r="D5" i="3"/>
  <c r="F5" i="3" s="1"/>
  <c r="D4" i="3"/>
  <c r="D3" i="3"/>
  <c r="F3" i="3" s="1"/>
  <c r="D2" i="3"/>
  <c r="F2" i="3" s="1"/>
  <c r="F16" i="3" l="1"/>
  <c r="F17" i="3"/>
  <c r="F4" i="3"/>
  <c r="F14" i="3"/>
  <c r="F12" i="3"/>
  <c r="F13" i="3"/>
  <c r="E10" i="3"/>
  <c r="E18" i="3"/>
  <c r="E21" i="3"/>
  <c r="F20" i="3"/>
  <c r="E24" i="3"/>
  <c r="D21" i="3"/>
  <c r="D10" i="3"/>
  <c r="D24" i="3"/>
  <c r="F24" i="3" s="1"/>
  <c r="K5" i="3" s="1"/>
  <c r="D18" i="3"/>
  <c r="F18" i="3" l="1"/>
  <c r="K3" i="3" s="1"/>
  <c r="F10" i="3"/>
  <c r="K2" i="3" s="1"/>
  <c r="F21" i="3"/>
  <c r="K4" i="3" s="1"/>
  <c r="K6" i="3" l="1"/>
  <c r="L3" i="3" l="1"/>
  <c r="L4" i="3"/>
  <c r="L5" i="3"/>
  <c r="L6" i="3"/>
  <c r="L2" i="3"/>
</calcChain>
</file>

<file path=xl/sharedStrings.xml><?xml version="1.0" encoding="utf-8"?>
<sst xmlns="http://schemas.openxmlformats.org/spreadsheetml/2006/main" count="877" uniqueCount="631">
  <si>
    <t>Queensland Helath Thematic analysis</t>
  </si>
  <si>
    <t>Stop one: What are you lookig for? What is your discvery question/purpose</t>
  </si>
  <si>
    <t>factor that may influence the outcome of the project</t>
  </si>
  <si>
    <t>Reference (resources and page number)</t>
  </si>
  <si>
    <t>Extracts (text from the resourcse)</t>
  </si>
  <si>
    <t>What does it tell me (summary)</t>
  </si>
  <si>
    <t>Theme/Factor (typically data that helps answering your question)</t>
  </si>
  <si>
    <t>Grouping of factor</t>
  </si>
  <si>
    <t>Page 10 (1.4)</t>
  </si>
  <si>
    <t xml:space="preserve">The history of shared corporate services projects in the public sector in Australia shows that it is a complex process with uncertain and distant returns. While there is some evidence of successes in the corporate sector, there has not been one fully successful implementation in the public sector of any Australian jurisdiction. </t>
  </si>
  <si>
    <t xml:space="preserve">Past experiences have demonstrated that corporate services projects are associated with a high risk of failure, (Does not meet foreseen benefits, higher cost, project not completed in time) </t>
  </si>
  <si>
    <t>1 ) Insufficient risk management</t>
  </si>
  <si>
    <t>Page 10 (1.5)</t>
  </si>
  <si>
    <t xml:space="preserve">[A]ttempting to service multiple agencies with differing needs by using a single system is very costly, fraught with challenges, and potentially unachievable. Servicing agencies with a system that is modified to meet all needs results in a system that is expensive, costly to maintain and prone to error, while the alternative of servicing agencies with a standardised product results in large integration costs being imposed on agencies. </t>
  </si>
  <si>
    <t>Creating a single system to serve multiples agency is very costly and potentially unachievable. High cost and is prone to error</t>
  </si>
  <si>
    <t>1 ) Insufficient risk management                                  2) Scope creep</t>
  </si>
  <si>
    <t>Page 11 (2.3)</t>
  </si>
  <si>
    <t>QH was included within the ambit of the SS Initiative. In March of 2006 QH had transferred responsibility for the maintenance of human resource software and hardware to CorpTech. At this time the provision of a new computerised payroll system for its employees was thought to be urgent because the existing system, known as LATTICE, was nearing the end of its useful life. The supplier and licensor of the system had declared it would not service or update it after 30 June 2008  and a new enterprise bargain under negotiation between QH and its employees would add to the complexities of payroll calculation which LATTICE could not accommodate.</t>
  </si>
  <si>
    <t>Despite the complexity that the new system requires, the system development had a time constraint. This means it would create some sort of pressure and time constraint to develop new system.</t>
  </si>
  <si>
    <t>1 ) Poor Estimation of Scheduling</t>
  </si>
  <si>
    <t>page 11 (2.3) and (2.12)</t>
  </si>
  <si>
    <t>(2.3 )
At this time the provision 
of a new computerised payroll system for its employees was thought to be urgent because the existing 
system, known as LATTICE, was nearing the end of its useful life. The supplier and licensor of the system 
had declared it would not service or update it after 30 June 2008.                                                                                  (2.12) IBM was the successful tenderer and on 5 December 2007 it and the State of Queensland executed a contract 
for the provision of Shared Services to nominated departments. The replacement of QH Payroll remained a 
priority. It was to be the first system delivered. 31 July 2008 was fixed by the contract for that goal.</t>
  </si>
  <si>
    <t>A new system was nneded urgently as the old one would stop being serviced after June 2008 so a the new system was contracted to be finished by July 2008. Giving the project a deadline it needed to meet 7 months a goal that was probably never realisic because of how complex the project was.</t>
  </si>
  <si>
    <t>Page 11 (2.4)</t>
  </si>
  <si>
    <t xml:space="preserve">CorpTech made little progress. It engaged a large number of contractors on a “time and materials” basis to assist with its design and implementation of the solutions. Principally it dealt with Accenture Australia Holdings Pty Ltd (Accenture) with respect to human resource and payroll programs and Logica CMG Pty Ltd (Logica) for the delivery of finance solutions. There were smaller numbers of contractors from SAP Australia Pty Ltd (SAP) and a smaller number still from IBM. There were, as well, many contractors from independent firms providing specialist services. These engagements were costly and not always efficient. Logica did succeed in deploying finance solutions to about 12 agencies. Payroll proved more difficult and only one department, Housing, was brought on line. Its payroll solution was not a complete success. </t>
  </si>
  <si>
    <t>Management fail to adopt an effective development strategy. Many parties were involved which created added complexity. It seems that contractors may not be best suited for the complexity of the system. This results in high cost and low efficienty.</t>
  </si>
  <si>
    <t>page 12 (2.13)</t>
  </si>
  <si>
    <t>The change of strategy was unsuccessful. By October 2008 IBM had not achieved any of the contracted performance criteria; but it had been paid about $32M of the contract price of $98M; and it forecast that to complete what it had contracted to undertake would cost the State of Queensland $181M10. Accordingly the Shared Services Solution across the whole-of-government was abandoned and IBM’s contract was reduced in scope to providing a new payroll system for QH.</t>
  </si>
  <si>
    <t>The scope of the project was greatly underestimated leading to delays and cost getting out of control.</t>
  </si>
  <si>
    <t>Page 11 (2.12)</t>
  </si>
  <si>
    <t>2.12 IBM was the successful tenderer and on 5 December 2007 it and the State of Queensland executed a contract for the provision of Shared Services to nominated departments. The replacement of QH Payroll remained a priority. It was to be the first system delivered. 31 July 2008 was fixed by the contract for that goal.</t>
  </si>
  <si>
    <t>Despite the complexity that the new system requires, the original contract only allocated 6 months of development</t>
  </si>
  <si>
    <t xml:space="preserve">1 )  Insufficient planning </t>
  </si>
  <si>
    <t>Page 14 (3.11)</t>
  </si>
  <si>
    <t>Witnesses sought to reduce the importance of the roles they had played in the replacement of the payroll system, or pointed to others who were more closely involved. Many witnesses claimed to have no memory of important events which they observed or in which they took part. Many answers were evasive and some were dishonest. All of this was to be expected but the evasions, failures of recollections and mendacities increased the difficulty of the Commission’s task in obtaining a clear understanding of the reasons for the failure of the payroll replacement implementation. A particular feature was the fact that no one was prepared to assume responsibility for the failure (Mr Michael Kalimnios of QH being an honourable exception). Even more remarkable was the fact that some witnesses involved in the delivery of the payroll system proclaimed it a success.</t>
  </si>
  <si>
    <t>Following project failure, it appears that there were a lack of ownership for different parties or actors of the development. Moreover, some actors were identifying the project outcome positive. This could indicate lack of involvement or parties failed to take responsabilities. Poor communication</t>
  </si>
  <si>
    <t>1 )  Insufficient management controls          2) Insufficient communication</t>
  </si>
  <si>
    <t>page 15 (1.1) and (1.2)</t>
  </si>
  <si>
    <t>(1.1 )
In submissions delivered on its behalf, IBM complained that the three stages of the procurement process 
which I have identified in paragraph 2.8 (Introduction) were “a working assumption … adopted, uncritically 
…”, and wrongly1
. IBM contends that the procurement process only commenced on 16 August 2007 when 
the State decided to appoint a Prime Contractor and subsequently issued the ITO for that purpose. The 
events preceding 16 August 2007 were described as “informal”, “casual”, and “loose”                                                                                 (1.2) The reason for the submission is readily apparent. The Inquiry uncovered several instances of serious 
misconduct by IBM’s employees during the RFP and evidence of Mr Burns’ distinct partiality for IBM in the 
course of his reviews</t>
  </si>
  <si>
    <t>There was a lack of control over the contractor from the goverment (Shared Services Initiative) which lead to a lack of communication between the two causing infighting and misconduct by IBM upper management during the review.</t>
  </si>
  <si>
    <t>1) Lack of communication                                     2) Ineffective leadership</t>
  </si>
  <si>
    <t>page 16 (1.4), (1.7) and (1.8)</t>
  </si>
  <si>
    <t>(1.4 )
 “Margaret”, who claimed to have been employed “with that project very early on”. She said 
that IBM and CorpTech had colluded to sign a contract which allowed IBM to “make further money ... by 
adding to their business later”. Other tenderers were disadvantaged by reason of the fact that CorpTech, 
with consultants, gave IBM information “very useful to their bid” which was withheld from the others.                                                                             (1.7) Ms Colleen Margaret Papadopoulos had no basis in fact for making the serious allegations she did6. She 
worked at the relevant time as an officer of QH, not CorpTech, and was not in a position to observe the 
machinations she described. She had no worthwhile information to assist the Commission.                                       (1.8)Nevertheless the Inquiry into the tender process did reveal serious deficiencies in it and serious dereliction 
of duty by those charged with the responsibility of spending the State’s money effectively.</t>
  </si>
  <si>
    <t>Signs of corruption and mismanagement that may of lead to not the best contractor for the job being given the project.</t>
  </si>
  <si>
    <t>page 17 (2.9)</t>
  </si>
  <si>
    <t>The initial goodwill between Mr Nicholls and Mr Uhlmann dissipated in confusion and conflict 
over the precise terms of their collaboration and the distribution of the price paid by CorpTech for their 
contracted services. The detail is irrelevant but the disagreements have engendered a degree of dislike 
between the two men. It coloured but did not distort their evidence.</t>
  </si>
  <si>
    <t>Disagreements within the upper management over contract terms and payment. More signs of the lack of communication and mismanagement with the project.</t>
  </si>
  <si>
    <t>2) Insufficient communication                                      2)  Poor Management Decisions</t>
  </si>
  <si>
    <t>page 18 (2.17)</t>
  </si>
  <si>
    <t>CorpTech appears to 
have been remarkably casual in its engagement of consultants and lax in recording the contracts it made 
with them and the terms of engagement. There appears to be no documented contract between Arena 
(Information Professionals) and CorpTech for the review.</t>
  </si>
  <si>
    <t>No documented contacts between contracts could show a complete lack of communication</t>
  </si>
  <si>
    <t>1) Insufficient communication</t>
  </si>
  <si>
    <t>page 19 (2.23)</t>
  </si>
  <si>
    <t xml:space="preserve"> The results of the five-day survey were presented to CorpTech by Mr Uhlmann in a PowerPoint presentation 
on 18 April 200749. The “overall conclusions” presented to the Under-Treasurer included50:
• Queensland Health [Payroll] should not be brought forward
• Refocus on DETA and other agencies
• Program timeframe will not be met ...
• Program budget will be exceeded (+ $90m to $135m)
• Program business case/benefits reducing
• Program governance is not delivering required outcomes ...
• Scope of Standard Offer is increasing
• PMO [Project Management Office] is not effective 
 ...
• Inaction now will result in program failure.</t>
  </si>
  <si>
    <t>The compnay knew in April 2007 the project was in danger of failing. The knew they would not meet the deadline, knew they had gone over budget and the scope was getting out of control.
April review identified critical pain points, and helped highlight critical warning sign. If no actions are taken, project failure is likely. Budget - project governance - Scope</t>
  </si>
  <si>
    <t>Page 20 (2.24)</t>
  </si>
  <si>
    <r>
      <t>The presentation amplified some points. Mr Uhlmann advised that the current rate of expenditure by CorpTech on the program was $15,400 per person per month and that there were at the time 481 persons involved in the project</t>
    </r>
    <r>
      <rPr>
        <vertAlign val="superscript"/>
        <sz val="11"/>
        <rFont val="Calibri"/>
        <family val="2"/>
      </rPr>
      <t>[1]</t>
    </r>
    <r>
      <rPr>
        <sz val="11"/>
        <rFont val="Calibri"/>
        <family val="2"/>
      </rPr>
      <t>. Mr Uhlmann thought that if the program ran over time by 12 months the extra cost would be $90M and if it ran over time by 18 months the additional cost would be $135M</t>
    </r>
    <r>
      <rPr>
        <vertAlign val="superscript"/>
        <sz val="11"/>
        <rFont val="Calibri"/>
        <family val="2"/>
      </rPr>
      <t>[2]</t>
    </r>
    <r>
      <rPr>
        <sz val="11"/>
        <rFont val="Calibri"/>
        <family val="2"/>
      </rPr>
      <t>.</t>
    </r>
  </si>
  <si>
    <t>It was identified early that the project will be affected by a large increase of cost if no measure were taken</t>
  </si>
  <si>
    <t>page 20 (2.25)</t>
  </si>
  <si>
    <t xml:space="preserve">  Other problems which Mr Uhlmann identified were that there was inadequate program management and 
that the very concept of uniform Shared Services was being assailed by the departments and agencies, 
identified as recipients, who wanted customised particularised services unique to their department, thereby 
increasing the complexity and cost of the program and diminishing its utility as a cost saving whole-of_x0002_government approach53. Negotiations between CorpTech and the agencies were delaying the design and 
therefore implementation of the program.</t>
  </si>
  <si>
    <t>The scope of the project was not planned out right the uniform solutions did not work for some agencies who wanted unique features which CorpTech negotiated to do meaning the project was delayed and it was made more complex.</t>
  </si>
  <si>
    <t>page 20 (2.26)</t>
  </si>
  <si>
    <t xml:space="preserve"> Sounding a note of alarm Mr Uhlmann advised that the program had reached a point of “critical 
vulnerability”, citing in support facts that54:
• Cost estimates are increasing
• Time estimates are extending
• SSS trying to appease all</t>
  </si>
  <si>
    <t>The project timeframe, scope and cost were out of control</t>
  </si>
  <si>
    <t>page 20 (2.29)</t>
  </si>
  <si>
    <t xml:space="preserve"> Mr Uhlmann noted that the program would fail unless firm remedial actions were taken. His key 
recommendation was that an Operational Program Director be appointed urgently58. The recommendation 
was accepted. Mr Burns was appointed to the role.</t>
  </si>
  <si>
    <t>The project was so out of control management had to bring in a new director to try and save it.</t>
  </si>
  <si>
    <t>page 21 (2.34)</t>
  </si>
  <si>
    <t xml:space="preserve"> Mr Nicholls had a recollection that he telephoned Mr Waite to warn him that Mr Burns’ personal ambition 
might influence the results of his review and that future negotiations on commercial terms would probably 
be tinged by greed.</t>
  </si>
  <si>
    <t>Contract disbutes between management lead to breakdown in communication</t>
  </si>
  <si>
    <t>page 22 (2.45)</t>
  </si>
  <si>
    <t xml:space="preserve"> Despite being Mr Burns’ head contractor, Mr Nicholls had difficulty in obtaining information from Mr Burns 
about his review. He noted he was “somewhat secretive” about his work and “very reluctant to share 
information”92. Mr Nicholls observed him to be indifferent to detail and to prefer the broad view93. The rift between the two men came when Mr Nicholls took a long planned holiday to Hawaii in the last two weeks 
of May 2007. The review was due on 31 May. Mr Nicholls had intended to remain in communication with 
Mr Burns by telephone and email during his absence. He telephoned Mr Burns from Hawaii and asked for a 
copy of the draft report and to be informed of its progress94. Mr Burns told him that he had no authority to 
reveal the draft and that he had been instructed by Mr Bradley, the Under-Treasurer, not to inform anyone 
of the contents of the report without express permission. Mr Nicholls was understandably astonished, given 
that the review had been committed to Information Professionals which had subcontracted it to Mr Burns</t>
  </si>
  <si>
    <t>Shows a complete lack of commmunication between management with info being made secret from eachother.</t>
  </si>
  <si>
    <t>page 24 (2.50)</t>
  </si>
  <si>
    <t xml:space="preserve"> Mr Burns delivered his May review110 at the end of May111 or very early in June 2007112. No copy was ever given 
to Information Professionals113. Mr Nicholls and Mr Burns met on 20 June 2007114. Mr Burns confirmed that he 
had made a new agreement with Queensland Treasury and rejected the notion that he had any contractual 
obligations to Information Professionals. For that reason Mr Nicholls withheld Mr Burns’ payment for the 
fifth week of his Review, as already noted115. Mr Nicholls noted the oddity that someone virtually unknown, in 
the country only a few months and with only six weeks’ experience of CorpTech and the vastly complicated 
SS Initiative should have become the principal adviser to the Under-Treasurer on the future of the Initiative116. 
Mr Nicholls was concerned at the unprofessional manner in which Mr Burns had discharged his contract with 
Information Professionals and his evident interest in self-promotion and financial advantage. Accordingly he 
wrote to the Deputy Under-Treasurer, Mr Ford, on 27 September 2007117:
On utilising Terry in the assignment we performed for Geoff Waite, it was our expectation that we would 
be supervising his work, and as a result make an informed assessment of him as a professional. As we 
recruited Terry Burns off the street, after his relocation to Brisbane, he had not previously worked for 
us, nor do I believe in Brisbane. Given our Program and Project Management credentials we are more 
than capable of providing a sound assessment of his capabilities.
... [O]ur planned supervision was not able to occur, and as a result we were not provided with any 
opportunity to properly supervise or review his work, or assess his capabilities. This matter has 
previously been discussed with both Geoff Waite and Barbara Perrott.
As such, the purpose of this letter is to advise you of your need to ensure that you make your own 
enquiries as you see fit to independently satisfy yourself of Terry Burns’ suitability for any current or 
future roles. Please do not rely upon any implied recommendation or endorsement due to his prior 
engagement by Information Professionals.</t>
  </si>
  <si>
    <t>A complete breakdown of the chain of command within management as the reviewer Mr Burns undermines empoyees and goes over the head of this empoyer.</t>
  </si>
  <si>
    <t>page 25 (2.55)</t>
  </si>
  <si>
    <t xml:space="preserve"> Mr Bradley had allowed Mr Burns to speak to Mr Waite before the meeting122. Ms Perrott said that she 
and Mr Waite were given advance notice of what Mr Burns was going to raise with Mr Bradley, so the 
information was not “new” to Mr Waite123. Mr Burns told Mr Waite that his report was going to recommend 
a different kind of skill set for the head of the program124. He acknowledged that he told Mr Bradley that 
Mr Waite was not qualified to lead the Initiative125. He did not know what Mr Waite’s qualifications were</t>
  </si>
  <si>
    <t xml:space="preserve">The review found Mr Waite was not qualified to lead the project as he had no qualifications. (May not be a big factor as 2.56 explains Waite left after this review and had not further involvement with the Queensland Health) </t>
  </si>
  <si>
    <t>1 ) Team lack of experience</t>
  </si>
  <si>
    <t>page 26 (2.62)</t>
  </si>
  <si>
    <t xml:space="preserve"> As matters developed however, Mr Bradley knew that there were tensions between senior CorpTech staff 
including Mr Waite and Mr Bond on the one hand, and Mr Burns on the other145. Mr Bradley recalled meeting 
with Mr Bond in June 2007 when Mr Bond expressed his discomfort with the way Mr Burns was going about 
his work146. In spite of Mr Bond’s misgivings, Mr Bradley instructed him to work with Mr Burns and to assist him 
in his replanning project at that time</t>
  </si>
  <si>
    <t>Fighting between the management effected the replanning of the project to try and get it back on track</t>
  </si>
  <si>
    <t>1 ) Insufficient communication</t>
  </si>
  <si>
    <t>page 26 (2.64)</t>
  </si>
  <si>
    <t xml:space="preserve"> As previously observed, the SS Initiative had been established as early as 2002. There is no doubt that at the 
time of his meeting with Mr Burns in April 2007, Mr Bradley knew that the Initiative had stalled. Mr Bradley 
was seeking a solution to the problems highlighted in the April Snapshot review. However in empowering 
Mr Burns as he did, Mr Bradley should have anticipated conflict between senior CorpTech staff and Mr Burns. 
Mr Bradley knew that Mr Burns had recently arrived in Australia and had not previously been engaged by the 
State. He must have appreciated that Mr Burns was a stranger to the functionings of the State Government. 
In spite of his denial, Mr Bradley had clearly lost faith in senior CorpTech management to achieve the 
SS Initiative. He was willing to empower Mr Burns, an outsider, in an attempt to reset the Initiative.</t>
  </si>
  <si>
    <t xml:space="preserve">Mr Bradley had lost faith in the management to get the project done so got Burns in knowing he had no experience and him coming in would cause promblem within the other managers. Clear signs of complete mismanagement from the top down. </t>
  </si>
  <si>
    <t>Page 26 (2.65)</t>
  </si>
  <si>
    <r>
      <t>The report sounded a note of alarm. The “overall status of the program as at May 2007” was said to be “untenable”</t>
    </r>
    <r>
      <rPr>
        <vertAlign val="superscript"/>
        <sz val="11"/>
        <rFont val="Calibri"/>
        <family val="2"/>
      </rPr>
      <t>[1]</t>
    </r>
    <r>
      <rPr>
        <sz val="11"/>
        <rFont val="Calibri"/>
        <family val="2"/>
      </rPr>
      <t>. Mr Burns declared that</t>
    </r>
    <r>
      <rPr>
        <vertAlign val="superscript"/>
        <sz val="11"/>
        <rFont val="Calibri"/>
        <family val="2"/>
      </rPr>
      <t>[2]</t>
    </r>
    <r>
      <rPr>
        <sz val="11"/>
        <rFont val="Calibri"/>
        <family val="2"/>
      </rPr>
      <t>: ... [T]he Program will not deliver the currently defined functional solution within the current budgeted costs and within the current projected timeline. … The current budget of $316 million will run out in June 2008 at the current monthly cost burn rate unless drastic cost reduction strategies are employed and will then still require further significant additional funding.</t>
    </r>
  </si>
  <si>
    <t>May review identifed unrealistic estimate that will impact on the budget.</t>
  </si>
  <si>
    <t>Page 29 (2.81)</t>
  </si>
  <si>
    <t>The report sounded a note of alarm. The “overall status of the program as at May 2007” was said to be “untenable”[1]. Mr Burns declared that[2]: ... [T]he Program will not deliver the currently defined functional solution within the current budgeted costs and within the current projected timeline. … The current budget of $316 million will run out in June 2008 at the current monthly cost burn rate unless drastic cost reduction strategies are employed and will then still require further significant additional funding.</t>
  </si>
  <si>
    <t>Mr Burns in a prossition to make desision for a comapny he has only just been hired by in a field he has no experience in points to a problem with hiring the right people for the job.</t>
  </si>
  <si>
    <t>Page 29 (2.87) (With more detail in 2.86) and page 30 (2.88)</t>
  </si>
  <si>
    <t xml:space="preserve"> 2.87 Mr Burns likewise denied that he was coaching. He said he wanted the suppliers to take “decisive marketing 
action” and that the project needed a “sharp incisive approach”185. The same comments apply. No other 
supplier was spoken to in such terms and Mr Burns cannot have known what the project needed on 2 May 
2007, and could not have told then what the competition was.                                                                         2.88 Mr Bloomfield explained that the position which Mr Burns “strongly recommended” that IBM should take 
was to “continue to push to take more responsibility in the (Initiative)”186. Even if that is so, it shows Mr Burns 
expressing an opinion to one supplier that it should be more involved in the program implementation before 
he knew whether that was objectively so or not. Mr Burns claimed that he wanted a greater involvement by 
IBM to introduce a competitive environment187. This breaks down as an explanation at the point when he did 
not encourage Accenture, Logica or SAP to be competitive. Even if Mr Burns was seeking to foster competition 
it was indiscreet to the point of impropriety to tell one supplier that it was “grossly under-represented” on the 
program. Mr Burns denied making such a statement but his denial cannot be accepted</t>
  </si>
  <si>
    <t>Burns was a "IBM employee for life" by his own words and there is mutiple examples in the report of him helping or giving more info to IBM than the other contractors. Showing a bias towards them and that Burns may have had other motives than trying to get the project back on track.</t>
  </si>
  <si>
    <t>page 30 (2.89)</t>
  </si>
  <si>
    <t>The contemporaneous record is the best evidence of what was said. It shows that Mr Burns acted entirely 
inappropriately. It was no doubt proper to encourage IBM to propose new and, indeed, innovative 
proposals to improve CorpTech’s program delivery. Mr Burns may well have been justified in thinking that 
IBM would be a likely source of creative thinking. What was inappropriate, and grossly so, was to say to a 
prospective contractor with the government that it was under-represented on the project which needed a 
greater involvement by it, and that he would favour a proposal from IBM. Those remarks exhibit exuberant 
indiscretion, bad judgment and a partiality which should have disqualified him from any objective 
assessment of competing proposals if IBM were one of the competitors.</t>
  </si>
  <si>
    <t>Burns gave IBM insider info that helkped them win the ran to become the main contractor of the restarted project he should not of been in the possion to make that choice as he was bias towards IBM. This had a great effect on the project moving foward as it could of been given to a contractor better suited for the job.</t>
  </si>
  <si>
    <t>page 31 (2.96)</t>
  </si>
  <si>
    <t xml:space="preserve"> Another indication that Mr Burns was improperly “coaching” IBM and was not seeking helpful suggestions 
from it is that IBM had played a small part in the SS Initiative. Accenture and Logica were the substantial 
participants. IBM provided personnel (quaintly called “resources”), small in number, to provide technical 
expertise on the software it had licensed to the State. IBM’s local managers were not in a position to 
offer Mr Burns “innovative” or “expansive” thinking without first themselves learning more about the SSS 
Program</t>
  </si>
  <si>
    <t xml:space="preserve">IBM had very little invovement in the  SS Initiative at first but with the info given by Burns' coaching were made the main contractor. Meaning the project that was aleady failing was given to a contractor who knew very little about it setting it up for more failure with IBM's inexperience </t>
  </si>
  <si>
    <t>Page 36 (3.1)</t>
  </si>
  <si>
    <t>As a result of receiving Mr Uhlmann’s April Snapshot review and Mr Burns’ fuller May review, Mr Bradley 
formed the opinion that a profound change to the manner in which CorpTech was going about 
implementing the SS Initiative was needed255. Mr Burns told him that he had a “fundamental concern” 256
that CorpTech’s mode of delivery was not viable and that the program should be significantly reduced in 
scope with stringent new acceleration and governance processes put in place while further replanning of 
the overall Initiative was undertaken.</t>
  </si>
  <si>
    <t>The scope of the project needed to be reduced alot in order to move forward with the project. Cleary showing the original scope was underestmated.</t>
  </si>
  <si>
    <t>Page 39 (4.8)</t>
  </si>
  <si>
    <t xml:space="preserve"> The substantial discrepancy shows a degree of misunderstanding or mismanagement. The RFP itself had 
deficiencies, as will be discussed, but it asked for offers to become the Prime Contractor and put the recipients 
to the effort and expense of responding, as they did comprehensively, before the CEO Governing Board had 
resolved to adopt that model.</t>
  </si>
  <si>
    <t>Differences between the proposal sent to the contractor and the one the governing board was shown show complete miscomminication of what was happening between the management level.</t>
  </si>
  <si>
    <t>Page 39 (4.9)</t>
  </si>
  <si>
    <r>
      <t>4.5</t>
    </r>
    <r>
      <rPr>
        <b/>
        <sz val="11"/>
        <rFont val="Times New Roman"/>
        <family val="1"/>
      </rPr>
      <t xml:space="preserve">              </t>
    </r>
    <r>
      <rPr>
        <sz val="11"/>
        <rFont val="Calibri"/>
        <family val="2"/>
      </rPr>
      <t>Mr Bradley’s Briefing paper refers to an analysis of the responses to the RFP which confirmed the view that a Prime Contractor would reduce costs and delay. The conclusion is curious. The indicated “cost  CorpTech’s remaining budget for the implementation of the whole-of-government solution was about $110M. More curious is the fact that there does not appear to have been any serious analysis of what was the best available “vendor engagement and solution model”. The only model considered in the RFP was the Prime Contractor one. There is no evidence of any considered thought having been given to whether that model was the best one. Despite a thorough investigation of government records there is no evidence that the analysis Mr Bradley describes was conducted. The RFP was not directed to receiving options for analysis. It was predicated upon a decision having been made to appoint a Prime Contractor. The decision appears to have emerged in conversations between Mr Burns, Ms Perrott and Mr Bradley, and was accepted by them without question.ranges” submitted in response to the RFP by the two companies which quoted for the whole of the work were in excess of $150M.</t>
    </r>
  </si>
  <si>
    <t>No evidence that other model apart from Prime Contractor has been investigated. Lack of full analysis on the project decisions</t>
  </si>
  <si>
    <t>Page 39 (4.10)</t>
  </si>
  <si>
    <t xml:space="preserve">The decision to move to the Prime Contractor model must have been made between 12 July 2007, when responses to the RFI were due, and 25 July when the RFP issued. There is, as I have said, no evidence recording the making of the decision or the reasons for it. Either Ms Perrott or Mr Bradley must have sanctioned it and the Briefing paper of 16 August was presumably designed to seek authority for what had already been put in place. </t>
  </si>
  <si>
    <t>The management team  lacked to document on key business/project decisions.</t>
  </si>
  <si>
    <t>Page 40 (4.13)</t>
  </si>
  <si>
    <r>
      <t>The brevity of the RFP resulted in a certain amount of confusion amongst vendors. Mr Bloomfield gave evidence that he did not believe that the email of 25 July 2007 was an RFP, the outcome of which would be the selection of a Prime Contractor</t>
    </r>
    <r>
      <rPr>
        <vertAlign val="superscript"/>
        <sz val="11"/>
        <rFont val="Calibri"/>
        <family val="2"/>
      </rPr>
      <t>[1]</t>
    </r>
    <r>
      <rPr>
        <sz val="11"/>
        <rFont val="Calibri"/>
        <family val="2"/>
      </rPr>
      <t>. Accenture had similar concerns which it expressed to Ms Perrott on a number of occasions</t>
    </r>
    <r>
      <rPr>
        <vertAlign val="superscript"/>
        <sz val="11"/>
        <rFont val="Calibri"/>
        <family val="2"/>
      </rPr>
      <t>[2]</t>
    </r>
    <r>
      <rPr>
        <sz val="11"/>
        <rFont val="Calibri"/>
        <family val="2"/>
      </rPr>
      <t>. Mr Michael Duke of Logica gave evidence that he considered it was unusual for an RFP to be issued by an email of that nature</t>
    </r>
    <r>
      <rPr>
        <vertAlign val="superscript"/>
        <sz val="11"/>
        <rFont val="Calibri"/>
        <family val="2"/>
      </rPr>
      <t>[3]</t>
    </r>
    <r>
      <rPr>
        <sz val="11"/>
        <rFont val="Calibri"/>
        <family val="2"/>
      </rPr>
      <t>. Ms Blakeney, who was listed as the Procurement Advisor in the ITO Evaluation Report, agreed that this was not the sort of RFP one would expect for a significant ICT contract as it was lacking in detail, technical requirements and conditions of tender</t>
    </r>
    <r>
      <rPr>
        <vertAlign val="superscript"/>
        <sz val="11"/>
        <rFont val="Calibri"/>
        <family val="2"/>
      </rPr>
      <t>[4]</t>
    </r>
    <r>
      <rPr>
        <sz val="11"/>
        <rFont val="Calibri"/>
        <family val="2"/>
      </rPr>
      <t xml:space="preserve">. </t>
    </r>
  </si>
  <si>
    <t>Multiples parties identified a lack of professionalism and completeness on key document such as RFP, which is a significant ICT contract and lacked in detail, technical requirements and condition of tender</t>
  </si>
  <si>
    <t>Page 41 and 42 (4.23 and 4.25)</t>
  </si>
  <si>
    <t>4.23 Mr Atzeni had a personal preference for IBM to assist with the QH payroll roll out, rather than Accenture310. This, 
Mr Atzeni stated, was based on his concerns about the flawed Department of Housing roll out which Accenture 
had conducted311. His exposure to Accenture while working at CorpTech as the Client Representative for QH 
persuaded him that Accenture would probably not deliver a new payroll system to QH in time to meet that 
department’s need to replace the LATTICE system312. He was clearly concerned that after mid-2008 LATTICE may 
not work, with horrendous consequences for the QH Payroll                                                                                           4.25 Mr Atzeni conceded that he had a close proximity to IBM in 2007 which may have led to a perception that 
he should have reconsidered sitting on the Evaluation Panel of the ITO. This, however, did not occur to him 
at the time of the tender evaluations</t>
  </si>
  <si>
    <t>Another person in a place of power with bias towards IBM multiple people would rather give the project to IBM than what should be the unbias right contractor</t>
  </si>
  <si>
    <t>Page 43 (4.28 and 4.30)</t>
  </si>
  <si>
    <t xml:space="preserve"> 4.28 Mr Atzeni, through these interactions with Mr Cameron, offered considerable assistance in IBM growing its role 
in the SS Initiative. On at least one occasion, he gave Mr Cameron information confidential to government333. 
Mr Cameron said that all of the documents provided by Mr Atzeni were freely available to any person working 
on the whole-of-government program and were not required to be treated as confidential334. If that were so 
one wonders why Mr Cameron asked for them, or why Mr Atzeni bothered to send them. Mr Atzeni met with 
IBM staff very shortly after the RFP was issued to give it information relevant to its bid without which IBM 
would have been at a disadvantage.                                             4.30 Further, Mr Atzeni should not have participated in the ITO. He may not have had a conflict of interest, but 
he had a personal and actual bias in favour of IBM and against Accenture. Mr Atzeni readily acknowledged 
that he should have reconsidered his position on the Evaluation Panel337. Mr Atzeni gave evidence that he 
made a disclosure about his history of working with IBM at the commencement of the evaluation, but, 
through no fault of his own, the relevant forms could not be produced by the State338. He was a minor 
player in the evaluation process and it is unlikely that his individual preference influenced the choice of 
Prime Contractor, but nevertheless he did not bring and could not have brought a fair, objective mind to the 
evaluation process.</t>
  </si>
  <si>
    <t>Management giving IBM confidential info to help them grow their role in the project more bias from management</t>
  </si>
  <si>
    <t>Page 51 (4.74)</t>
  </si>
  <si>
    <t xml:space="preserve"> Both Ms Perrott and Mr Bradley gave evidence that, had they known about IBM’s conduct in seeking and 
receiving confidential information to which it was not entitled, they would have considered excluding IBM 
from the ITO, and they would have taken advice on the issue426. Mr Swinson said that his advice, if asked, 
would have been that the tender process had been “seriously jeopardised”</t>
  </si>
  <si>
    <t>IBM won the project by using info about the competitors bit to half their price to do the job. Which jeopardiesed the contractor selection process. Such info should of been kept more secret and people working on the process should of been cleared of any bias.</t>
  </si>
  <si>
    <t>Page 61 (5.15)</t>
  </si>
  <si>
    <t xml:space="preserve"> Mr Hood informed the Commission that PJ-30 “successfully established the technical capability within 
CorpTech … to support the LATTICE development environment”540. It continued to function until Go Live in March 2010. However the fear that it might fail informed the decision, expressed in the ITO and the 
contract between IBM and the State, to replace LATTICE urgently on an interim basis, i.e. pending the 
whole-of-government SS Initiative implementation.</t>
  </si>
  <si>
    <t>The project was under a big time contranted as the old system was going to stop being supported so they had to get the new system finished as soon as possible. This caused the process of pointing IBM the contractor the be very rushed.</t>
  </si>
  <si>
    <t>1) Overestimted new tool savings</t>
  </si>
  <si>
    <t>Page 61 and 62 (5.20)</t>
  </si>
  <si>
    <t xml:space="preserve"> Mr Hood was the Deputy Executive Director of CorpTech550. He was the Panel leader for “Operations and 
Support”551. He described Mr Burns as leading the ITO process552. Ms Colleen Orange, who was appointed 
on short notice to lead the Cost Panel, described Mr Burns as leading the procurement process553. Ms Rose di Carlo, a member of the Cost Panel, thought likewise554. Ms Orange said that it was Mr Burns who had 
Mr Shah put on her Panel555. Ms Blakeney said that the RFP and ITO processes were “driven” by Mr Burns556. 
Ms Bugden, who was replaced by Ms Orange as Cost Panel leader, explained that if Mr Burns “asked you to 
undertake a certain function, … that function would be undertaken”557. Mr Swinson agreed that Mr Burns 
could be properly described as the “Project Lead Advisor”, whose role “entailed liaising closely with the 
people involved in the evaluation and conducting the scoring ... having insight into their reason and process 
along the way before finalization (sic) ... and providing such advice as they required”</t>
  </si>
  <si>
    <t>The confusion within CorpTech about what roll Mr Burns was meant to be doing and how much power he had shows how unorganissed and ineffective the management was.</t>
  </si>
  <si>
    <t>Page 65 (5.35)</t>
  </si>
  <si>
    <t xml:space="preserve"> Mr Bloomfield explained in evidence that it was the use of Workbrain to interpret awards and compute the 
value of time worked in accordance with award conditions for payroll calculation in non-rostering agencies 
that was “innovative” in the IBM proposal and offered a more efficient and therefore faster and cheaper 
implementation of the HR part of the program581. The alternative, coding the award conditions into SAP, 
was complicated, slow and expensive582. Mr Atzeni concurred in thinking that it was the use of Workbrain for 
non-rostering agencies that offered the promise of a faster, more efficient implementation583. Mr Bond on 
the other hand explained that the novelty lay in using Workbrain to perform the whole awards interpretation 
function and not just time and attendance584. I have more faith in Mr Bond’s opinion than the others; it 
appears to be supported by IBM’s own document. It is clear that IBM was proposing a new use of Workbrain. For that reason it identified as “reference sites” 
organisations whom it said were using Workbrain in the manner it proposed, and could verify its usefulness</t>
  </si>
  <si>
    <t>IBM proposed to use a legacy system that was already in use but not for the purpose it was designed. They knew that it would create issues for any agentcies that did not work normal 9 to 5 hours but used it anyway as they thought the time and money saving would be worth it.</t>
  </si>
  <si>
    <t>1) Use of legacy Tech           2) Overestimating savings from tool</t>
  </si>
  <si>
    <t>Page 66 (5.42)</t>
  </si>
  <si>
    <t xml:space="preserve"> Mr Bond’s Panels did reassess their scoring and the difference in value between IBM and Accenture closed 
significantly591. One Panel had previously commented that IBM’s proposal of including awards in Workbrain 
was “high risk”592. The assessment changed and IBM was ranked more highly than Accenture by reason of its 
innovative idea. Mr Bond recalled Mr Burns addressing the meeting and urging the value of invention. He said593:
... Just because you don’t fully understand how it’s going to work doesn’t mean that it’s not possible.</t>
  </si>
  <si>
    <t>The evaluation pannel knew how high risk IBM wanting to use legacy tech was but Burns convinced them to go with it because it was an "innovative idea" a mad thing to do when you know how risky it could be a better risk assessment on Workbrain may of been needed.</t>
  </si>
  <si>
    <t>Page 66 (5.43)</t>
  </si>
  <si>
    <t xml:space="preserve"> Other witnesses corroborate Mr Bond’s account of the meeting. Mr Goddard, in his statement, recounts 
“one unusual event”, which led to rescoring and “brought about a change in ranking of supplier position – 
IBM became front runner – overtaking Accenture”594. Mr Goddard said that one of the Panels had used a 
different basis for evaluation from that used by others595. The difference related to whether the responses 
were to be judged by the ability of the offer to deliver the fixed price components of the work, or the 
fixed price and estimated price components for future work. Mr Goddard’s description of which approach 
favoured Accenture and which favoured IBM was confusing and in part contradictory, but he was adamant 
that there was a meeting to determine which approach was appropriate which led to an alteration in 
assessment methodology which in turn led to the change in ranking</t>
  </si>
  <si>
    <t>A confusing meeting led to some members of the panel evalutating the contracts different from the others leading to a swing in the lead for IBM.</t>
  </si>
  <si>
    <t>Page 67 (5.49)</t>
  </si>
  <si>
    <t>IBM’s weaknesses remained the same in the first and final versions, but those 
listed in the second version were more damning than the final version, noting a lack of sufficient detail, that the 
solution required further evaluation to show that it works, that IBM would take no responsibility for application 
integration and that IBM underestimated the level and complexity of the QH solution6</t>
  </si>
  <si>
    <t>The second report had weaknesses for IBM's solution that were so damning they were removed from the final report. The solution had not been tested to prove that it could work, IBM would not take responsibility for integration and the pannel though they had underestimated the complexity. All things that should of stopped IBM getting the contract but were removed from the report.</t>
  </si>
  <si>
    <t>Page 68 (5.50)</t>
  </si>
  <si>
    <t xml:space="preserve"> The Functional and Business team’s scoring followed a similar pattern. In the first version of the evaluation 
sheet IBM’s average score was 2.63 and Accenture’s is 3.16624. The evaluation of sub-category one for scope and 
functionality described Accenture as having “strong methodologies around scope management and approach to 
scope delivery” and having a “strong understanding of the program”; though the Panel appeared to be concerned 
that Accenture may limit scope, and therefore reduce functionality625, and that there was no mitigation for the 
LATTICE system risk626. IBM’s approach was “potentially very high risk” and there was little detail on how the 
Workbrain approach to awards would work627. The second and third sub-categories, Process and Operation, and 
Schedule and Timelines, described Accenture’s proposals as “strong”, whereas IBM’s plans were “risky and unclear”</t>
  </si>
  <si>
    <t>Report 1 also advised there was no mitigation for the old payment system if something went wrong that describded IBM's schedule and timeline as risky and unclear three large alarm bells that IBM had not planned the project well at all.</t>
  </si>
  <si>
    <t>Page 71 (5.68)</t>
  </si>
  <si>
    <t xml:space="preserve"> The substance of IBM’s point, also good on its face, is diminished by what actually happened. Mr Burns was 
able to influence the Panel leaders and to affect the outcome of the evaluation. That it occurred is a serious 
criticism of the public servants engaged in the evaluation, but there is no doubt about the fact.</t>
  </si>
  <si>
    <t xml:space="preserve">Interference from people who should not of been a apart of the prossess due to his bias was able to completely change the company that was awarded the project. Meaning it was given to IBM who were found to be trying to changed legacy tech to fit the project that had not been tested and they had not plan for failure or a solid timeframe. </t>
  </si>
  <si>
    <t>1) poor management decisions</t>
  </si>
  <si>
    <t>Page 71 (5.75)</t>
  </si>
  <si>
    <t xml:space="preserve"> It is, I think, a fair inference that Mr Burns urged the Panel leaders at the meeting he called to give IBM 
credit for the potential its proposal had for a faster and therefore cheaper implementation of payroll 
solution. Following the meeting the references to the risk in each of the proposals was ameliorated and IBM 
led the scoring.</t>
  </si>
  <si>
    <t>The desision was minipulated by promise of a faster and cheaper solution something that could not be done because the tool being used had not been tested on the scale it was going to be used for.</t>
  </si>
  <si>
    <t>1) Overestimated savings from new tool</t>
  </si>
  <si>
    <t>Page 74 (5.92)</t>
  </si>
  <si>
    <t xml:space="preserve"> Mr Bond explained why, despite having got unsatisfactory responses, CorpTech moved to accept the IBM 
proposal and deal with the risk by way of contractual warranty. He said694:
[T]here was pressure placed upon the team to have the evaluation done quickly and ... move into contract 
negotiations, and there was advice that this could be addressed post contract ... to ensure that IBM did 
have the capability to perform this.
He identified the source of the pressure as Mr Burns and Ms Perrott.</t>
  </si>
  <si>
    <t>The investigation found that the examples given to the State by IBm to show that Workbrain could work in the needed way were either so small the number of workers did not give enough data for the very large number the State has, refused to share info or showed that the tool did not work the way the State wanted. This should of been reason the not choose IBM but with pressure from management and timeframe presure IBM was given the job anyway.</t>
  </si>
  <si>
    <t>1 ) Overestimated savings from new tool</t>
  </si>
  <si>
    <t>Page 78 (5.115 and 5.116)</t>
  </si>
  <si>
    <t xml:space="preserve"> It must have been apparent to IBM during the procurement process that, at least to some extent, its 
estimates of price and timeframes would have to be taken at face value by the State. Of course, proper 
processes should have been employed to scrutinise responses, but IBM was much better placed to estimate 
the cost and timeframes of the solution it was proposing. That better position was informed not least by the 
specialised skill and knowledge that IBM had and which, as it knew, CorpTech lacked.                                                       5.116 The State, had it taken proper care for its own interests, ought to have known of the possibility that 
IBM’s pricing was unrealistically low. There was a wide variation between the pricing in IBM’s RFP and 
ITO responses, despite those estimates being provided only a few months apart. Contrasted against this, 
however, is the Accenture pricing structure which was largely consistent between RFP and ITO stages731. 
So was Logica’s. Its price for only the finance component was substantially higher than IBM’s price for the 
whole solution.</t>
  </si>
  <si>
    <t>IBM have the state a lower cost and timeframe estimate which they knew were unrealistic to make sure they won the contract. The state took these at face value setting the project up to go over budget and not meat the dealine.</t>
  </si>
  <si>
    <t>Page 85 (6.3)</t>
  </si>
  <si>
    <t>I have already noted the obscure provenance of the decision to move to a Prime Contractor, and the 
absence of evidence that the decision followed any discussion or analysis of the comparative advantages 
and disadvantages of replacing CorpTech by a Prime Contractor</t>
  </si>
  <si>
    <t>No analysis was done to see if there were advantages or disadvantages to changing the model of 
delivery to a Prime Contractor showing the lack of planning by the state.</t>
  </si>
  <si>
    <t>Page 85 (6.7)</t>
  </si>
  <si>
    <t xml:space="preserve"> 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t>
  </si>
  <si>
    <t>The State wanted a silver-bullet solution but history has shown that outsourcing a project of this size to contractors is a bad idea as you loose control and give the impression you are sitting back waiting for the solution to be handed to you.</t>
  </si>
  <si>
    <t>Page 87 (6.21 and 6.23)</t>
  </si>
  <si>
    <t xml:space="preserve"> The evidence rehearsed shows that the State should have been deeply sceptical that IBM’s price was 
genuine and that the SS Initiative could be delivered for that price. Its price was about half Accenture’s and 
substantially lower than Logica’s which bid for part only of the Initiative. The price was also substantially 
lower than its own price bid for the RFP and the prices proposed by three of its competitors in that process                      6.23 It is significant that a year later, in October 2008, IBM proposed a price for the completion of the 
SS Initiative which was close to Accenture’s and almost twice what it had offered in the ITO. IBM witnesses 
explained this phenomenon by saying that, in the intervening year, agencies and departments had 
increased their requirements so that the implementation would have been of a larger and more complex 
solution. That was a frequent refrain, and appears self-serving, though to ascertain definitively the extent to 
which a rise in price was justified by the government’s demands for a more elaborate solution would require 
substantial further investigation without promise of certainty in results, and for no sufficient purpose. </t>
  </si>
  <si>
    <t>The State should of known the project was not do able at the price IBM had given but they were under such pressure to get the job done they over looked it. Meaning a year later IBM came back to them and the prize had gone up to very close to what the competition had quoted. Meaning time and budget had been wasted.</t>
  </si>
  <si>
    <t>Page 88 (6.26)</t>
  </si>
  <si>
    <t xml:space="preserve"> Both Ms Perrott and Mr Bradley had been warned by Mr Salouk that the SS Initiative could not be 
implemented for the money remaining in the State’s budget for it</t>
  </si>
  <si>
    <t>The State knew that the budget they had would not be enough to finish to project but carried on anyway. Showing an example of them managing their budget poorly.</t>
  </si>
  <si>
    <t>Page 91 (1.6)</t>
  </si>
  <si>
    <r>
      <t>a.</t>
    </r>
    <r>
      <rPr>
        <sz val="11"/>
        <rFont val="Times New Roman"/>
        <family val="1"/>
      </rPr>
      <t xml:space="preserve">     </t>
    </r>
    <r>
      <rPr>
        <sz val="11"/>
        <rFont val="Calibri"/>
        <family val="2"/>
      </rPr>
      <t>the scoping of the system (ie its definition) was seriously deficient and remained highly unstable for the duration of the Project. That being so, and although the problem was firmly known to each party, no effective measures were taken to rectify the problem or to reset the Project;</t>
    </r>
  </si>
  <si>
    <t>Despite the acknowledgement of issues on the project scope, parties failed to adopt adequat solution to resolve the problem.</t>
  </si>
  <si>
    <t>b.the State, who would ultimately bear the risk of a dysfunctional payroll system, gave up several important opportunities to restore the Project to a stable footing and to ensure that the system of which it would ultimately take delivery was functional. Dr Manfield characterised the approach of both parties as being “Plan A or die”;</t>
  </si>
  <si>
    <t>Despite multiples warnings, and opportunities,the both parties fail to implement adequat solution to ensure successful project completion</t>
  </si>
  <si>
    <t>Page 91 (1.9)</t>
  </si>
  <si>
    <t>Dr Manfield characterised these problems as a “death spiral”3
. In doing so, he said that one does not need 
the benefit of hindsight to have known that the Project was in distress. He summarised the problems as 
being an ITO process which was unrealistic in timeframe, a lack of any proactive State response to the clear 
and obvious difficulty of establishing an agreed baseline scope, an abbreviated testing phase through which 
the system was allowed to progress despite clear signs of failure and a decision to Go Live with a not-ready 
system which lacked an objective risk assessment</t>
  </si>
  <si>
    <t>Aspects of the failure broken down into parts, a rushed appointment process, the two side not able to agree on scope, ignoring a test phase that showed the system was going to fail if sent live ignored and no plan to deal with risks that happened. All contributed to the projects failure.</t>
  </si>
  <si>
    <t>Page 92 (2.4)</t>
  </si>
  <si>
    <t>The occasion for an Interim Solution was a consequence of the State having, by the time the procurement process was initiated, permitted the LATTICE system to reach a state of real or perceived atrophy. It ought to have been replaced earlier. As will be seen, the unsatisfactory state of LATTICE became the overwhelming factor in deciding to Go Live, a situation which the State had brought about by failing to make arrangements earlier for its replacement or for the more certain and reliable support and maintenance of it.</t>
  </si>
  <si>
    <t>Serie of mismanagement steps such as failure to make arrangements to replace or maintain the old system drove pressure on decision to go live, which resulted in a failure.</t>
  </si>
  <si>
    <t>Page 92 (2.7)</t>
  </si>
  <si>
    <t>The situation of urgency was not solely the State’s doing. IBM bid a more aggressive timeframe than 
Accenture for the QH system, something which the State embraced given its view of the need for LATTICE 
to be replaced as soon as possible.</t>
  </si>
  <si>
    <t>IBM promissed a much shorter timeframe then the other contractors to make sure they won the contract. A timeframe which they knew was unrealistic which put both them and the State under pressure later on.</t>
  </si>
  <si>
    <t>Page 93-94 (2.13)</t>
  </si>
  <si>
    <t xml:space="preserve">There was less than adequate fulfilment of the State’s scoping responsibilities in particular. QH was passive, perhaps lazy, in the identification and communication of its business requirements, with the result that it did not communicate to IBM all the requirements necessary to produce a functional (albeit minimal and interim) payroll system. IBM, despite making genuine attempts to elicit QH’s business requirements, was under pressure to commence designing and building the system. It knew, sometime after the scoping exercise was finished, that aspects of it were incomplete or not settled. It learned later (if it did not know before) that the system would not, without considerable changes to it, pay staff and pay them correctly. </t>
  </si>
  <si>
    <t>QH failed to communicate  necessary requirements to IBM. Despite IBM acknowledging missing requirements, management decided to start the implementation that would result in a failure if not further requirement are gathered. It was IBM responsibility to identify that system will not work and request for further information</t>
  </si>
  <si>
    <t>Page 95 (2.21)</t>
  </si>
  <si>
    <t>The governance structure was far from clear. There were very many bodies and very many people involved in decision-making about the Project. The Auditor-General observed that some alterations to the governance  structures which had been approved by the ESC on 19 June 2008[1]: … were complicated and … ineffective in establishing a shared understanding of stakeholder expectations in relation to the quality of project deliverables.</t>
  </si>
  <si>
    <t>It was observed that many bodies and many people were involved in decision making during the project. This drove an Inadequat stakeholder management.</t>
  </si>
  <si>
    <t>Page 95-96 (2.26)</t>
  </si>
  <si>
    <t>The Auditor-General noted a lack of evidence about many features of governance bodies, including documented and approved terms of reference and found as follows[1]: [I]t was not clear which Accountable Officer had responsibility for the overall governance and successful completion of the whole project.</t>
  </si>
  <si>
    <t>The project governance seems to lack of clarity. The documented evidence fail to identify actors responsibilities for the project governance.</t>
  </si>
  <si>
    <t>Page 96 (2.33)</t>
  </si>
  <si>
    <t>The system cost, in terms of payments to IBM alone, over four times more than the contract price. It took three times longer to deliver than originally scheduled. When it went live it was seriously deficient, causing very many QH staff not to be paid, or to be paid inaccurately. Neither party could have been under any misunderstanding that this was the inevitable result. It was obvious well before Go Live that the Project had been inadequately scoped. Testing (especially UAT) revealed thousands of defects, a large percentage of which concerned functional aspects of the system. A competent and experienced tester (Mr Cowan) did precisely what his role called for in advising the customer (as the party deciding whether to accept the system) of these very major problems. Despite these warnings (ones which Dr Manfield said were the clearest sign he had seen of a system in distress) the State decided to Go Live[1].</t>
  </si>
  <si>
    <t xml:space="preserve">Regardless of multiples signes (issues with scope, testing), the project management failed to identify inevitable project failure. This may be due to the lack of communication between IBM and State. </t>
  </si>
  <si>
    <t>Page 97 (2.36)</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</si>
  <si>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</si>
  <si>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Despite knowing that the production of a new system would lead to functionally deficient product, the management failed to take into consideration and adopte measure that could have lead to a more beneficial outcome.</t>
  </si>
  <si>
    <t>Page 97 (2.37)</t>
  </si>
  <si>
    <t>The Project is a story of many woeful failures by many people on many occasions. From the outset it was flawed. There was never any serious attempt to rectify these flaws and the problems it produced were compounded by a series of decisions which ensured that the system would be costly, late and seriously functionally deficient. Despite these issues, which were obvious, there were few dissenting voices and no senior manager who took any sufficient steps to put the Project on a proper footing.</t>
  </si>
  <si>
    <t>Project actors fails to adopt adequat solution to resolve identified flaws and problems. It seems to have a lack of ownership, improper project management and lack of communcation.</t>
  </si>
  <si>
    <t>Page 98 (2.42)</t>
  </si>
  <si>
    <t xml:space="preserve">First, the system was unsatisfactorily scoped: the State was less than diligent in advising its business requirements to IBM and negligent in accepting the highly qualified, incomplete and uncertain scope that IBM presented. This produced the need for a series of expansions and changes to scope, but most of which ought to have been included from the outset if the system were to be one which paid staff and did so accurately. The State agreed to these changes in scope, and to pay IBM in respect of them. The parties’ attempt to resolve once and for all the uncertainties and extent of the scope in mid-2009 cost the State $9M and yet was unsuccessful in achieving its objective. There was never, at any time before Go Live, an effective resolution between the parties of this problem. </t>
  </si>
  <si>
    <t xml:space="preserve">It seems that IBM and the State (stakeholders) failed to communicate thourghouht the project. This impacted the project scope, that was incomplete and ever changing. Moreover poor management of the project scope lead to unforseen cost. </t>
  </si>
  <si>
    <t>Page 98 (2.43)</t>
  </si>
  <si>
    <t>IBM submitted that it is unrealistic to think that it could have brought about a Project reset in response to the unstable scope[1]. IBM did make an attempt to have scope locked down, by urging the State to stop making changes to it. But to do so was pointless without there having been any assessment (which it seems there never was) whether, even if the scope were locked down, the system would function as a payroll system ought.</t>
  </si>
  <si>
    <t>It seems that the incomplete and everchanging scope has put pressure on the project delivery. Moreover, the governance failed to adopte adequat solution to resolve problem. This can be attributed to a inadequat IT governance and lack of communication between and within parties.</t>
  </si>
  <si>
    <t>Page 98 (2.44)</t>
  </si>
  <si>
    <t xml:space="preserve">Second, it became clear in the course of the implementation that the system, as scoped, would not result in its being a functional system. Once the State realised this (something which ought always to have been clear) it dealt with functional defects in an ad hoc manner (ie as they evidenced themselves). The State paid IBM to perform work which was directed to see that the system would be functional, something which the original Project scope ought to have included. IBM submitted that a software developer does not know what correct pay is other than by reference to business requirements as provided to it by the customer. It said that IBM’s contractual obligation here was to build the solution according to the business requirements which had been supplied to it by the State[1]. These submissions, however, understate IBM’s role and responsibilities. IBM was more than a software developer. It was a prime contractor, and one which had held itself out in its ITO response as having experience with systems of this kind. It was both designing and building the system. These factors show IBM to have had an obligation to be more than merely a passive recipient of the customer’s instructions. </t>
  </si>
  <si>
    <t>It seems that IBM did not take ownership and responsabiltiies in the project. As prime contractor, it was there responsabilitie to design a develop a functional system. However they claim that the disfunctions comes from obtained state requirements. It was IBM responsability to design and implement a well functioning system</t>
  </si>
  <si>
    <t>Page 99 (2.47)</t>
  </si>
  <si>
    <t xml:space="preserve">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t>
  </si>
  <si>
    <t>Despite a time constraint, State management fail to deliver adequat scope. This lead to scope evolving throughout the project life. The project management fail to follow project methodology best practices.</t>
  </si>
  <si>
    <t>Page 99 (2.48)</t>
  </si>
  <si>
    <t>The State had several opportunities to take action to either remove itself from the Project or to redress the deficiencies and restore it to a course which would have resulted in a functioning payroll system. It surrendered those opportunities.</t>
  </si>
  <si>
    <t>It seems that the State fail to take decision to resolve projct issues</t>
  </si>
  <si>
    <t>Page 110 (4.65)</t>
  </si>
  <si>
    <t>The volatility in the Project scope was highly unsatisfactory. It was a major contributor to the sharp increase in the price. It caused the quality of the system to be compromised. It produced great difficultly for IBM having to build and test a system which was in a state of flux.</t>
  </si>
  <si>
    <t>Incomplete project scope caused repercussions throughout the project</t>
  </si>
  <si>
    <t>Page 110 (4.66)</t>
  </si>
  <si>
    <t xml:space="preserve"> The problems which were experienced with scope, which existed from the outset of the Project to the time it went live, were both avoidable and a not uncommon problem in Projects of this kind. IBM relied upon there having been completeness in the communication to it of QH business requirements. The State, on the other hand (principally Mr Atzeni), seems to have thought that IBM, having agreed to deliver a payroll solution, would be obliged to deliver one that paid staff and did so accurately, even if all QH’s requirements had not been communicated and found their way into the various scoping documents. This was folly on the part of those within the State who took that view.</t>
  </si>
  <si>
    <t>It seems that the lack of communication between the two parties contributed to the unstable scope.</t>
  </si>
  <si>
    <t>Page 112 (4.74)</t>
  </si>
  <si>
    <t>The scope of the system was inadequately defined.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Definition, notified the State that changes to scope were likely to be required. Some of the State representatives, however, considered that the scope documents were to some extent beside the point because of IBM’s promise to deliver a payroll system that was “stable, supported and supportable”[1].</t>
  </si>
  <si>
    <t xml:space="preserve">It appears that parties misunderstood responsabilities on requirements gathering. Despite IBM pointing out the issues, it seems that the poor communication only made it worse, and contributed to the poor stability of the system. </t>
  </si>
  <si>
    <t>Page 112 (4.76)</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</si>
  <si>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</si>
  <si>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It seems that the state misconception on the responsabilities for both parties contributed to bad communication.
State ignored IBM request for further aggreement. </t>
  </si>
  <si>
    <t>Page 113 (5.1)</t>
  </si>
  <si>
    <t>I have mentioned above that both parties knew before completion of the Project that the system would, without some major reconsideration of it, fail to pay staff, or do so in a seriously inaccurate way. Neither party followed basic project management principles by insisting that the Project be reset or by taking other effective measures to rectify problems which remained with the system until after Go Live.</t>
  </si>
  <si>
    <t xml:space="preserve">Despite being aware of serious issues during the project development, parties fails to adopte adequat solution to address the problems. </t>
  </si>
  <si>
    <t>Page 113 (5.3)</t>
  </si>
  <si>
    <t>The State relied upon assertions from IBM that it would correct all defects which affected the correctness of a pay, ignored clear warnings before Go Live that the system, once implemented, would in all likelihood cause pays to be incorrect, and that defects existed which had not then been identified but which were likely to be major.</t>
  </si>
  <si>
    <t>It seems that the state fail to take responsibility during the project development. It also fail to identify critical risks to Go Live.</t>
  </si>
  <si>
    <t>Page 113 (5.4)</t>
  </si>
  <si>
    <t>The State decided to Go Live with the system having chosen to manage such defects, postpone others and to ignore those defects not yet identified. It did so because, partly through its own fault and partly through that of IBM, the system had taken so long to implement that it was left with no choice but to Go Live with a system of poor quality because of the real possibility that the ageing LATTICE system would fail.</t>
  </si>
  <si>
    <t>State management seems to aggreed to go live despite multiples warnings. This may be due to time pressure, but it shows that the management failed to assess risks and adopted a solution that was likely to fail.</t>
  </si>
  <si>
    <t>Page 116 (5.17)</t>
  </si>
  <si>
    <t>There could have been no clearer warning of the functional deficiencies in the system and the real risk of there being defects beyond the very large number which Mr Cowan had to that date detected. Had there been any doubt up until this point, Mr Cowan’s Final UAT Report put the matter beyond doubt. One does not need to have any technical knowledge to take from that report a very clear warning that, if the system proceeded to Go Live in its then state, there was a real likelihood, indeed perhaps an inevitability, that it would contain defects of a functional kind.</t>
  </si>
  <si>
    <t>Despite reporting a large amount of defects, that would certainly lead to functional issues, project management decided to proceed with the Go live decisions</t>
  </si>
  <si>
    <t>Page 117 (5.26)</t>
  </si>
  <si>
    <t>5.17          The entry criteria were not met. When the system entered UAT3 in May 2009, it had numerous Severity 2 defects[1]. It is simply wrong for IBM to submit that it presented for UAT a system free of Severity 2 defects[2]. Whether those “problems” were defects in the sense of being functional problems which were within scope for IBM to fix is for present purposes beside the point. The fact is that the system proceeded through this “gate” without these defects first being resolved or there being agreement about the way in which such problems with the system were to be treated in the future as between the parties. It is another example of the parties failing to take effective measures to rectify obvious problems which had emerged, and permitting, notwithstanding that, the system to proceed to the next stage of its implementation. When the system entered UAT4 in September 2009[3], again the entry criteria were not met. The Project Directorate agreed to permit the system to enter UAT4 with it having 11 Severity 2 defects outstanding266. A review of the Project undertaken by SAP in September 2009 concluded that there were serious concerns with quality, stability and operational readiness of the solution and that that situation had been caused “primarily” by factors which included[4]:</t>
  </si>
  <si>
    <t xml:space="preserve"> It appears that the project management made poor decision on proceeding with a system that was assessed and identified with a large amount of issues, with no actions to resolves theses.</t>
  </si>
  <si>
    <t>Page 125 (5.85)</t>
  </si>
  <si>
    <t>[T]he amount of coding that’s being changed as a result of all of that testing and all of those defects brings an enormous amount of risk. In my current role, when I see that someone has gone and made changes to code, for a week I insist on re-system testing because that’s what system testing does, it finds out these things for you that you have actually truly delivered the functionality you expect. To have a year go past where you haven’t re-executed a comprehensive system test on a system like this was astounding.</t>
  </si>
  <si>
    <t>It is highlighted that the project managemeent and development cycle were not adequat on testing.</t>
  </si>
  <si>
    <t>Page 127 (5.89)</t>
  </si>
  <si>
    <t xml:space="preserve"> It is beyond doubt, however, that changes to the scope of the Project prejudiced proper testing, which was a product, once again, of a rushed approach.</t>
  </si>
  <si>
    <t>Unproperly defined scope impacted multiples aspect of the project cycles, such as carrying proper testing.</t>
  </si>
  <si>
    <t>Page 132 (5.112)</t>
  </si>
  <si>
    <t>Having given up its right to invoke the condition precedent, the State adopted the same loose approach to Change 184. That Change, as Mr Bird said, “rewrites history”[1], in the sense that it attempted to set the scope for the LATTICE replacement in mid-2009 when scope should have been set and agreed early in 2008. The real problem with it was, as I have found, that those who negotiated and agreed it did not give it sufficient time or thought, and failed to give any proper attention to whether it would indeed achieve the ends they required of it, principally, a functional payroll system. It did not achieve its objective.</t>
  </si>
  <si>
    <t>It appears that the Governance and management failed to set achievable goal.</t>
  </si>
  <si>
    <t>Page 143 (6.3)</t>
  </si>
  <si>
    <t>These decisions, because of these warnings, and because of the grave problems with the system after Go Live, demand consideration as part of ascertaining the adequacy of the contract, project management, governance and implementation processes.</t>
  </si>
  <si>
    <t>Decision to go lives despites the warning highlights issues with governance, project management, implementation process</t>
  </si>
  <si>
    <t>Page 150 (6.42)</t>
  </si>
  <si>
    <t xml:space="preserve">I reject this submission. Even if the risk of LATTICE failing was a high risk, it did not displace the need to take into account, and calmly to assess, other factors such as the warnings which Mr Cowan had issued. Moreover, there ought to have been, and there was not, earlier and more serious consideration given to what alternatives existed to upgrade or provide continuing support for LATTICE if the decision to Go Live were postponed. </t>
  </si>
  <si>
    <t xml:space="preserve">Governance and management did not assess all the risks. It focused on a single solution instead of having investigated multiples possibilities </t>
  </si>
  <si>
    <t>page 152 (6.48)</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</si>
  <si>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</si>
  <si>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page 155 (7.2)</t>
  </si>
  <si>
    <t xml:space="preserve">Question:You’re saying if Queensland Health hasn’t told you of a requirement, the fact that it nevertheless exists in reality in an award is beside the point, Queensland Health needs to communicate the detail of the award to you as a requirement?Answer:That’s correct.Question:So that if something existed in an award but wasn’t communicated to you by Queensland Health, the system wouldn’t take what the award set into account?Answer:That’s correct, nobody’s aware of that. Question:The requirements is the way you’re saying that it comes to IBM’s attention what it needs to do? Answer:Correct, yes. </t>
  </si>
  <si>
    <t xml:space="preserve">This explaines that QH was in charge of communicating the requirements to IBM. If not, it would not appear in scope or final product. </t>
  </si>
  <si>
    <t>page 155 (7.5)</t>
  </si>
  <si>
    <t xml:space="preserve">The approach to UAT within the QHIC project has been very unusual with respect to normal business practice. Best practice dictates that on discovery of significant defects within the UAT, the system should be returned to the system developer as unacceptable. </t>
  </si>
  <si>
    <t>Management did not take adequat resolution in regards to industry best practices.</t>
  </si>
  <si>
    <t>Page 215 (1.21 and 1.22)</t>
  </si>
  <si>
    <t xml:space="preserve"> 1.21 The time allowed by the contract for scoping the interim replacement was very short. The model assumed 
as the basis for scope was taken from the Department of Housing. It was inadequate because of the 
substantial differences in workforce size and complexity between the departments. The misunderstanding 
between IBM and the State as to what scope was required for the interim replacement was never 
satisfactorily understood, addressed or resolved.                          1.22  The State did not adequately communicate to IBM the business requirements for the workforce of QH 
which would permit IBM to design a payroll system which accommodated the number and complexity of 
pay rules. IBM did not actively elicit information about those requirements which would have allowed it 
to design such a system. The result was ongoing disputes about scope which resulted in changes to the 
contract, increases in price, and delays to the implementation date</t>
  </si>
  <si>
    <t>Problems with communication between the state and IBM resulted in the scope for the project never being understood found the reports review.</t>
  </si>
  <si>
    <t xml:space="preserve">1 ) Poor requirements determination                                  2) Insufficient communication </t>
  </si>
  <si>
    <t>Page 215 (1.23)</t>
  </si>
  <si>
    <t xml:space="preserve"> The system cost, in terms of payments to IBM alone, more than four times the contract price. It took three 
times longer to deliver than originally scheduled. When it went Live it was seriously deficient, causing very 
many QH staff not to be paid, or to be paid inaccurately. The problems with and deficiencies in the system 
were obvious well before it went Live in March 2010. </t>
  </si>
  <si>
    <t>Even though the problems with the system were well known to the management it was rolled out anyway due to how over budget and late it was because.</t>
  </si>
  <si>
    <t>Page 215 (1.24 and 1.26)</t>
  </si>
  <si>
    <t>1.24 Attempts by officers in CorpTech to invoke rights given to the State under the contract were thwarted by 
more senior officials who preferred to negotiate with IBM and exhort it to greater effort. Opportunities 
which the contract gave the State, or which it obtained by way of variations to the contract, to extricate 
itself, or reset the scope of the contract, were let go or ignored. Standards which had been preset to ensure 
that the system when delivered would function adequately were lessened or avoided so as to permit 
implementation.                                                                                    1.26  The imperative for this approach was the perceived risk that LATTICE would fail leaving QH with no means 
of paying its staff. No proper examination of the perception was undertaken to ascertain the real extent of 
the risk. No alternatives to the replacement of LATTICE had been considered.</t>
  </si>
  <si>
    <t>Due to their bias towards IBM the State management chose to negotiate with IBM instead of taking action against them which resulted in IBM pushing the scope out or ignoring parts they could not deliver. Which the State had to execept because they had not other options as LATTICE was quickly running out of licence which if that went down without the replasement their would be no way to pay staff.</t>
  </si>
  <si>
    <t>Page 217 (2.3)</t>
  </si>
  <si>
    <t>I have identified two principal causes of the inadequacies which led to the increase in contract price, the serious shortcomings in contract and project management,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</si>
  <si>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2 principles cause of inadequacie: Unwarranted urgency and lack of diligence - Poor decisions for scoping, governance</t>
  </si>
  <si>
    <t>page 218 (2.5)</t>
  </si>
  <si>
    <t>One way in which future projects might ensure high quality and cost effectiveness in products and systems to be delivered is that the conclusions set out in this Report be given close attention before such projects are initiated, and during their implementation. This accords with one of the major principles of project management: that lessons be learned from experience, including bad experience, and that when starting a project, previous or similar projects should be reviewed to ascertain what lessons might be applied.</t>
  </si>
  <si>
    <t>Importance of project initiation and during development. Review similar project</t>
  </si>
  <si>
    <t>page 218 (2.7)</t>
  </si>
  <si>
    <t>The unnecessary sense of urgency to which I have referred influenced the procurement, contract and project management phases of the Project. The sense of urgency was created by the real or perceived risk that the legacy payroll system, LATTICE, would fail and as a result be unable to pay QH staff. The cause of this was the State having failed to plan for the upgrade of LATTICE in a timely manner. The State was on notice from at least May 2004 that LATTICE would not be supported by its vendor after 30 June 2008. The State failed to plan for that reality and did not adopt an effective succession or contingency plan for its replacement</t>
  </si>
  <si>
    <t>State management failed to address properly the issue with existing system. Fail to adopt an effective successsion or contingency plan for its replacement</t>
  </si>
  <si>
    <t>Page 218 (2.9)</t>
  </si>
  <si>
    <t xml:space="preserve">The fear of LATTICE failing infected decision-making throughout the Project. Decisions were made to press 
on regardless of other considerations which ought to have had a bearing on the direction of the Project. </t>
  </si>
  <si>
    <t>The fear of the old system failing before it could be replaced hung over the project from day 1 and lead to the new system bing pushed out the door before it was ready. This problem should never of been allowed to get that far steps should of been taken to make sure the old system would still be usable if failure happened or thier should of been a backup plan.</t>
  </si>
  <si>
    <t>1 )Poor Management Decisions                                    2) Poor Estimation and/or Scheduling                                      3)  Insufficient risk management</t>
  </si>
  <si>
    <t>page 218 (Recommendation 1)</t>
  </si>
  <si>
    <t>There be forward planning for all legacy systems. The State should, to the extent its 2012 ICT Audit has not already done so, undertake risk assessments, contingency and succession planning for such systems to ensure they do not present the same level of risk and urgency that LATTICE was thought to present, and that decisions concerning them are not made in haste</t>
  </si>
  <si>
    <t>Project management -&gt; risks assessment (Risk assessments, contingency and succession planning)</t>
  </si>
  <si>
    <t>Page 218 (2.13)</t>
  </si>
  <si>
    <t>I have noted other shortcomings associated with the Project. No previous analysis and no lessons learned from the earlier implementation of the LATTICE payroll system was made available to the project team:
“not a memo, email, contract, risk profile,” Mr Neil Glentworth told the Inquiry. The scoping of the Interim Solution was grossly inadequate. QH was passive, perhaps lazy, in the identification and communication of its business requirements, with the result that it did not communicate all the requirements necessary to produce a functional payroll system. It should be recognised that there may be a commercial self-interest in external contractors leaving scope uncertain.</t>
  </si>
  <si>
    <t>A summary of the lack of planning and communication the State showed througout the process</t>
  </si>
  <si>
    <t xml:space="preserve">1) Insufficient planning               2) Insufficient communication </t>
  </si>
  <si>
    <t>Page 219 (2.14)</t>
  </si>
  <si>
    <t xml:space="preserve">As the Auditor-General noted in his Report, it was not clear which Accountable Officer had responsibility for the overall governance and successful completion of the Project. This failure can be attributed to a number of factors:
a.     CorpTech having the contractual relationship with the contractor despite the Project being delivered to QH which had the direct and primary interest;
b.     the very many people on a large number of Committees and Boards across CorpTech and QH charged with the responsibility for managing the project. As Dr Manfield noted “there was plenty of active oversight of the program however successful governance is not just about having processes, but about how governance processes and tools are used to get the result”[1]. The terms of reference of these bodies, as noted by the Auditor-General, were unclear. Responsibility was spread too widely. There was no single point of accountability;
c.     there was a dearth of expertise and continuity of membership on these bodies which affected the skills applied over the life of the Project;
d.     the tendency of these governance bodies to act pragmatically and “push on” resulted in the compromise of Go/No Go gates and the reclassification of established criteria put in place to ensure a functional system was delivered. </t>
  </si>
  <si>
    <t>Responsabilities were not clearly define on the governance and overall project completion.</t>
  </si>
  <si>
    <t>Page 219 (Recommendation 2)</t>
  </si>
  <si>
    <t>Before the initiation by the Queensland Government of major ICT projects, specific attention be given to what lessons may be learned from this Project for the particular project under consideration</t>
  </si>
  <si>
    <t xml:space="preserve">Recommendation - Project management - Analyse past project failure on similar ICT project. </t>
  </si>
  <si>
    <t>Page 220 - (Recommendation 3)</t>
  </si>
  <si>
    <t>The Queensland Government apply an appropriate structure to oversee large ICT projects. The particular form of that structure is a matter for the Government, but it ought to ensure that the relevant individuals have skills in project management and the power to make inquiries and to report to senior public officials</t>
  </si>
  <si>
    <t xml:space="preserve">Recommendation - Project management - Individual skills </t>
  </si>
  <si>
    <t>Page 220 (3.2)</t>
  </si>
  <si>
    <t>What I have in mind is the appointment of a project manager, or project managers, to each large ICT procurement and/or implementation. It is a matter for government to determine whether each Department which might be involved in such activities have its own manager, or managers; or whether there be a group of project managers available for secondment; or whether such persons should be recruited from private industry (or other governments) for each project. What is essential is that the project managers be qualified, experienced and competent in the science of project management and be employed specifically to perform that role with respect to each large ICT project. Appointing persons as project managers to fulfil the role if they do not have the qualifications, experience or competence required would be unfair to them and deleterious to the project.</t>
  </si>
  <si>
    <t>It appears that Project management structure (managers etc…) and project managers employee skills are essential (qualification, experience, competence).</t>
  </si>
  <si>
    <t>Novopay Thematic analysis</t>
  </si>
  <si>
    <t> </t>
  </si>
  <si>
    <t>Page 2</t>
  </si>
  <si>
    <t>There were many factors that contributed to the Novopay failures. It is our overall view that weaknesses in project governance and leadership allowed the service to go live with a number of significant risks which the Ministry and its vendors were over-confident of managing. When these risks resulted in service issues Post-Go Live, the Ministry and its vendors were overwhelmed by their nature and scale. Over the course of the project, Talent2 had missed agreed milestones or deadlines, which eroded trust and confidence in its ability to deliver. The nature of the service that the Ministry was seeking also diverged from the original proposition. Efforts to stabilise the service continue.</t>
  </si>
  <si>
    <t>It appears that the decision to go live was made despite a significant amount of risks. This shows some issues with the risk assessment. Moreover, Talent2, miseed multiples milestone, which could be attributed to insufficient planning and contractor failure.</t>
  </si>
  <si>
    <t>Insufficient risk management 
Insufficient planning 
Contractor Failure</t>
  </si>
  <si>
    <t>Page 3</t>
  </si>
  <si>
    <t xml:space="preserve">Although there were a number of matters which might have been handled better, 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Work commenced on the requirements for the schools payroll project in October 2008. This process was lengthy, and was never actually completed. Even after Go Live, new requirements were being discovered. There was little direct customer (boards of trustees) or user (principals and school administrators) involvement in the definition of the requirements, and Datacom’s involvement was minimal. </t>
  </si>
  <si>
    <t xml:space="preserve">It seems that despite contract being sign and requirements started to be collected in 2008, the ministry fail to deliver all requirements to Talent2 before Go Live. Moreover, it appears to have some issues with stakeholders management (boards of trustee, principals and school administrators) during the definition of the requirements. </t>
  </si>
  <si>
    <t>Poor requirements determination
Ineffective stakeholder management
insufficient management controls</t>
  </si>
  <si>
    <t xml:space="preserve">Work commenced on the requirements for the schools payroll project in October 2008. This 
process was lengthy, and was never actually completed. Even after Go Live, new requirements 
were being discovered. There was little direct customer (boards of trustees) or user (principals 
and school administrators) involvement in the definition of the requirements, and Datacom’s 
involvement was minimal. </t>
  </si>
  <si>
    <t>The requirements for the project were never final so the scope creeped as new requirments were discovered along the way pointing to poor scoping which cause scope creed probally due to the lack of involvement from users.</t>
  </si>
  <si>
    <t>During the service design and development phase project delays emerged. Milestones and deadlines were missed. The project had by this stage shifted from implementing a configured package software solution towards a heavily customised solution, and was therefore increasingly moving away from the original strategy, business case and basis for procurement. Requirements definition, design, development and testing activity were all occurring in parallel, making it very difficult to maintain a known level of quality.</t>
  </si>
  <si>
    <t>It seems that the project planning were insufficient. Milestones were missed and the project shifted during development. The project development strategy, in which different phase were occuring at the same time also shows a lack of planning.</t>
  </si>
  <si>
    <t>Insufficient planning
insufficient management controls</t>
  </si>
  <si>
    <t>Page 4</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</si>
  <si>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t>
  </si>
  <si>
    <t>It seems that the project did not follow proper quality insurance plan and fail to identify the risk  of not doing so.</t>
  </si>
  <si>
    <t>Short-changed quality insurance
Insufficient risk management </t>
  </si>
  <si>
    <t>The Ministry understood that changes to business processes and roles within schools in relation to payroll administration were expected. However, it underestimated the impacts of the changes required of the schools by the introduction of the new payroll service. The execution of the change management plans which the Ministry did have was inadequate, and roles were unclear. The engagement with the payroll service’s customers and users was also insufficient.</t>
  </si>
  <si>
    <t xml:space="preserve">It seems that the ministry did not succesfully planned the consequence on stakeholder for the release of the new system. </t>
  </si>
  <si>
    <t>Insufficient planning
Ineffective stakeholder management</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</si>
  <si>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</si>
  <si>
    <t>Project governance and leadership allowed significant risks, and overestimated ability of ministry and talent 2 to manage them.</t>
  </si>
  <si>
    <t>Ineffective leadership
Poor management decisions
Insufficient risk management</t>
  </si>
  <si>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t>
  </si>
  <si>
    <t>The decision to go live was made with a number of appearing issues: Testing not all completed, test failure.</t>
  </si>
  <si>
    <t>Quality assurance
Poor management decisions
Insufficient risk management</t>
  </si>
  <si>
    <t>After Go Live, as the risks became issues and the issues rapidly escalated, both the Ministry and Talent2 found themselves unprepared and overwhelmed. The lack of adequate support for schools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</si>
  <si>
    <t>It seems that on Go Live, risks becomes issues. This shows a lack of risk management such as contengincy plan. Moreover, some of the main stakeholder, such as system user were not appropriatly trained to use the new system that added additional error into the system</t>
  </si>
  <si>
    <t>Insufficient risk management
Ineffective stakeholder management</t>
  </si>
  <si>
    <t>Page 5</t>
  </si>
  <si>
    <t>The Ministry did not establish the quality of governance required for a complex project of this nature. The lack of discussion by the Project Board about the State Services Commission’s guidelines for the management and monitoring of major IT projects was a major failing. There was a large degree of turnover in key project leadership positions throughout. The lack of a Programme Director with overall accountability reporting to the project’s Senior Responsible Officer meant that the Project Board and the Business Owner were the effective points of integration for programme planning and management.</t>
  </si>
  <si>
    <t>It seems that project management failed to implement adequat solution for large IT project. This includes lack of discussion  with project board for management and monitoring. There were a large turnover on project leadership.</t>
  </si>
  <si>
    <t>insufficient management controls
Ineffective leadership</t>
  </si>
  <si>
    <t>Talent2 missed agreed milestones and deadlines. The Ministry had cause to invoke breaches of the contract for non-delivery from as early as 2010, but did not exercise this option. Rather it engaged in discussions with Talent2 with a view to improving performance. Talent2’s inability to deliver consistently against milestones led to a loss of trust and confidence in its ability to deliver the solution. Talent2’s approach to the project was in some respects narrow, with Talent2 responding to Ministry requests without fully challenging their reasonableness. The Ministry did not have the commercial experience to manage the vendors in a project of this nature.</t>
  </si>
  <si>
    <t>Contractor seems to have fail to identify his role and lead the project from experience. The ministery, which had no experience with such project lead the development.</t>
  </si>
  <si>
    <t>Contractor failure
unrealistic expectation</t>
  </si>
  <si>
    <t>It has been generally recognised by the people to whom we have spoken that the project 
culture and the relationship between the Ministry and Talent2 were not always healthy, and 
that this affected the effective forward momentum of the project. The relationship between 
the Ministry and Talent2 did not prove sufficiently constructive or transparent to manage the 
underlying risks in the project effectively.</t>
  </si>
  <si>
    <t>A poor relationship between the stateholder and contractor lead to problems with communication and accountability due to a lack of cohesion</t>
  </si>
  <si>
    <t>Notwithstanding the range of assurance activities across this project, there was no overall accountability for Independent Quality Assurance, its scope did not encompass the entire project, and it was not provided continuously. Ministers, central agencies and the Ministry placed confidence in the assurance activities being undertaken.</t>
  </si>
  <si>
    <t>It seems that the project lacked of independent quality insurance.</t>
  </si>
  <si>
    <t>The Novopay project has cost materially more than estimated. Benefits have yet to be fully realised, and in some cases may not be. The complete cost of implementing and establishing Novopay, including the real costs to all stakeholders, substantially exceeds the reported overruns to date. Value for money thinking and expenditure control have been weak.</t>
  </si>
  <si>
    <t>It seems that the ministry failed to properly planned the project course of action</t>
  </si>
  <si>
    <t xml:space="preserve">Poor Estimation and/or Scheduling </t>
  </si>
  <si>
    <t>The former Secretaries for Education took an unwarranted level of comfort from the governance of the Novopay project. The lack of engagement with the project by the Ministry’s Leadership Team and Audit and Assurance Committee, and the weaknesses in the project’s governance, are matters for which a Chief Executive must take accountability. Neither the reputational risks for the Ministry, nor the implications for confidence in the wider public sector should Novopay not succeed, seem to have been fully appreciated.</t>
  </si>
  <si>
    <t>It seems that the project lack of leadershiop. Morever, the risk of reputational effect were not properly assess.</t>
  </si>
  <si>
    <t>Page 6</t>
  </si>
  <si>
    <t>The Ministry was not always willing to take or act on advice, and at times demonstrated misplaced optimism about the state of the project. Much of what we saw on the Novopay project was consistent with the findings of a 2011 Performance Improvement Framework review of the Ministry. The Ministry’s relationship with the schools sector has in recent times been uneasy. The levels of trust between the Ministry and the sector that were necessary to ensure the success of the project were not always evident. If it was intended as such, the Payroll Reference Group was not the right body to represent users.</t>
  </si>
  <si>
    <t>It seems that the relationship between the ministry and school sector were chaotic despite the fact that the user of the system will be mainly the school administration.</t>
  </si>
  <si>
    <t>Ineffection stakeholder management</t>
  </si>
  <si>
    <t>We reviewed the papers submitted to Ministers and presented to Cabinet, to understand the information, risks and advice that were presented and where decisions were made, and found that Ministers were not always well served. Reporting to Ministers has been inconsistent, at times unduly optimistic and sometimes misrepresented the situation. The State Services Commission has acknowledged that, as a consequence of its involvement with the Project Board and efforts to get the project over the line, it was not able to exercise its monitoring role properly, as it had lost its detachment from the project. We are also surprised that the financial management of this project seems not to have attracted greater attention</t>
  </si>
  <si>
    <t xml:space="preserve">It seems that there were some issues with the project management controls. </t>
  </si>
  <si>
    <t>Insufficient management controls</t>
  </si>
  <si>
    <t xml:space="preserve">Page 9 </t>
  </si>
  <si>
    <t xml:space="preserve"> Weaknesses in project governance and leadership allowed the service to go live with a number 
of significant risks, which the Ministry and its vendors were over-confident of managing.</t>
  </si>
  <si>
    <t>The report found that the project was allowed to go live with alot of bugs and problems not yet fixed because the projects governance had failed in their process and the contractors were over-confident in the system which let to poor desision making from the project leadership.</t>
  </si>
  <si>
    <t xml:space="preserve">1 ) Ineffective stakeholder management                                 2) Poor Management Decisions </t>
  </si>
  <si>
    <t xml:space="preserve"> The schools payroll environment is overly complex as a result of an accumulation of historical 
changes. There was no serious attempt to simplify collective agreements or Ministry or school 
business processes before embarking on the Novopay project. This was an underlying cause 
of later problems.</t>
  </si>
  <si>
    <t>No process was attempted to look into the complexity of the system that was needed which meant the project was not planned sufficiently or estimated correclty leading to scope creep.</t>
  </si>
  <si>
    <t>1) Customers’ perspectives, particularly those of the boards of trustees, were insufficiently 
considered in the business case.                                                                      2) The process of gathering user requirements was poorly managed and took too long.                                                                 3) The process of gathering user requirements was poorly managed and took too long.</t>
  </si>
  <si>
    <t>The project was not created using the best practive methododgy for software development which is Design Thinking, meaning the users needs were never considered.</t>
  </si>
  <si>
    <t>1 ) Lack of user focused design (I think a process-related issue)</t>
  </si>
  <si>
    <t xml:space="preserve"> The ‘agree to agree’ approach, involving a deferral of agreement on key contract schedules 
without a defined scoping phase to develop requirements fully, was poor practice for a 
project of this nature</t>
  </si>
  <si>
    <t>A scoping phase was never done which lead to requirments never being fully defined meaning their was not clear scope or schedule for the project.</t>
  </si>
  <si>
    <t>Page 10</t>
  </si>
  <si>
    <t xml:space="preserve"> The decisions to remove the pilot and staged rollout, due to timeline pressures, were ill_x0002_advised and counter to good practice. Both were feasible and, had they been conducted, 
would have exposed issues before a much larger number of schools were affected at Go Live.</t>
  </si>
  <si>
    <t>The poor planning of the schedule lead to timeline pressures that made the leadership make the desison to get rid of the testing phase and staged rollout meaning more issues were found and more people were effected.</t>
  </si>
  <si>
    <t>1) Poor Management Decisions                                  2)  Insufficient planning</t>
  </si>
  <si>
    <t>Page 11</t>
  </si>
  <si>
    <t xml:space="preserve"> The Ministry did not establish the quality of governance required for a complex project of 
this nature                                                                                                      The lack of discussion by the Project Board about the Guidelines for the Management and 
Monitoring of Major IT Projects3
 was a major failing.</t>
  </si>
  <si>
    <t>Lacking enough governance and discussion around monitoring the project points to clear poor desison making and taking sort cuts by the management team.</t>
  </si>
  <si>
    <t xml:space="preserve">The lack of a Programme Director with overall accountability, reporting to the project’s Senior 
Responsible Officer, meant that the Project Board and the Business Owner were effectively 
the points of integration for programme planning and management. </t>
  </si>
  <si>
    <t>Without a clear chain of command there was no one to take accountability for the issues when they started and each deparment had to oversee themselves a clear failure for the project that cause people related issues.</t>
  </si>
  <si>
    <t>• Talent2’s inability to deliver consistently against milestones led to a loss of trust and 
confidence in its ability to deliver the solution. 
• The Ministry did not have the commercial experience to manage the vendors in a project of 
this nature.</t>
  </si>
  <si>
    <t>A clear lack of experence on both sides lead to contracts failing to meet deadlines and the ministry not able to manage the contractor.</t>
  </si>
  <si>
    <t>Page 30 and 31</t>
  </si>
  <si>
    <t>PwC concluded that some of the issues about the sustainability of the Datapay 
software had been overstated, and that upgrade options were actually available for the existing 
Datapay system. This called into question the Ministry’s premise that upgrading Datapay was 
too risky. It also indicated that the need to identify and install a replacement payroll system 
was not as urgent as initially thought, because Datapay could be maintained for longer than 
previously expected.                                                                                 Meanwhile the Ministry re-evaluated its position with respect to the purchase of an insourced system, and eventually decided to overturn that strategy by moving to a full Business 
Process Outsourcing (BPO) approach. This would mean one primary vendor, which would 
have full responsibility for all aspects of the delivery of schools payroll services                                                                               Finally, as a consequence of the strategic re-appraisal, Talent2 and Datacom were asked to 
present revised bids for the provision of a payroll service.                 Finally, as a consequence of the strategic re-appraisal, Talent2 and Datacom were asked to 
present revised bids for the provision of a payroll service.</t>
  </si>
  <si>
    <t>Due to the ministry not doing their research enough they rushed into ordering a new system when the old one's problem were found to be not as hard to updgrade as first reported this lead to changes in scope and method for the creation of the new system which lead later on to unclear scope and schedules.</t>
  </si>
  <si>
    <t>1) Poor Estimation and/or Scheduling                                     2)  Insufficient planning                3) Shifting method during project development</t>
  </si>
  <si>
    <t>Page 32</t>
  </si>
  <si>
    <t>The Ministry’s vision was to replace Datapay with a modern, technology-based solution that would provide greater functionality, a better user interface and more useful information about the national schools workforce. A new online payroll system was expected to increase efficiency through automation, improve consistency through standardised business rules, and improve payroll accuracy. The principal rationale underlying the business case was the replacement of aging technology, not the desire for greater value for money.</t>
  </si>
  <si>
    <t>It appears that the ministry overestimated the saving from replacing existing tool and focused and the development of new technologies to do so.</t>
  </si>
  <si>
    <t>Silver-bullet syndrome
Overestimated saving from new tools or method</t>
  </si>
  <si>
    <t>The first business case proposed the replacement of the existing service with an in-sourced software solution. Subsequently, this business case was revisited based on a continuation of the BPO model.
In introducing the case for a continuation of the outsourced service model, the Ministry described the provision of payroll services as being an “excellent candidate for outsourcing”.[1] The Ministry believed that it had built up sufficient internal expertise around its current payroll system, and understood the processes well enough, to be able to manage an outsourced payroll. The business case took a like-for-like replacement approach, however, and did not consider alternative delivery models (such as schools accepting full responsibility for paying salaries, a ‘hub and spoke’ payroll administration model, or clustered service provision).</t>
  </si>
  <si>
    <t>Despite the fact that the ministry has built up internal expertise around replacing the system like for like, it seems that they failed to explore alternative solutions</t>
  </si>
  <si>
    <t>Insufficient planning/analysis</t>
  </si>
  <si>
    <t>Page 34</t>
  </si>
  <si>
    <t>The Ministry evaluated the proposals following its documented evaluation plan at a high level, but not with respect to detailed weightings documented in the annex to the plan. The reasons for departing from the detailed weightings were not documented. The way that pricing was weighted also deviated from the plan, and did not align with the distribution of costs over the lifecycle of the solution. This did not have a material impact on the evaluation result, as the finance weighting only accounted for 8% of the final scoring.
In the course of our investigation, we noted:
•    Of the 345 questions evaluated, 220 had their scores changed during moderation; the reasoning for the changes is undocumented in 145 cases. This changed the relative positions of the respondents between the ‘individual evaluation’ and ‘moderation’ stages
•    There was no probity register.
On 22 April 2008 the Ministry selected Talent2 as the preferred vendor.</t>
  </si>
  <si>
    <t>Despite having a documentated weighting plan, It seems that the evaluations lacked of consitency compared to the propose plan. Moreover, the lack of documentation influence the final evaluations.</t>
  </si>
  <si>
    <t>Individual capabilities - fail to use existing resources - lack of documentation
Insufficient planning -</t>
  </si>
  <si>
    <t>The Ministry project team advised the Ministry’s Internal Audit team in 2010 that, while it had carried out due diligence on Talent2, this process had not tested whether Talent2 had delivered an equivalent system for an equivalent client. The Ministry had visited the Australian department store chain Myer, proposed by Talent2 as its reference site. The Myer payroll is smaller and simpler than the Ministry payroll, although with a number of rostering and shift patterns that add complexity. The Ministry noted after the site visit that it was clear that the assistance from Talent2 for transition and change was likely to be limited, and the Ministry would have to be the expert on its own business. This site visit accounted for 15% of the Ministry’s overall evaluation score.</t>
  </si>
  <si>
    <t>It appears that the ministry did not fully take for account Talent2 lack of experience with such system</t>
  </si>
  <si>
    <t>Insufficient planning - management should take full consideration and analysis on contractor</t>
  </si>
  <si>
    <t xml:space="preserve">Work commenced on the service requirements in October 2008. This process was lengthy, and was never actually completed. Even after Go Live, new requirements were being discovered.
The Ministry and Talent2 had by this time spent two years defining the requirements for the abandoned software-only option, and had then completed an outsourcing business case, tender process and contract. Notwithstanding this, the project had very little
From October 2008 to late 2010 the project defined many requirements, with the intention of using the functionality of the ALESCO product. The project, however, was finding it difficult to reach a stable, agreed baseline set of requirements that could be managed under change control.structured material to work with. At this point the service schedules had not been agreed.
In an attempt to reach a mutually acceptable baseline, in 2010 and early 2011 the project re-elaborated many of the requirements and the focus shifted increasingly to replicating the existing practices and system functionality.
In an attempt to reach a mutuAally acceptable baseline, in 2010 and early 2011 the project re-elaborated many of the requirements and the focus shifted increasingly to replicating the existing practices and system functionality.
There was little direct customer or user involvement in the definition of the requirements, and Datacom’s involvement was minimal. The Ministry did set up a Payroll Reference Group (PRG) as a vehicle for engagement with the sector as a whole, but it played a limited part in the requirements’ definition. </t>
  </si>
  <si>
    <t>It appears that the requirement were changing during the all project development. Moreover, there were a lack of stakeholder involvement to identify necessary requirements.</t>
  </si>
  <si>
    <t>Ineffective stakeholder management
Poor requirement determination</t>
  </si>
  <si>
    <t>Page 36</t>
  </si>
  <si>
    <t>Work commenced on the service requirements in October 2008. This process was lengthy, and 
was never actually completed. Even after Go Live, new requirements were being discovered.                                                  The Ministry and Talent2 had by this time spent two years defining the requirements for the 
abandoned software-only option, and had then completed an outsourcing business case, tender 
process and contract. Notwithstanding this, the project had very little structured material to 
work with. At this point the service schedules had not been agreed.</t>
  </si>
  <si>
    <t>The requirements for the project were never set so as they when through the process scope creep meant that more kept being added.</t>
  </si>
  <si>
    <t>Page 37</t>
  </si>
  <si>
    <t>Project delays continued. Milestones and deadlines were missed. Talent2 replaced its project 
manager and introduced some additional staff.</t>
  </si>
  <si>
    <t>Changing a project manager and adding more staff to a project while it is in progress I think causes more problems then it solves as you introduce more inexperience into the teams.</t>
  </si>
  <si>
    <t>1)  Team lack of experience</t>
  </si>
  <si>
    <t>service. This involved work on the business processes, IT systems and Talent2’s payroll processing teams.
Project delays continued. Milestones and deadlines were missed. Talent2 replaced its project manager and introduced some additional staff.
The project had by this stage shifted from implementing a configured-package software solution towards customised software, and was therefore increasingly moving away from the original strategy, business case and basis for procurement. This was not a conscious decision – rather it was driven by the increasing influence of Ministry SMEs. More and more, the project was recreating the legacy processes and system.
Talent2’s posture was to deliver what the client wanted, even though this was at odds with what it had signed up to deliver.
The requirements’ definition, design, development and testing activity were all occurring in parallel, making it very difficult to maintain a known level of quality.
As a consequence of concerns about the project’s progress, the Ministry carried out a technical review of the project and engaged PwC to carry out a more in-depth assurance exercise. PwC recommended significant changes to reset the direction of the project.</t>
  </si>
  <si>
    <t>It appears that there were some issue with the project timeline with missed Milestones and deadline by the contractor. Moreover, requirement shifted in the middle of the product development. There were also some issue with the project planning as many cycle had to run in parallel making  difficult to identify the project progress.</t>
  </si>
  <si>
    <t>Insufficient planning
Contractor failure
insufficient management controls</t>
  </si>
  <si>
    <t xml:space="preserve">Page 38 </t>
  </si>
  <si>
    <t>The requirements’ definition, design, development and testing activity were all occurring in 
parallel, making it very difficult to maintain a known level of quality.</t>
  </si>
  <si>
    <t>A complete breakdown in any kind of design methododgy resulting in all the main stages happening at the same time causing confusion withon the team.</t>
  </si>
  <si>
    <t>1) Insufficient management controls</t>
  </si>
  <si>
    <t>Page 39</t>
  </si>
  <si>
    <t xml:space="preserve">An independent review of the project by Extrinsic, commissioned in December 2009,27
highlighted a large number of issues, including confusion about roles and responsibilities, 
a problematic project management structure, and inadequate testing practices that were not 
coordinated between teams. The report advised that the original target dates for the delivery 
of the new system28 were unachievable. </t>
  </si>
  <si>
    <t>A clear lack of management and communication with the project teams resulted in people not knowing rolls and practices not being consistant across all teams.</t>
  </si>
  <si>
    <t xml:space="preserve">1 ) Insufficient communication </t>
  </si>
  <si>
    <t>Page 40</t>
  </si>
  <si>
    <t>In December 2011 the Ministry engaged Assurity directly to manage User Acceptance Testing (UAT) on its behalf, with the tests being executed by Ministry employees and contractors. Assurity managed its dual role transparently and with due precautions to prevent
As Go Live grew closer, the timeframe for testing became compressed due to the failure to meet preceding project milestones. As a result the scope of testing was reduced.conflicts of interest. A very limited number of users from the schools sector were involved in UAT.
Some important areas of functionality (including service accumulation and End of Year/Start of Year) were not fully tested prior to Go Live. Some types of testing were not completed to the original scope, on the basis that testing could be completed after Go Live or that the risks of not doing the testing had been adequately mitigated. Inconsistencies were also observed between the tested software and the software actually deployed.
A number of test milestones were reported as ‘met’ in status reports, including the Confidence Points and Go Live decision, although the original scope had been reduced and not all tests were completed. This was done on the basis that there were action plans to address the resulting risks adequately.
Not all System Integration Testing (SIT) criteria were passed, and a number of third-party interfaces either failed or were not available to test. A number of scenario tests for the Service Centre also failed.</t>
  </si>
  <si>
    <t xml:space="preserve">It appears that following the failure to deliver milestones, the project management decided to sacrifice on the testing. Moreover, some of the functionalities were not fully tested. Despite inconsistencies with the system, confidence points and go live decision, a number of test milesontes were reported "met".This shows issue with the control management, quality assurance and risk management. </t>
  </si>
  <si>
    <t>Short-changed quality insurance
Insufficient risk management 
Poor management decisions
insufficient management controls</t>
  </si>
  <si>
    <t>A four-week code freeze was planned prior to Go Live. This is a period where no system changes are made in order to ensure that the state of the system at Go Live is known and stable. This was scheduled to start on 18 July 2012. On that date, however, Assurity reported 197 defects, of which 10 were severity 2. As testing was not yet complete (and had been reduced in scope), this was not a comprehensive view of the system defects. This was not in accordance with the Go Live decision criteria, which required that there be no severity 1 or 2 defects that could affect the accuracy of payroll. As a result, the code freeze was reduced to two weeks in order to fix defects. Fixes to defects were still being released up to the time of Go Live.</t>
  </si>
  <si>
    <t>It appears that due to pressure the fix existing issue with the system before go live date, the project management did not follow the existing quality assurance plan and short--changed the project quality assurance plan. This can also highlight a lack of risk assessment.</t>
  </si>
  <si>
    <t>Short-changed quality assurance plan
Insufficient risk management</t>
  </si>
  <si>
    <t>Page 42</t>
  </si>
  <si>
    <t xml:space="preserve"> The Ministry underestimated the impact of changes required of the schools by the introduction of the new payroll service. The execution of the change management plans which the Ministry did have was inadequate, and roles were unclear.</t>
  </si>
  <si>
    <t>Seems that the Ministry failed to understand the change required on key stakeholders: end-users, schools</t>
  </si>
  <si>
    <t xml:space="preserve">•    Given the level of change that the Ministry envisaged for schools, including the move to an online system and greater ownership of their HR arrangements, the engagement with the service’s customers (boards of trustees) and users (principals and school administrators) was insufficient. </t>
  </si>
  <si>
    <t>It appears that the project management did not take sufficient measure to manage stakeholders</t>
  </si>
  <si>
    <t>•    The Ministry had overall responsibility for sector readiness other than system training, which was the responsibility of Talent2. We would have expected sector readiness preparations to include training that covered the changed responsibilities and roles, better communications and stronger support both during the project and in the period following Go Live.</t>
  </si>
  <si>
    <t xml:space="preserve">It seems that there were a lack of  training and communication arrangements during the project up to Go Live. </t>
  </si>
  <si>
    <t>•    The system training was not well suited to the school environment. Talent2, with the Ministry’s involvement and approval, took its standard approach to software training. The variations between schools warranted a more sophisticated approach than the  one-size-fits-all approach used.</t>
  </si>
  <si>
    <t>The management failed to identify adequat training measure that would have suits the stakeholders needs</t>
  </si>
  <si>
    <t>•    It was evident before Go Live that many schools did not understand and were not ready for the changes to their roles. Some schools were also not prepared from a technological perspective, and found the move to an online system challenging. These problems contributed to the overwhelming volume of post-Go Live calls and manual forms being submitted to the Service Centre.</t>
  </si>
  <si>
    <t>Seems that the management failed to identify that key stakeholders, end-users, were to ready to use the proposed system. They did not assess the impact that the change will have on stakeholders.</t>
  </si>
  <si>
    <t>Page 52</t>
  </si>
  <si>
    <t xml:space="preserve"> Poorly trained and unprepared school administrators overwhelmed the Service Centre with 
calls for basic assistance with using the system and requests for HR assistance that had 
typically been provided by Datacom. The Service Centre was not well prepared and was not 
expecting, nor was it expected, to provide HR advice. </t>
  </si>
  <si>
    <t>The desision not to train users how to use the system was a big mistake by the contractor that caused issues for many people, they were also not prepared to handle all the phone calls for help they got which caused more problems.</t>
  </si>
  <si>
    <t>1) Contractor failure                  2) Insufficient planning</t>
  </si>
  <si>
    <t>Page 55</t>
  </si>
  <si>
    <t>•    A lack of adequate support resulted in significant stress and required additional time and effort from schools and the Ministry to manage the payroll. It also contributed directly to additional errors and system defects, through missed, inaccurate and duplicate transaction processing, and poorly-controlled system changes.</t>
  </si>
  <si>
    <t>Page 62</t>
  </si>
  <si>
    <t>The minutes of Board meetings were not always well written, nor were decisions always clearly recorded. We were told that sometimes the Board minutes did not reflect the full discussions that had taken place during the Board meetings. The evidence was that there was insufficient formal reporting to the Ministry’s Leadership Team.There was confusion about the roles of Board members and about the composition and role of the Board itself. For example, some members believed that the Board was there to make decisions (and that it did in fact do so), while others believed that it was an advisory board  for the SRO.It was not always clear in which capacity a member was attending a Board meeting, although the SRO advised us that all Board members were treated the same; no distinction was made between Ministry and vendor, independent and project, members and advisers. The SSC monitor joined the Board as a member on 11 August 2011.</t>
  </si>
  <si>
    <t>It appears that the some of the project process were inadequat (boards meeting not well written / decisions not recorded). Moreover, responsabilities of individuals seems not clearcly defined.</t>
  </si>
  <si>
    <t>Lack of accountability
Individual capabilities / teamwork cohesion</t>
  </si>
  <si>
    <t xml:space="preserve">There was confusion about the roles of Board members and about the composition and role 
of the Board itself. For example, some members believed that the Board was there to make 
decisions (and that it did in fact do so), while others believed that it was an advisory board 
for the SRO. 
It was not always clear in which capacity a member was attending a Board meeting, although 
the SRO advised us that all Board members were treated the same; no distinction was made 
between Ministry and vendor, independent and project, members and advisers. The SSC 
monitor joined the Board as a member on 11 August 2011. </t>
  </si>
  <si>
    <t>Lack of communication lead to board members not knowing what their rolls were or if the board were there to made desisions or not.</t>
  </si>
  <si>
    <t>Page 63</t>
  </si>
  <si>
    <t>The degree of rigour with which PRINCE2 methods were applied depended largely on the capability of the project manager or programme director at the time. In several key roles personnel changed a number of times. In a four-year period, for example, there were eight Ministry project managers, programme managers and programme directors. In the same period Talent2 changed only two key leadership personnel. There was no Programme Management Office (or similar team) within the Ministry responsible for maintaining and enforcing project methodologies until 2012; prior to that it was the responsibility of the IT group to ensure that PRINCE2 frameworks were used. A Programme Director with overall accountability for the project was appointed in October 2011. Prior to this, the Ministry and Talent2 were responsible for managing their own parts of the project, and synthesis between the two was achieved at Project Board or Business Owner level.</t>
  </si>
  <si>
    <t>it seems that there were a high turnover on management position during the project. Moreover, there were a lack of accountability from the Ministry due to the lack of mangement office before 2012. Program director  with overall accountability from october 2011.</t>
  </si>
  <si>
    <t xml:space="preserve">Lack of accountability </t>
  </si>
  <si>
    <t>While Talent2 had its own system implementation methodology, the Ministry had weak methodologies and frameworks to guide the planning and execution of Ministry activities, such as requirements’ gathering and change management.</t>
  </si>
  <si>
    <t>Team lack of experience</t>
  </si>
  <si>
    <t>Page 66</t>
  </si>
  <si>
    <t xml:space="preserve">It was generally recognised by the people to whom we spoke that the project culture and the 
relationship between the Ministry and Talent2 were not always healthy, and that this had 
impacts on the effective forward momentum of the project.   Talent2 missed agreed milestones and deadlines. The Ministry had cause to invoke breaches of 
the contract for non-delivery from as early as 2010, but did not exercise this option. Rather it 
engaged in discussions with Talent2 with a view to improving performance. </t>
  </si>
  <si>
    <t>Poor working relationships between the Ministry and the contract lead to the project struggling to move because of poor communication. Which lead to the project missing key deadlines.</t>
  </si>
  <si>
    <t>1 )  Insufficient management controls</t>
  </si>
  <si>
    <t>The Committee questioned various issues to do with the project, and slippage was noted from time to time. Members of the Committee told us of their unease about the project, given that at every meeting the Committee was informed that the project was still behind. The Committee also told us that it had always understood that a pilot and phased rollout were part of the project planning, and had been taken by surprise to learn after the event that there had not been either. Some Committee members said they felt they had been “fobbed off” when concerns were raised</t>
  </si>
  <si>
    <t>It seems that there were some issue with the quality controls. The aggreed planned quality controls were not followed</t>
  </si>
  <si>
    <t>Short-changed quality assurance
Insufficient mangement controls</t>
  </si>
  <si>
    <t>Page 66-67</t>
  </si>
  <si>
    <t>In relation to the reports it received about quality assurance, the Committee said, “It was hard to see if and where there were any gaps”. Committee members told us that they understood there was no overall responsibility for IQA for the project, and that it was procured by the project when it was deemed necessary; the project had “IQA all over the place”. The Committee believed that PwC was carrying out an IQA role. The Committee did not ask whether the project adhered to the Guidelines for the Management and Monitoring of Major IT Projects. The Committee did not meet with the Novopay Project Board or visit the project team, but some project managers did attend Committee meetings.</t>
  </si>
  <si>
    <t>The committee highlight a lack of management controls and some issues with the responsibility for the Independent quality assurance (IQA) plan</t>
  </si>
  <si>
    <t>Insufficient management controls
Insufficent planning</t>
  </si>
  <si>
    <t>Page 67</t>
  </si>
  <si>
    <t xml:space="preserve">We were told by several parties, including the SSC, that they had believed PwC was providing IQA and had been reassured by this. The SSC now recognises that, with the cessation of IQANZ’s assurance and with PwC undertaking multiple project roles, IQA on the project changed to the point where it no longer met the SSC’s expectations for independence and breadth
According to the Business Owner, IQA was brought in at key points when required. It had variously involved PwC, the SSC, Ernst &amp; Young and other parties. There had been no IQA from 2012 with respect to the project milestones. The SRO, meanwhile, told us that she could not remember whether there had been a formal decision to suspend IQA, and that she was not aware that the contract with IQANZ had ceased; apparently the Project Board did not know either. Meanwhile, a former Secretary for Education told us that she was aware that IQA reports were going to the Board. She had seen mention made of this in Board minutes, and sometimes received full copies of the IQA reports. </t>
  </si>
  <si>
    <t>Due to several change of IQA, it ieems that there were issue with the quality assurance from 2012. (IQA on project milestones). Moreover, parties involved seems not being aware of this change.</t>
  </si>
  <si>
    <t>Insufficient management controls
short-changed quality assurance</t>
  </si>
  <si>
    <t>Page 70</t>
  </si>
  <si>
    <t>•    Notwithstanding the range of assurance activities across this project, there was no overall accountability for IQA, its scope did not encompass the entire project, and it was not provided continually. This was a deviation from Cabinet’s specific requirements, and made the overall assurance of the project less effective.</t>
  </si>
  <si>
    <t>Lack of accountability</t>
  </si>
  <si>
    <t>page 70</t>
  </si>
  <si>
    <t>•    We were surprised at the lack of attention paid to ensuring that IQA was in place.  The Ministry’s Leadership Team, the Project Board, the Audit and Assurance Committee, external advisers and the monitoring agencies should all have enquired more robustly about IQA reporting when it stopped appearing.</t>
  </si>
  <si>
    <t>•    The Ministry had no single senior executive responsible for Ministry-wide risks.</t>
  </si>
  <si>
    <t>Insufficent risk management</t>
  </si>
  <si>
    <t>page 76</t>
  </si>
  <si>
    <t>The committed project cost borne by the Ministry to date, over and above the original authorised budget, now stands in excess of $23.9 million. However, this figure does not include:
•    Talent2 cost overruns, which have been reported in its Annual Report as $18 million
(A$15.6 million) for the year ended 30 June 2012
•    Indirect costs incurred elsewhere within the Ministry in relation to the project (including senior management time) and the opportunity cost associated with this time
•    Any financial cost to the schools over and above the $6 million financial support package
Costs written off as a result of the original software tender being abandoned.</t>
  </si>
  <si>
    <t>it appears that the project cost exceed what was originally planned on various aspect.</t>
  </si>
  <si>
    <t>•    The Novopay project has cost materially more than initially budgeted. Benefits have yet to be fully realised, and in some cases may not be. The complete cost of implementing and operating Novopay cannot yet be determined.</t>
  </si>
  <si>
    <t>Page 78</t>
  </si>
  <si>
    <t>Project reporting provided to the former Secretaries did not appear to be sufficient to alert them to the risks of Novopay failure. One former Secretary commented that she was always aware of what would happen if Novopay failed, but was not advised that it was likely to. They did not routinely see SSC’s reports to Ministers, which drew on input from the Novopay project team; nor did they regularly engage either with the Ministry’s own Audit and Assurance Committee or with the Project Board specifically about Novopay, or with the wider project team.</t>
  </si>
  <si>
    <t>Seems that there were a lack of communication from the forme secretaries to ministry. Fail to raise awareness on risk of failure.</t>
  </si>
  <si>
    <t>Insufficient communication
Insufficient risks management</t>
  </si>
  <si>
    <t>Some of those engaged in the project – in project management, sector engagement and internal audit roles – told us that they had concerns about the progress of the project but did little or nothing to raise them. In particular, some senior staff did not take the opportunity to escalate concerns to the Secretary, assuming that she would find out some other way that things were not going well, or was already aware.</t>
  </si>
  <si>
    <t>Despite being aware of issues, individual failed to escalate concerns</t>
  </si>
  <si>
    <t>Individual capabilities / teamwork cohesion</t>
  </si>
  <si>
    <t>Page 79</t>
  </si>
  <si>
    <t>•    The lack of engagement with the project by the Leadership Team and Audit and
Assurance Committee, and the weaknesses in the project’s governance, are both matters for which the Secretary must take accountability.</t>
  </si>
  <si>
    <t>lack of accountability</t>
  </si>
  <si>
    <t xml:space="preserve">The Leadership Team, which is the Ministry’s governing body, was aware of the risks around the successful delivery of Novopay, but the nature of its role in relation to the project was essentially reactive. The evidence was that there was insufficient formal reporting from the Project Board to the Leadership Team. (From 2012, the new Secretary for Education established a new Ministry governance entity, the Ministry of Education Board, which met alongside the Leadership Team.)
Although the Leadership Team received project updates, the flow of reporting was not regular or consistent. We were advised that there were numerous Leadership Team discussions about Novopay, although these were not often minuted and few decisions are recorded. No decisions about Novopay were recorded in 2012, although this was a critical year.
We were told that the members of the Leadership Team were not clear about their role with respect to Novopay, given that a Project Board was in place, but we saw no evidence that this lack of clarity was raised for discussion. </t>
  </si>
  <si>
    <t>Seems that there were some issues with the project management. The process was not adequat (only few decisions recorded + no decision in 2012). Moreover, leadership team seems to have misunderstand responsabilities.</t>
  </si>
  <si>
    <t>Insufficient planning
Ineffective leadership</t>
  </si>
  <si>
    <t>Although we have been told that the Leadership Team at times considered the Novopay risks, they did not seem to appreciate either the scope of the risks around the successful delivery of the project, or the possible impacts on the other work of the Ministry – for which they were individually and collectively responsible – if it did not succeed. Nor did the much bigger question of the impacts of project failure on the reputation of the Ministry, or indeed the public service, ever seem to be considered. The Leadership Team did not formally seek the views of the Audit and Assurance Committee about the project and did not meet with the Novopay Project Board.</t>
  </si>
  <si>
    <t>leadership team seems to have underestimated risks of project failure and the related impact on different parties</t>
  </si>
  <si>
    <t>Insufficient risk management</t>
  </si>
  <si>
    <t>Page 81</t>
  </si>
  <si>
    <t>The PIF found a consultative expectation across the wider education sector, aligning with an identifiably collegial approach within the Ministry. This resulted in a high weight being put on consensus, leading to processes that were at times slow to reach conclusion. The Ministry’s formal processes for communication seemed inadequate for the mix of relationships that the Ministry had to conduct with those in the schools. The lack of a strategic approach to managing key relationships also meant that it was difficult for the Ministry to ensure effective engagement with important stakeholders.</t>
  </si>
  <si>
    <t>It seems that there were some issues with the communication strategie and a lack of strategic approach to manage stakeholders</t>
  </si>
  <si>
    <t>Insufficient communication
Insufficient Planning
Ineffective stakeholder management</t>
  </si>
  <si>
    <t>page 109</t>
  </si>
  <si>
    <t>Respondents reported to us that little information had been provided on how their roles would change, or what the new payroll system would require of users.</t>
  </si>
  <si>
    <t>Ministry failed to communicate all extend of the impact of the new system with stakeholders</t>
  </si>
  <si>
    <t>Insufficient management controls
ineffective stakholder management
lack of communication</t>
  </si>
  <si>
    <t>Some respondents told us that they had received good communication prior to Go Live. In hindsight, however, almost 40% of respondents felt that communication prior to Go Live had been uninformative (21%) or insufficient (18%). Communication Post-Go Live was also considered to have been inadequate. All of those who provided commentary on project communications had a negative opinion about the roadshows which had been run prior to Go Live to showcase the new system to the sector. The roadshows were considered to have been a waste of time, not always run well, and not helpful in addressing issues raised by attendees</t>
  </si>
  <si>
    <t>It appears that stakeholders identified a lack of effective communication.</t>
  </si>
  <si>
    <t>ineffective stakeholder management</t>
  </si>
  <si>
    <t>Page 110</t>
  </si>
  <si>
    <t>Most respondents reported that training had not been done well. It had been too focused on the online interface (31%), had been inaccessible and difficult to complete (11%), and there had not been enough hands-on training opportunities (11%). Some told us that training had been unhelpful, and that training staff had been unable to answer questions. Technical difficulties had hindered access or completion of training. A small number reported that the training and webinars had been easy to use and understand</t>
  </si>
  <si>
    <t>Training feedbacks shows that training system in place was ineffective.</t>
  </si>
  <si>
    <t>Not enough support had been available. Respondents told us about long periods spent on hold
(23%), unhelpful advice or inaccurate information (9%), and poor response from the online help ‘chat’ function or emails (7%). A small number of respondents put this down to a lack of resource and training for support centre staff (4%); one commented that: “The support available PostGo Live could not cope with demand so became totally ineffective.” Some respondents also said that they missed the personalised service which they had received from the Datacom system.</t>
  </si>
  <si>
    <t>respondents survey shows issue with the support process in place  post Go Live.</t>
  </si>
  <si>
    <t>Overall, the design of the system did not meet expectations. It was considered to be hard to navigate; particular issues were the inability to change default settings, and poor layout. The system was also said to be inconsistent and error-ridden. Software limitations and glitches affected data entry, limited online functionality and made payroll more time-consuming, because manual forms had to be sent to the Service Centre. Forms received from Novopay were often different from what had been submitted. Staff Usage and Expenditure (SUE) reports and payslips were either inaccurate, or did not match the money in a school’s bank account.</t>
  </si>
  <si>
    <t>Seems that the product design was not meeting expectation with multiples issues. Moreover, the product seems to malfunctionsin some areas</t>
  </si>
  <si>
    <t>Product non-functional</t>
  </si>
  <si>
    <t>Process</t>
  </si>
  <si>
    <t>Process
Product</t>
  </si>
  <si>
    <t>1 ) Insufficient planning</t>
  </si>
  <si>
    <t xml:space="preserve">1 - Poor management decision
2 - Insufficient planning
</t>
  </si>
  <si>
    <t>Process
People</t>
  </si>
  <si>
    <t>People</t>
  </si>
  <si>
    <t>1 )  Ineffective leadership
 2) Poor Management Decisions</t>
  </si>
  <si>
    <t xml:space="preserve">People
</t>
  </si>
  <si>
    <t xml:space="preserve">1 )Poor Estimation and/or Scheduling                              2) Poor requirements determination                              </t>
  </si>
  <si>
    <t>1 - Poor management decision
2 - Insufficient planning</t>
  </si>
  <si>
    <t>People
Process</t>
  </si>
  <si>
    <t>Product</t>
  </si>
  <si>
    <t xml:space="preserve">1 ) Poor Estimation and/or Scheduling                               2) Poor requirements determination                               </t>
  </si>
  <si>
    <t>1 ) Ineffective leadership
2 ) Poor Management Decisions</t>
  </si>
  <si>
    <t>1 ) Ineffective leadership
2 ) Poor Management Decisions                                       3) Insufficient communication</t>
  </si>
  <si>
    <t>1) Contractor Failure                 2) Ineffective leadership
3) Poor Management Decisions</t>
  </si>
  <si>
    <t xml:space="preserve">1) Poor requirements determination                            </t>
  </si>
  <si>
    <t>1 - Poor Management decisions
2 - Insufficient Planning</t>
  </si>
  <si>
    <t>1 - Insufficient Management Controls
2 - Insufficient Planning</t>
  </si>
  <si>
    <t>Technology</t>
  </si>
  <si>
    <t>1 )  Ineffective leadership
2) Poor Management Decisions</t>
  </si>
  <si>
    <t>1 ) Insufficient risk management
2) Poor management decisions</t>
  </si>
  <si>
    <t>1 ) Poor requirements determination                                      2) Lack of accountability 
3) Insufficient management controls</t>
  </si>
  <si>
    <t>1) Poor estimation and/or Scheduling (A clear timeframe should of been made)                                 2) Insufficient risk management (There should of been a payment system backup plan incase of failure)</t>
  </si>
  <si>
    <t>1) Poor management decisions                                   2 ) Poor estimation and/or Scheduling</t>
  </si>
  <si>
    <t>1 ) Insufficient planning             2 )Insufficient management controls</t>
  </si>
  <si>
    <t>1 ) Silver-bullet syndrome  
2 ) Contractor failure                      3 ) Lack of accountability</t>
  </si>
  <si>
    <t>Technology
Process
People</t>
  </si>
  <si>
    <t>1) poor management decisions                                     2) Ineffective leadership</t>
  </si>
  <si>
    <t>1 ) Poor estimation and/or Scheduling</t>
  </si>
  <si>
    <t>1 ) Ineffective leadership
2 )Poor Management Decisions                                       3) Insufficient communication</t>
  </si>
  <si>
    <t xml:space="preserve">1 )Poor Management Decisions                                       2) Insufficient communication (between the pannel)                                  </t>
  </si>
  <si>
    <t>1) Poor Management Decisions                                   2) Insufficient planning
3 - Poor requirements determination
4 - Insufficient communication</t>
  </si>
  <si>
    <t>1) Poor Management Decisions                                   2) Insufficient planning</t>
  </si>
  <si>
    <t xml:space="preserve">1) Poor Management Decisions                                     2) Ineffective leadership
3)  Product non-functional     </t>
  </si>
  <si>
    <t>People
Product</t>
  </si>
  <si>
    <t>1) Poor Management Decisions                                   2) Insufficient planning
3) Insufficient management controls</t>
  </si>
  <si>
    <t>1 )  Poor estimation and/or Scheduling                                    2) Insufficient planning</t>
  </si>
  <si>
    <t>1 - Insufficient communication
2) Insufficient planning
3) Insufficient management controls</t>
  </si>
  <si>
    <t>1 - Inadequat stakeholder management.
2) Insufficient planning
3) Insufficient management controls</t>
  </si>
  <si>
    <t>1) Insufficient planning
2) Insufficient management controls</t>
  </si>
  <si>
    <t>1) Insufficient planning
2) Insufficient management controls
3 - Poor requirements determination
4 - Insufficient Communication</t>
  </si>
  <si>
    <t>1) Insufficient planning
2) Insufficient management controls
3 - Insufficient Communication</t>
  </si>
  <si>
    <t>3 - Poor requirements determination
4 - Insufficient Communication</t>
  </si>
  <si>
    <t>1 - Poor requirements determination
2 - Insufficient Communication</t>
  </si>
  <si>
    <t>1) Insufficient planning
2) Insufficient management controls
3 - Poor requirements determination</t>
  </si>
  <si>
    <t>1) Insufficient planning
2) Insufficient management controls
4 - Insufficient Communication</t>
  </si>
  <si>
    <t xml:space="preserve"> Poor requirements determination</t>
  </si>
  <si>
    <t>1 -  Insufficient Communication (Between IBM and State contributed to the poor requirement gathering)</t>
  </si>
  <si>
    <t xml:space="preserve">1) Insufficient planning
2) Insufficient management controls
</t>
  </si>
  <si>
    <t xml:space="preserve">Process
</t>
  </si>
  <si>
    <t>1) Insufficient planning
2) Insufficient management controls (Fail to understand risks associated with deployment of system in current state)</t>
  </si>
  <si>
    <t xml:space="preserve">
3 - Poor requirements determination
</t>
  </si>
  <si>
    <t xml:space="preserve">1) Insufficient planning
2) Insufficient management controls
3) Insufficient risk management
</t>
  </si>
  <si>
    <t>1) Poor Management Decisions                                     2) Ineffective leadership 
3) Insufficient planning</t>
  </si>
  <si>
    <t>1 ) Poor Management Decisions                                   2) Product non-functional 
3)  Contractor failure</t>
  </si>
  <si>
    <t>People
Product
Process</t>
  </si>
  <si>
    <t xml:space="preserve">1) Insufficient planning
2) Insufficient management controls
3 - Poor requirements determination
</t>
  </si>
  <si>
    <t xml:space="preserve">3) Insufficient risk management
</t>
  </si>
  <si>
    <t xml:space="preserve">1) Insufficient planning
2) Insufficient management controls
3) Poor management decisions
</t>
  </si>
  <si>
    <t>Individual Capabilities</t>
  </si>
  <si>
    <t>Individual Capabilities
Team lack Of experience</t>
  </si>
  <si>
    <t>1 ) Ineffective stakeholder management                          2)Undermined Motivation</t>
  </si>
  <si>
    <t>1 ) Ineffective Stakeholder management                          2)Undermined Motivation</t>
  </si>
  <si>
    <t>Undermined Motivation</t>
  </si>
  <si>
    <t>Ineffective stakeholder management</t>
  </si>
  <si>
    <t>Ineffective Leadership</t>
  </si>
  <si>
    <t>Poor management decisions</t>
  </si>
  <si>
    <t>Insufficient communication</t>
  </si>
  <si>
    <t>Poor estimation and/or Scheduling</t>
  </si>
  <si>
    <t>Short-changed quality assurance</t>
  </si>
  <si>
    <t>Poor requirements determination</t>
  </si>
  <si>
    <t>Contractor failure</t>
  </si>
  <si>
    <t>Group of factor</t>
  </si>
  <si>
    <t>Themes/factors</t>
  </si>
  <si>
    <t>Total</t>
  </si>
  <si>
    <t>Occurrence QH</t>
  </si>
  <si>
    <t>Occurrence NOVOPAY</t>
  </si>
  <si>
    <t>Individual capabilities</t>
  </si>
  <si>
    <t>Insufficient Communication
 (issues should have be discussed further, resolved)</t>
  </si>
  <si>
    <t xml:space="preserve">1) Insufficient planning
2) Insufficient management controls
Insufficient risk management
</t>
  </si>
  <si>
    <t>Insufficient planning
2) Insufficient management controls
3 - Poor requirements determination
4 - Insufficient Communication</t>
  </si>
  <si>
    <t>Insufficient Planning</t>
  </si>
  <si>
    <t>Silver-bullet syndrome</t>
  </si>
  <si>
    <t>Overestimated savings from new tool</t>
  </si>
  <si>
    <t>1 ) Lack of accountability         
2) Ineffective leadership</t>
  </si>
  <si>
    <t xml:space="preserve">Quality assurance
</t>
  </si>
  <si>
    <t>1) Poor requirements determination                                                     3) Insufficient communication</t>
  </si>
  <si>
    <t xml:space="preserve">Process
People
</t>
  </si>
  <si>
    <t>1)  Individual capabilities / teamwork cohesion                 
  2)  Insufficient communication                           3) Lack of accountability</t>
  </si>
  <si>
    <t xml:space="preserve">Insufficient risk management
</t>
  </si>
  <si>
    <t>1) Insufficient planning              2) Poor requirements determination</t>
  </si>
  <si>
    <t>1) Poor requirements determination                                   2) Poor Estimation and/or Scheduling                           3) Insufficient planning</t>
  </si>
  <si>
    <t>1) Insufficient planning
2) Insufficient management controls
Insufficient risk management
2 ) Poor Management Decisions</t>
  </si>
  <si>
    <t xml:space="preserve">1 ) Team lack of experience </t>
  </si>
  <si>
    <t>Process
Technology</t>
  </si>
  <si>
    <t xml:space="preserve">1) Scope creep       
Poor requirement determination                      </t>
  </si>
  <si>
    <t>Product
Process</t>
  </si>
  <si>
    <t xml:space="preserve">Product
</t>
  </si>
  <si>
    <t>Ineffective stakeholder management
Insufficient Planning</t>
  </si>
  <si>
    <t>Insufficient Planning
ineffective stakeholder management</t>
  </si>
  <si>
    <t>Scope creep</t>
  </si>
  <si>
    <t>Percent</t>
  </si>
  <si>
    <t>Elements that may have influenced the outcome of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</si>
</sst>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4"/>
      <color theme="1"/>
      <name val="Calibri"/>
      <family val="2"/>
      <scheme val="minor"/>
    </font>
    <font>
      <b/>
      <sz val="14"/>
      <color theme="5" tint="-0.249977111117893"/>
      <name val="Calibri"/>
      <family val="2"/>
      <scheme val="minor"/>
    </font>
    <font>
      <sz val="11"/>
      <name val="Calibri"/>
      <family val="2"/>
    </font>
    <font>
      <vertAlign val="superscript"/>
      <sz val="11"/>
      <name val="Calibri"/>
      <family val="2"/>
    </font>
    <font>
      <b/>
      <sz val="11"/>
      <name val="Times New Roman"/>
      <family val="1"/>
    </font>
    <font>
      <sz val="11"/>
      <name val="Times New Roman"/>
      <family val="1"/>
    </font>
    <font>
      <sz val="11"/>
      <name val="Calibri"/>
      <family val="2"/>
    </font>
    <font>
      <sz val="11"/>
      <color rgb="FF000000"/>
      <name val="Calibri"/>
      <family val="2"/>
    </font>
    <font>
      <b/>
      <sz val="14"/>
      <color rgb="FF000000"/>
      <name val="Calibri"/>
      <family val="2"/>
    </font>
    <font>
      <b/>
      <sz val="14"/>
      <color rgb="FFC65911"/>
      <name val="Calibri"/>
      <family val="2"/>
    </font>
    <font>
      <b/>
      <sz val="11"/>
      <color rgb="FF000000"/>
      <name val="Calibri"/>
      <family val="2"/>
    </font>
    <font>
      <sz val="11"/>
      <color rgb="FF000000"/>
      <name val="Calibri"/>
      <family val="2"/>
    </font>
    <font>
      <sz val="11"/>
      <color theme="0"/>
      <name val="Calibri"/>
      <family val="2"/>
      <scheme val="minor"/>
    </font>
    <font>
      <sz val="11"/>
      <color theme="1"/>
      <name val="Calibri"/>
      <family val="2"/>
      <scheme val="minor"/>
    </font>
    <font>
      <sz val="11"/>
      <name val="Calibri"/>
      <family val="2"/>
      <scheme val="minor"/>
    </font>
    <font>
      <sz val="14"/>
      <name val="Calibri"/>
      <family val="2"/>
      <scheme val="minor"/>
    </font>
    <font>
      <sz val="14"/>
      <name val="Calibri"/>
      <family val="2"/>
    </font>
  </fonts>
  <fills count="8">
    <fill>
      <patternFill patternType="none"/>
    </fill>
    <fill>
      <patternFill patternType="gray125"/>
    </fill>
    <fill>
      <patternFill patternType="solid">
        <fgColor theme="7" tint="0.59999389629810485"/>
        <bgColor indexed="64"/>
      </patternFill>
    </fill>
    <fill>
      <patternFill patternType="solid">
        <fgColor rgb="FFFFE699"/>
        <bgColor rgb="FF000000"/>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indexed="64"/>
      </patternFill>
    </fill>
  </fills>
  <borders count="7">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5" fillId="0" borderId="0" applyFont="0" applyFill="0" applyBorder="0" applyAlignment="0" applyProtection="0"/>
  </cellStyleXfs>
  <cellXfs count="40">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1" fillId="0" borderId="0" xfId="0" applyFont="1" applyAlignment="1">
      <alignment vertical="top" wrapText="1"/>
    </xf>
    <xf numFmtId="0" fontId="1" fillId="2" borderId="0" xfId="0" applyFont="1" applyFill="1" applyAlignment="1">
      <alignment vertical="top" wrapText="1"/>
    </xf>
    <xf numFmtId="0" fontId="1" fillId="0" borderId="0" xfId="0" applyFont="1"/>
    <xf numFmtId="0" fontId="2" fillId="0" borderId="0" xfId="0" applyFont="1"/>
    <xf numFmtId="0" fontId="3" fillId="0" borderId="0" xfId="0" applyFont="1"/>
    <xf numFmtId="0" fontId="0" fillId="0" borderId="1" xfId="0" applyBorder="1"/>
    <xf numFmtId="0" fontId="0" fillId="0" borderId="2" xfId="0" applyBorder="1"/>
    <xf numFmtId="0" fontId="4"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0" fillId="0" borderId="0" xfId="0" applyAlignment="1">
      <alignment wrapText="1"/>
    </xf>
    <xf numFmtId="0" fontId="9" fillId="0" borderId="0" xfId="0" applyFont="1"/>
    <xf numFmtId="0" fontId="10" fillId="0" borderId="0" xfId="0" applyFont="1"/>
    <xf numFmtId="0" fontId="11" fillId="0" borderId="0" xfId="0" applyFont="1"/>
    <xf numFmtId="0" fontId="9" fillId="0" borderId="1" xfId="0" applyFont="1" applyBorder="1"/>
    <xf numFmtId="0" fontId="9" fillId="0" borderId="2" xfId="0" applyFont="1" applyBorder="1"/>
    <xf numFmtId="0" fontId="12" fillId="0" borderId="0" xfId="0" applyFont="1"/>
    <xf numFmtId="0" fontId="12" fillId="3" borderId="0" xfId="0" applyFont="1" applyFill="1" applyAlignment="1">
      <alignment wrapText="1"/>
    </xf>
    <xf numFmtId="0" fontId="13" fillId="0" borderId="0" xfId="0" applyFont="1" applyAlignment="1">
      <alignment wrapText="1"/>
    </xf>
    <xf numFmtId="0" fontId="9" fillId="0" borderId="0" xfId="0" applyFont="1" applyFill="1" applyBorder="1" applyAlignment="1"/>
    <xf numFmtId="0" fontId="14" fillId="5" borderId="3" xfId="0" applyFont="1" applyFill="1" applyBorder="1"/>
    <xf numFmtId="0" fontId="14" fillId="5" borderId="3" xfId="0" applyFont="1" applyFill="1" applyBorder="1" applyAlignment="1">
      <alignment horizontal="center" vertical="center"/>
    </xf>
    <xf numFmtId="0" fontId="0" fillId="0" borderId="3" xfId="0" applyBorder="1"/>
    <xf numFmtId="0" fontId="0" fillId="6" borderId="3" xfId="0" applyFill="1" applyBorder="1" applyAlignment="1">
      <alignment horizontal="right"/>
    </xf>
    <xf numFmtId="0" fontId="0" fillId="6" borderId="3" xfId="0" applyFill="1" applyBorder="1"/>
    <xf numFmtId="0" fontId="18" fillId="0" borderId="0" xfId="0" applyFont="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vertical="center"/>
    </xf>
    <xf numFmtId="0" fontId="0" fillId="7" borderId="3" xfId="0" applyFill="1" applyBorder="1"/>
    <xf numFmtId="9" fontId="0" fillId="0" borderId="3" xfId="1" applyFont="1" applyBorder="1"/>
    <xf numFmtId="0" fontId="16" fillId="4" borderId="3" xfId="0" applyFont="1" applyFill="1" applyBorder="1"/>
    <xf numFmtId="9" fontId="0" fillId="7" borderId="3" xfId="1" applyFont="1" applyFill="1" applyBorder="1"/>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Themes Occurence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sheet'!$F$1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sheet'!$C$2:$C$9</c:f>
              <c:strCache>
                <c:ptCount val="8"/>
                <c:pt idx="0">
                  <c:v>Undermined Motivation</c:v>
                </c:pt>
                <c:pt idx="1">
                  <c:v>Ineffective stakeholder management</c:v>
                </c:pt>
                <c:pt idx="2">
                  <c:v>Individual capabilities</c:v>
                </c:pt>
                <c:pt idx="3">
                  <c:v>Ineffective Leadership</c:v>
                </c:pt>
                <c:pt idx="4">
                  <c:v>Team lack of experience</c:v>
                </c:pt>
                <c:pt idx="5">
                  <c:v>Poor management decisions</c:v>
                </c:pt>
                <c:pt idx="6">
                  <c:v>Insufficient communication</c:v>
                </c:pt>
                <c:pt idx="7">
                  <c:v>Lack of accountability</c:v>
                </c:pt>
              </c:strCache>
            </c:strRef>
          </c:cat>
          <c:val>
            <c:numRef>
              <c:f>'Analysis sheet'!$F$2:$F$9</c:f>
              <c:numCache>
                <c:formatCode>General</c:formatCode>
                <c:ptCount val="8"/>
                <c:pt idx="0">
                  <c:v>5</c:v>
                </c:pt>
                <c:pt idx="1">
                  <c:v>20</c:v>
                </c:pt>
                <c:pt idx="2">
                  <c:v>6</c:v>
                </c:pt>
                <c:pt idx="3">
                  <c:v>16</c:v>
                </c:pt>
                <c:pt idx="4">
                  <c:v>7</c:v>
                </c:pt>
                <c:pt idx="5">
                  <c:v>29</c:v>
                </c:pt>
                <c:pt idx="6">
                  <c:v>32</c:v>
                </c:pt>
                <c:pt idx="7">
                  <c:v>8</c:v>
                </c:pt>
              </c:numCache>
            </c:numRef>
          </c:val>
          <c:extLst>
            <c:ext xmlns:c16="http://schemas.microsoft.com/office/drawing/2014/chart" uri="{C3380CC4-5D6E-409C-BE32-E72D297353CC}">
              <c16:uniqueId val="{00000000-0E55-4A9D-B43D-E81A7FF8E252}"/>
            </c:ext>
          </c:extLst>
        </c:ser>
        <c:dLbls>
          <c:dLblPos val="outEnd"/>
          <c:showLegendKey val="0"/>
          <c:showVal val="1"/>
          <c:showCatName val="0"/>
          <c:showSerName val="0"/>
          <c:showPercent val="0"/>
          <c:showBubbleSize val="0"/>
        </c:dLbls>
        <c:gapWidth val="182"/>
        <c:axId val="1460653551"/>
        <c:axId val="1460651471"/>
      </c:barChart>
      <c:catAx>
        <c:axId val="1460653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200"/>
                  <a:t>Theme/Factors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651471"/>
        <c:crosses val="autoZero"/>
        <c:auto val="1"/>
        <c:lblAlgn val="ctr"/>
        <c:lblOffset val="100"/>
        <c:noMultiLvlLbl val="0"/>
      </c:catAx>
      <c:valAx>
        <c:axId val="146065147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200"/>
                  <a:t>Number of occurence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60653551"/>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Process Themes Occurence </a:t>
            </a:r>
            <a:endParaRPr lang="en-NZ">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sheet'!$C$11:$C$17</c:f>
              <c:strCache>
                <c:ptCount val="7"/>
                <c:pt idx="0">
                  <c:v>Poor estimation and/or Scheduling</c:v>
                </c:pt>
                <c:pt idx="1">
                  <c:v>Insufficient risk management</c:v>
                </c:pt>
                <c:pt idx="2">
                  <c:v>Insufficient Planning</c:v>
                </c:pt>
                <c:pt idx="3">
                  <c:v>Short-changed quality assurance</c:v>
                </c:pt>
                <c:pt idx="4">
                  <c:v>Poor requirements determination</c:v>
                </c:pt>
                <c:pt idx="5">
                  <c:v>Contractor failure</c:v>
                </c:pt>
                <c:pt idx="6">
                  <c:v>Insufficient management controls</c:v>
                </c:pt>
              </c:strCache>
            </c:strRef>
          </c:cat>
          <c:val>
            <c:numRef>
              <c:f>'Analysis sheet'!$F$11:$F$17</c:f>
              <c:numCache>
                <c:formatCode>General</c:formatCode>
                <c:ptCount val="7"/>
                <c:pt idx="0">
                  <c:v>11</c:v>
                </c:pt>
                <c:pt idx="1">
                  <c:v>20</c:v>
                </c:pt>
                <c:pt idx="2">
                  <c:v>66</c:v>
                </c:pt>
                <c:pt idx="3">
                  <c:v>3</c:v>
                </c:pt>
                <c:pt idx="4">
                  <c:v>22</c:v>
                </c:pt>
                <c:pt idx="5">
                  <c:v>7</c:v>
                </c:pt>
                <c:pt idx="6">
                  <c:v>46</c:v>
                </c:pt>
              </c:numCache>
            </c:numRef>
          </c:val>
          <c:extLst>
            <c:ext xmlns:c16="http://schemas.microsoft.com/office/drawing/2014/chart" uri="{C3380CC4-5D6E-409C-BE32-E72D297353CC}">
              <c16:uniqueId val="{00000000-13C5-4D7E-A2FC-1F8037F7052D}"/>
            </c:ext>
          </c:extLst>
        </c:ser>
        <c:dLbls>
          <c:dLblPos val="outEnd"/>
          <c:showLegendKey val="0"/>
          <c:showVal val="1"/>
          <c:showCatName val="0"/>
          <c:showSerName val="0"/>
          <c:showPercent val="0"/>
          <c:showBubbleSize val="0"/>
        </c:dLbls>
        <c:gapWidth val="182"/>
        <c:axId val="1469560351"/>
        <c:axId val="1469554527"/>
      </c:barChart>
      <c:catAx>
        <c:axId val="14695603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200" b="0" i="0" baseline="0">
                    <a:effectLst/>
                  </a:rPr>
                  <a:t>Theme/Factors</a:t>
                </a:r>
                <a:endParaRPr lang="en-NZ"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54527"/>
        <c:crosses val="autoZero"/>
        <c:auto val="1"/>
        <c:lblAlgn val="ctr"/>
        <c:lblOffset val="100"/>
        <c:noMultiLvlLbl val="0"/>
      </c:catAx>
      <c:valAx>
        <c:axId val="146955452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200" b="0" i="0" baseline="0">
                    <a:effectLst/>
                  </a:rPr>
                  <a:t>Number of occurence</a:t>
                </a:r>
                <a:endParaRPr lang="en-NZ" sz="12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69560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NZ"/>
              <a:t>Group Of Factors </a:t>
            </a:r>
            <a:r>
              <a:rPr lang="en-NZ" sz="1400" b="0" i="0" u="none" strike="noStrike" baseline="0">
                <a:effectLst/>
              </a:rPr>
              <a:t>Percentage</a:t>
            </a:r>
            <a:r>
              <a:rPr lang="en-NZ"/>
              <a:t> Occurence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3068961067366579"/>
          <c:y val="0.17171296296296298"/>
          <c:w val="0.40287467191601051"/>
          <c:h val="0.6714577865266842"/>
        </c:manualLayout>
      </c:layout>
      <c:pieChart>
        <c:varyColors val="1"/>
        <c:ser>
          <c:idx val="0"/>
          <c:order val="0"/>
          <c:tx>
            <c:strRef>
              <c:f>'Analysis sheet'!$L$1</c:f>
              <c:strCache>
                <c:ptCount val="1"/>
                <c:pt idx="0">
                  <c:v>Percent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955-435C-BB97-D2189C85B3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955-435C-BB97-D2189C85B3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CC-4304-AEE7-A31C992BFA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CC-4304-AEE7-A31C992BFA88}"/>
              </c:ext>
            </c:extLst>
          </c:dPt>
          <c:dLbls>
            <c:dLbl>
              <c:idx val="0"/>
              <c:layout>
                <c:manualLayout>
                  <c:x val="-0.11363238853319407"/>
                  <c:y val="4.88923095100561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55-435C-BB97-D2189C85B3C2}"/>
                </c:ext>
              </c:extLst>
            </c:dLbl>
            <c:dLbl>
              <c:idx val="1"/>
              <c:layout>
                <c:manualLayout>
                  <c:x val="0.12596771430138501"/>
                  <c:y val="-6.32939269022737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55-435C-BB97-D2189C85B3C2}"/>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sheet'!$J$2:$J$5</c:f>
              <c:strCache>
                <c:ptCount val="4"/>
                <c:pt idx="0">
                  <c:v>People</c:v>
                </c:pt>
                <c:pt idx="1">
                  <c:v>Process</c:v>
                </c:pt>
                <c:pt idx="2">
                  <c:v>Technology</c:v>
                </c:pt>
                <c:pt idx="3">
                  <c:v>Product</c:v>
                </c:pt>
              </c:strCache>
            </c:strRef>
          </c:cat>
          <c:val>
            <c:numRef>
              <c:f>'Analysis sheet'!$L$2:$L$5</c:f>
              <c:numCache>
                <c:formatCode>0%</c:formatCode>
                <c:ptCount val="4"/>
                <c:pt idx="0">
                  <c:v>0.40065146579804561</c:v>
                </c:pt>
                <c:pt idx="1">
                  <c:v>0.57003257328990231</c:v>
                </c:pt>
                <c:pt idx="2">
                  <c:v>1.3029315960912053E-2</c:v>
                </c:pt>
                <c:pt idx="3">
                  <c:v>1.6286644951140065E-2</c:v>
                </c:pt>
              </c:numCache>
            </c:numRef>
          </c:val>
          <c:extLst>
            <c:ext xmlns:c16="http://schemas.microsoft.com/office/drawing/2014/chart" uri="{C3380CC4-5D6E-409C-BE32-E72D297353CC}">
              <c16:uniqueId val="{00000000-B955-435C-BB97-D2189C85B3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1994648</xdr:colOff>
      <xdr:row>24</xdr:row>
      <xdr:rowOff>152402</xdr:rowOff>
    </xdr:from>
    <xdr:to>
      <xdr:col>9</xdr:col>
      <xdr:colOff>571501</xdr:colOff>
      <xdr:row>39</xdr:row>
      <xdr:rowOff>38102</xdr:rowOff>
    </xdr:to>
    <xdr:graphicFrame macro="">
      <xdr:nvGraphicFramePr>
        <xdr:cNvPr id="4" name="Chart 3">
          <a:extLst>
            <a:ext uri="{FF2B5EF4-FFF2-40B4-BE49-F238E27FC236}">
              <a16:creationId xmlns:a16="http://schemas.microsoft.com/office/drawing/2014/main" id="{070B7C45-4E55-4DD1-AD43-8CF5491D2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605117</xdr:colOff>
      <xdr:row>24</xdr:row>
      <xdr:rowOff>152399</xdr:rowOff>
    </xdr:from>
    <xdr:to>
      <xdr:col>3</xdr:col>
      <xdr:colOff>369793</xdr:colOff>
      <xdr:row>39</xdr:row>
      <xdr:rowOff>38099</xdr:rowOff>
    </xdr:to>
    <xdr:graphicFrame macro="">
      <xdr:nvGraphicFramePr>
        <xdr:cNvPr id="5" name="Chart 4">
          <a:extLst>
            <a:ext uri="{FF2B5EF4-FFF2-40B4-BE49-F238E27FC236}">
              <a16:creationId xmlns:a16="http://schemas.microsoft.com/office/drawing/2014/main" id="{C869EEF9-8851-4471-A803-09F6A5A40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599513</xdr:colOff>
      <xdr:row>7</xdr:row>
      <xdr:rowOff>156882</xdr:rowOff>
    </xdr:from>
    <xdr:to>
      <xdr:col>16</xdr:col>
      <xdr:colOff>392205</xdr:colOff>
      <xdr:row>23</xdr:row>
      <xdr:rowOff>155762</xdr:rowOff>
    </xdr:to>
    <xdr:graphicFrame macro="">
      <xdr:nvGraphicFramePr>
        <xdr:cNvPr id="2" name="Chart 1">
          <a:extLst>
            <a:ext uri="{FF2B5EF4-FFF2-40B4-BE49-F238E27FC236}">
              <a16:creationId xmlns:a16="http://schemas.microsoft.com/office/drawing/2014/main" id="{40968212-C676-4BBC-862F-12C7000A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7CD6-D3C9-4B3C-ADB5-3B171AE80035}">
  <dimension ref="A2:K105"/>
  <sheetViews>
    <sheetView tabSelected="1" topLeftCell="A97" zoomScale="70" zoomScaleNormal="70" workbookViewId="0">
      <selection activeCell="P11" sqref="P11"/>
    </sheetView>
  </sheetViews>
  <sheetFormatPr defaultRowHeight="15" x14ac:dyDescent="0.25"/>
  <cols>
    <col min="1" max="1" width="25.85546875" bestFit="1" customWidth="1"/>
    <col min="2" max="2" width="48.140625" customWidth="1"/>
    <col min="3" max="3" width="26.5703125" customWidth="1"/>
    <col min="4" max="4" width="40" customWidth="1"/>
    <col min="5" max="5" width="19.85546875" customWidth="1"/>
    <col min="8" max="8" width="36.5703125" customWidth="1"/>
    <col min="10" max="10" width="87" customWidth="1"/>
    <col min="11" max="11" width="17.5703125" customWidth="1"/>
  </cols>
  <sheetData>
    <row r="2" spans="1:11" ht="18.75" x14ac:dyDescent="0.3">
      <c r="C2" s="7" t="s">
        <v>0</v>
      </c>
    </row>
    <row r="4" spans="1:11" ht="18.75" x14ac:dyDescent="0.3">
      <c r="B4" s="8" t="s">
        <v>1</v>
      </c>
    </row>
    <row r="5" spans="1:11" x14ac:dyDescent="0.25">
      <c r="B5" s="23" t="s">
        <v>630</v>
      </c>
      <c r="C5" s="9"/>
      <c r="D5" s="10"/>
    </row>
    <row r="6" spans="1:11" x14ac:dyDescent="0.25">
      <c r="B6" s="6"/>
    </row>
    <row r="8" spans="1:11" s="4" customFormat="1" ht="30" x14ac:dyDescent="0.25">
      <c r="A8" s="5" t="s">
        <v>3</v>
      </c>
      <c r="B8" s="5" t="s">
        <v>4</v>
      </c>
      <c r="C8" s="5" t="s">
        <v>5</v>
      </c>
      <c r="D8" s="5" t="s">
        <v>6</v>
      </c>
      <c r="E8" s="5" t="s">
        <v>7</v>
      </c>
      <c r="J8" s="14"/>
      <c r="K8" s="14"/>
    </row>
    <row r="9" spans="1:11" ht="120" x14ac:dyDescent="0.25">
      <c r="A9" s="12" t="s">
        <v>8</v>
      </c>
      <c r="B9" s="11" t="s">
        <v>9</v>
      </c>
      <c r="C9" s="11" t="s">
        <v>10</v>
      </c>
      <c r="D9" s="11" t="s">
        <v>11</v>
      </c>
      <c r="E9" s="30" t="s">
        <v>527</v>
      </c>
      <c r="H9" s="12"/>
      <c r="J9" s="14"/>
      <c r="K9" s="14"/>
    </row>
    <row r="10" spans="1:11" ht="135" x14ac:dyDescent="0.25">
      <c r="A10" s="11" t="s">
        <v>12</v>
      </c>
      <c r="B10" s="11" t="s">
        <v>13</v>
      </c>
      <c r="C10" s="11" t="s">
        <v>14</v>
      </c>
      <c r="D10" s="11" t="s">
        <v>15</v>
      </c>
      <c r="E10" s="30" t="s">
        <v>528</v>
      </c>
      <c r="J10" s="14"/>
    </row>
    <row r="11" spans="1:11" ht="210" x14ac:dyDescent="0.25">
      <c r="A11" s="11" t="s">
        <v>16</v>
      </c>
      <c r="B11" s="11" t="s">
        <v>17</v>
      </c>
      <c r="C11" s="11" t="s">
        <v>18</v>
      </c>
      <c r="D11" s="11" t="s">
        <v>19</v>
      </c>
      <c r="E11" s="30" t="s">
        <v>527</v>
      </c>
      <c r="J11" s="14"/>
    </row>
    <row r="12" spans="1:11" ht="270" x14ac:dyDescent="0.25">
      <c r="A12" s="2" t="s">
        <v>20</v>
      </c>
      <c r="B12" s="3" t="s">
        <v>21</v>
      </c>
      <c r="C12" s="1" t="s">
        <v>22</v>
      </c>
      <c r="D12" s="11" t="s">
        <v>19</v>
      </c>
      <c r="E12" s="30" t="s">
        <v>527</v>
      </c>
      <c r="J12" s="14"/>
    </row>
    <row r="13" spans="1:11" ht="255" x14ac:dyDescent="0.25">
      <c r="A13" s="11" t="s">
        <v>23</v>
      </c>
      <c r="B13" s="11" t="s">
        <v>24</v>
      </c>
      <c r="C13" s="11" t="s">
        <v>25</v>
      </c>
      <c r="D13" s="11" t="s">
        <v>530</v>
      </c>
      <c r="E13" s="30" t="s">
        <v>531</v>
      </c>
    </row>
    <row r="14" spans="1:11" ht="150" x14ac:dyDescent="0.25">
      <c r="A14" s="2" t="s">
        <v>26</v>
      </c>
      <c r="B14" s="3" t="s">
        <v>27</v>
      </c>
      <c r="C14" s="1" t="s">
        <v>28</v>
      </c>
      <c r="D14" s="1" t="s">
        <v>529</v>
      </c>
      <c r="E14" s="30" t="s">
        <v>527</v>
      </c>
    </row>
    <row r="15" spans="1:11" ht="105" x14ac:dyDescent="0.25">
      <c r="A15" s="11" t="s">
        <v>29</v>
      </c>
      <c r="B15" s="11" t="s">
        <v>30</v>
      </c>
      <c r="C15" s="11" t="s">
        <v>31</v>
      </c>
      <c r="D15" s="11" t="s">
        <v>32</v>
      </c>
      <c r="E15" s="30" t="s">
        <v>527</v>
      </c>
    </row>
    <row r="16" spans="1:11" ht="270" x14ac:dyDescent="0.25">
      <c r="A16" s="11" t="s">
        <v>33</v>
      </c>
      <c r="B16" s="11" t="s">
        <v>34</v>
      </c>
      <c r="C16" s="11" t="s">
        <v>35</v>
      </c>
      <c r="D16" s="11" t="s">
        <v>36</v>
      </c>
      <c r="E16" s="30" t="s">
        <v>531</v>
      </c>
    </row>
    <row r="17" spans="1:5" ht="315" x14ac:dyDescent="0.25">
      <c r="A17" s="2" t="s">
        <v>37</v>
      </c>
      <c r="B17" s="3" t="s">
        <v>38</v>
      </c>
      <c r="C17" s="1" t="s">
        <v>39</v>
      </c>
      <c r="D17" s="1" t="s">
        <v>40</v>
      </c>
      <c r="E17" s="30" t="s">
        <v>532</v>
      </c>
    </row>
    <row r="18" spans="1:5" ht="345" x14ac:dyDescent="0.25">
      <c r="A18" s="2" t="s">
        <v>41</v>
      </c>
      <c r="B18" s="3" t="s">
        <v>42</v>
      </c>
      <c r="C18" s="1" t="s">
        <v>43</v>
      </c>
      <c r="D18" s="1" t="s">
        <v>533</v>
      </c>
      <c r="E18" s="30" t="s">
        <v>534</v>
      </c>
    </row>
    <row r="19" spans="1:5" ht="135" x14ac:dyDescent="0.25">
      <c r="A19" s="2" t="s">
        <v>44</v>
      </c>
      <c r="B19" s="3" t="s">
        <v>45</v>
      </c>
      <c r="C19" s="1" t="s">
        <v>46</v>
      </c>
      <c r="D19" s="1" t="s">
        <v>47</v>
      </c>
      <c r="E19" s="30" t="s">
        <v>532</v>
      </c>
    </row>
    <row r="20" spans="1:5" ht="135" x14ac:dyDescent="0.25">
      <c r="A20" s="2" t="s">
        <v>48</v>
      </c>
      <c r="B20" s="3" t="s">
        <v>49</v>
      </c>
      <c r="C20" s="1" t="s">
        <v>50</v>
      </c>
      <c r="D20" s="1" t="s">
        <v>51</v>
      </c>
      <c r="E20" s="30" t="s">
        <v>532</v>
      </c>
    </row>
    <row r="21" spans="1:5" ht="270" x14ac:dyDescent="0.25">
      <c r="A21" s="2" t="s">
        <v>52</v>
      </c>
      <c r="B21" s="3" t="s">
        <v>53</v>
      </c>
      <c r="C21" s="1" t="s">
        <v>54</v>
      </c>
      <c r="D21" s="1" t="s">
        <v>535</v>
      </c>
      <c r="E21" s="30" t="s">
        <v>527</v>
      </c>
    </row>
    <row r="22" spans="1:5" ht="139.5" x14ac:dyDescent="0.25">
      <c r="A22" s="11" t="s">
        <v>55</v>
      </c>
      <c r="B22" s="11" t="s">
        <v>56</v>
      </c>
      <c r="C22" s="11" t="s">
        <v>57</v>
      </c>
      <c r="D22" s="11" t="s">
        <v>536</v>
      </c>
      <c r="E22" s="29" t="s">
        <v>537</v>
      </c>
    </row>
    <row r="23" spans="1:5" ht="225" x14ac:dyDescent="0.25">
      <c r="A23" s="2" t="s">
        <v>58</v>
      </c>
      <c r="B23" s="3" t="s">
        <v>59</v>
      </c>
      <c r="C23" s="1" t="s">
        <v>60</v>
      </c>
      <c r="D23" s="1" t="s">
        <v>276</v>
      </c>
      <c r="E23" s="30" t="s">
        <v>527</v>
      </c>
    </row>
    <row r="24" spans="1:5" ht="90" x14ac:dyDescent="0.25">
      <c r="A24" s="2" t="s">
        <v>61</v>
      </c>
      <c r="B24" s="3" t="s">
        <v>62</v>
      </c>
      <c r="C24" s="1" t="s">
        <v>63</v>
      </c>
      <c r="D24" s="1" t="s">
        <v>539</v>
      </c>
      <c r="E24" s="30" t="s">
        <v>527</v>
      </c>
    </row>
    <row r="25" spans="1:5" ht="90" x14ac:dyDescent="0.25">
      <c r="A25" s="2" t="s">
        <v>64</v>
      </c>
      <c r="B25" s="3" t="s">
        <v>65</v>
      </c>
      <c r="C25" s="1" t="s">
        <v>66</v>
      </c>
      <c r="D25" s="1" t="s">
        <v>540</v>
      </c>
      <c r="E25" s="30" t="s">
        <v>532</v>
      </c>
    </row>
    <row r="26" spans="1:5" ht="105" x14ac:dyDescent="0.25">
      <c r="A26" s="2" t="s">
        <v>67</v>
      </c>
      <c r="B26" s="3" t="s">
        <v>68</v>
      </c>
      <c r="C26" s="1" t="s">
        <v>69</v>
      </c>
      <c r="D26" s="1" t="s">
        <v>540</v>
      </c>
      <c r="E26" s="30" t="s">
        <v>532</v>
      </c>
    </row>
    <row r="27" spans="1:5" ht="409.5" x14ac:dyDescent="0.25">
      <c r="A27" s="2" t="s">
        <v>70</v>
      </c>
      <c r="B27" s="3" t="s">
        <v>71</v>
      </c>
      <c r="C27" s="1" t="s">
        <v>72</v>
      </c>
      <c r="D27" s="1" t="s">
        <v>541</v>
      </c>
      <c r="E27" s="30" t="s">
        <v>532</v>
      </c>
    </row>
    <row r="28" spans="1:5" ht="409.5" x14ac:dyDescent="0.25">
      <c r="A28" s="2" t="s">
        <v>73</v>
      </c>
      <c r="B28" s="3" t="s">
        <v>74</v>
      </c>
      <c r="C28" s="1" t="s">
        <v>75</v>
      </c>
      <c r="D28" s="1" t="s">
        <v>557</v>
      </c>
      <c r="E28" s="30" t="s">
        <v>532</v>
      </c>
    </row>
    <row r="29" spans="1:5" ht="210" x14ac:dyDescent="0.25">
      <c r="A29" s="2" t="s">
        <v>76</v>
      </c>
      <c r="B29" s="3" t="s">
        <v>77</v>
      </c>
      <c r="C29" s="1" t="s">
        <v>78</v>
      </c>
      <c r="D29" s="1" t="s">
        <v>79</v>
      </c>
      <c r="E29" s="30" t="s">
        <v>532</v>
      </c>
    </row>
    <row r="30" spans="1:5" ht="195" x14ac:dyDescent="0.25">
      <c r="A30" s="2" t="s">
        <v>80</v>
      </c>
      <c r="B30" s="3" t="s">
        <v>81</v>
      </c>
      <c r="C30" s="1" t="s">
        <v>82</v>
      </c>
      <c r="D30" s="1" t="s">
        <v>83</v>
      </c>
      <c r="E30" s="30" t="s">
        <v>532</v>
      </c>
    </row>
    <row r="31" spans="1:5" ht="345" x14ac:dyDescent="0.25">
      <c r="A31" s="2" t="s">
        <v>84</v>
      </c>
      <c r="B31" s="3" t="s">
        <v>85</v>
      </c>
      <c r="C31" s="1" t="s">
        <v>86</v>
      </c>
      <c r="D31" s="1" t="s">
        <v>79</v>
      </c>
      <c r="E31" s="30" t="s">
        <v>532</v>
      </c>
    </row>
    <row r="32" spans="1:5" ht="167.25" x14ac:dyDescent="0.25">
      <c r="A32" s="11" t="s">
        <v>87</v>
      </c>
      <c r="B32" s="11" t="s">
        <v>88</v>
      </c>
      <c r="C32" s="11" t="s">
        <v>89</v>
      </c>
      <c r="D32" s="1" t="s">
        <v>539</v>
      </c>
      <c r="E32" s="30" t="s">
        <v>527</v>
      </c>
    </row>
    <row r="33" spans="1:5" ht="165" x14ac:dyDescent="0.25">
      <c r="A33" s="11" t="s">
        <v>90</v>
      </c>
      <c r="B33" s="11" t="s">
        <v>91</v>
      </c>
      <c r="C33" s="11" t="s">
        <v>92</v>
      </c>
      <c r="D33" s="1" t="s">
        <v>79</v>
      </c>
      <c r="E33" s="30" t="s">
        <v>532</v>
      </c>
    </row>
    <row r="34" spans="1:5" ht="409.5" x14ac:dyDescent="0.25">
      <c r="A34" s="11" t="s">
        <v>93</v>
      </c>
      <c r="B34" s="11" t="s">
        <v>94</v>
      </c>
      <c r="C34" s="11" t="s">
        <v>95</v>
      </c>
      <c r="D34" s="11" t="s">
        <v>589</v>
      </c>
      <c r="E34" s="30" t="s">
        <v>537</v>
      </c>
    </row>
    <row r="35" spans="1:5" ht="330" x14ac:dyDescent="0.25">
      <c r="A35" s="11" t="s">
        <v>96</v>
      </c>
      <c r="B35" s="11" t="s">
        <v>97</v>
      </c>
      <c r="C35" s="11" t="s">
        <v>98</v>
      </c>
      <c r="D35" s="11" t="s">
        <v>589</v>
      </c>
      <c r="E35" s="30" t="s">
        <v>537</v>
      </c>
    </row>
    <row r="36" spans="1:5" ht="240" x14ac:dyDescent="0.25">
      <c r="A36" s="11" t="s">
        <v>99</v>
      </c>
      <c r="B36" s="11" t="s">
        <v>100</v>
      </c>
      <c r="C36" s="11" t="s">
        <v>101</v>
      </c>
      <c r="D36" s="11" t="s">
        <v>542</v>
      </c>
      <c r="E36" s="30" t="s">
        <v>537</v>
      </c>
    </row>
    <row r="37" spans="1:5" ht="225" x14ac:dyDescent="0.25">
      <c r="A37" s="11" t="s">
        <v>102</v>
      </c>
      <c r="B37" s="11" t="s">
        <v>103</v>
      </c>
      <c r="C37" s="11" t="s">
        <v>104</v>
      </c>
      <c r="D37" s="1" t="s">
        <v>543</v>
      </c>
      <c r="E37" s="29" t="s">
        <v>527</v>
      </c>
    </row>
    <row r="38" spans="1:5" ht="150" x14ac:dyDescent="0.25">
      <c r="A38" s="11" t="s">
        <v>105</v>
      </c>
      <c r="B38" s="11" t="s">
        <v>106</v>
      </c>
      <c r="C38" s="11" t="s">
        <v>107</v>
      </c>
      <c r="D38" s="1" t="s">
        <v>541</v>
      </c>
      <c r="E38" s="29" t="s">
        <v>532</v>
      </c>
    </row>
    <row r="39" spans="1:5" ht="375" x14ac:dyDescent="0.25">
      <c r="A39" s="11" t="s">
        <v>108</v>
      </c>
      <c r="B39" s="11" t="s">
        <v>109</v>
      </c>
      <c r="C39" s="11" t="s">
        <v>110</v>
      </c>
      <c r="D39" s="11" t="s">
        <v>544</v>
      </c>
      <c r="E39" s="29" t="s">
        <v>537</v>
      </c>
    </row>
    <row r="40" spans="1:5" ht="135" x14ac:dyDescent="0.25">
      <c r="A40" s="11" t="s">
        <v>111</v>
      </c>
      <c r="B40" s="11" t="s">
        <v>112</v>
      </c>
      <c r="C40" s="11" t="s">
        <v>113</v>
      </c>
      <c r="D40" s="11" t="s">
        <v>545</v>
      </c>
      <c r="E40" s="29" t="s">
        <v>527</v>
      </c>
    </row>
    <row r="41" spans="1:5" ht="234" x14ac:dyDescent="0.25">
      <c r="A41" s="11" t="s">
        <v>114</v>
      </c>
      <c r="B41" s="11" t="s">
        <v>115</v>
      </c>
      <c r="C41" s="11" t="s">
        <v>116</v>
      </c>
      <c r="D41" s="11" t="s">
        <v>545</v>
      </c>
      <c r="E41" s="29" t="s">
        <v>527</v>
      </c>
    </row>
    <row r="42" spans="1:5" ht="360" x14ac:dyDescent="0.25">
      <c r="A42" s="11" t="s">
        <v>117</v>
      </c>
      <c r="B42" s="11" t="s">
        <v>118</v>
      </c>
      <c r="C42" s="11" t="s">
        <v>119</v>
      </c>
      <c r="D42" s="11" t="s">
        <v>590</v>
      </c>
      <c r="E42" s="29" t="s">
        <v>532</v>
      </c>
    </row>
    <row r="43" spans="1:5" ht="409.5" x14ac:dyDescent="0.25">
      <c r="A43" s="11" t="s">
        <v>120</v>
      </c>
      <c r="B43" s="11" t="s">
        <v>121</v>
      </c>
      <c r="C43" s="11" t="s">
        <v>122</v>
      </c>
      <c r="D43" s="11" t="s">
        <v>589</v>
      </c>
      <c r="E43" s="29" t="s">
        <v>532</v>
      </c>
    </row>
    <row r="44" spans="1:5" ht="150" x14ac:dyDescent="0.25">
      <c r="A44" s="11" t="s">
        <v>123</v>
      </c>
      <c r="B44" s="11" t="s">
        <v>124</v>
      </c>
      <c r="C44" s="11" t="s">
        <v>125</v>
      </c>
      <c r="D44" s="11" t="s">
        <v>589</v>
      </c>
      <c r="E44" s="29" t="s">
        <v>532</v>
      </c>
    </row>
    <row r="45" spans="1:5" ht="195" x14ac:dyDescent="0.25">
      <c r="A45" s="11" t="s">
        <v>126</v>
      </c>
      <c r="B45" s="11" t="s">
        <v>127</v>
      </c>
      <c r="C45" s="11" t="s">
        <v>128</v>
      </c>
      <c r="D45" s="11" t="s">
        <v>129</v>
      </c>
      <c r="E45" s="29" t="s">
        <v>546</v>
      </c>
    </row>
    <row r="46" spans="1:5" ht="409.5" x14ac:dyDescent="0.25">
      <c r="A46" s="11" t="s">
        <v>130</v>
      </c>
      <c r="B46" s="11" t="s">
        <v>131</v>
      </c>
      <c r="C46" s="11" t="s">
        <v>132</v>
      </c>
      <c r="D46" s="11" t="s">
        <v>547</v>
      </c>
      <c r="E46" s="29" t="s">
        <v>532</v>
      </c>
    </row>
    <row r="47" spans="1:5" ht="409.5" x14ac:dyDescent="0.25">
      <c r="A47" s="11" t="s">
        <v>133</v>
      </c>
      <c r="B47" s="11" t="s">
        <v>134</v>
      </c>
      <c r="C47" s="11" t="s">
        <v>135</v>
      </c>
      <c r="D47" s="11" t="s">
        <v>136</v>
      </c>
      <c r="E47" s="29" t="s">
        <v>546</v>
      </c>
    </row>
    <row r="48" spans="1:5" ht="210" x14ac:dyDescent="0.25">
      <c r="A48" s="11" t="s">
        <v>137</v>
      </c>
      <c r="B48" s="11" t="s">
        <v>138</v>
      </c>
      <c r="C48" s="11" t="s">
        <v>139</v>
      </c>
      <c r="D48" s="11" t="s">
        <v>548</v>
      </c>
      <c r="E48" s="29" t="s">
        <v>531</v>
      </c>
    </row>
    <row r="49" spans="1:5" ht="390" x14ac:dyDescent="0.25">
      <c r="A49" s="11" t="s">
        <v>140</v>
      </c>
      <c r="B49" s="11" t="s">
        <v>141</v>
      </c>
      <c r="C49" s="11" t="s">
        <v>142</v>
      </c>
      <c r="D49" s="11" t="s">
        <v>558</v>
      </c>
      <c r="E49" s="29" t="s">
        <v>532</v>
      </c>
    </row>
    <row r="50" spans="1:5" ht="255" x14ac:dyDescent="0.25">
      <c r="A50" s="11" t="s">
        <v>143</v>
      </c>
      <c r="B50" s="14" t="s">
        <v>144</v>
      </c>
      <c r="C50" s="11" t="s">
        <v>145</v>
      </c>
      <c r="D50" s="11" t="s">
        <v>549</v>
      </c>
      <c r="E50" s="29" t="s">
        <v>531</v>
      </c>
    </row>
    <row r="51" spans="1:5" ht="360" x14ac:dyDescent="0.25">
      <c r="A51" s="11" t="s">
        <v>146</v>
      </c>
      <c r="B51" s="14" t="s">
        <v>147</v>
      </c>
      <c r="C51" s="11" t="s">
        <v>148</v>
      </c>
      <c r="D51" s="11" t="s">
        <v>550</v>
      </c>
      <c r="E51" s="29" t="s">
        <v>527</v>
      </c>
    </row>
    <row r="52" spans="1:5" ht="210" x14ac:dyDescent="0.25">
      <c r="A52" s="11" t="s">
        <v>149</v>
      </c>
      <c r="B52" s="14" t="s">
        <v>150</v>
      </c>
      <c r="C52" s="11" t="s">
        <v>151</v>
      </c>
      <c r="D52" s="11" t="s">
        <v>152</v>
      </c>
      <c r="E52" s="29" t="s">
        <v>532</v>
      </c>
    </row>
    <row r="53" spans="1:5" ht="120" x14ac:dyDescent="0.25">
      <c r="A53" s="11" t="s">
        <v>153</v>
      </c>
      <c r="B53" s="14" t="s">
        <v>154</v>
      </c>
      <c r="C53" s="11" t="s">
        <v>155</v>
      </c>
      <c r="D53" s="11" t="s">
        <v>156</v>
      </c>
      <c r="E53" s="29" t="s">
        <v>546</v>
      </c>
    </row>
    <row r="54" spans="1:5" ht="270" x14ac:dyDescent="0.25">
      <c r="A54" s="11" t="s">
        <v>157</v>
      </c>
      <c r="B54" s="14" t="s">
        <v>158</v>
      </c>
      <c r="C54" s="11" t="s">
        <v>159</v>
      </c>
      <c r="D54" s="11" t="s">
        <v>160</v>
      </c>
      <c r="E54" s="29" t="s">
        <v>546</v>
      </c>
    </row>
    <row r="55" spans="1:5" ht="409.5" x14ac:dyDescent="0.25">
      <c r="A55" s="11" t="s">
        <v>161</v>
      </c>
      <c r="B55" s="14" t="s">
        <v>162</v>
      </c>
      <c r="C55" s="11" t="s">
        <v>163</v>
      </c>
      <c r="D55" s="11" t="s">
        <v>551</v>
      </c>
      <c r="E55" s="29" t="s">
        <v>537</v>
      </c>
    </row>
    <row r="56" spans="1:5" ht="105" x14ac:dyDescent="0.25">
      <c r="A56" s="11" t="s">
        <v>164</v>
      </c>
      <c r="B56" s="14" t="s">
        <v>165</v>
      </c>
      <c r="C56" s="11" t="s">
        <v>166</v>
      </c>
      <c r="D56" s="11" t="s">
        <v>552</v>
      </c>
      <c r="E56" s="29" t="s">
        <v>527</v>
      </c>
    </row>
    <row r="57" spans="1:5" ht="255" x14ac:dyDescent="0.25">
      <c r="A57" s="11" t="s">
        <v>167</v>
      </c>
      <c r="B57" s="14" t="s">
        <v>168</v>
      </c>
      <c r="C57" s="11" t="s">
        <v>169</v>
      </c>
      <c r="D57" s="11" t="s">
        <v>553</v>
      </c>
      <c r="E57" s="29" t="s">
        <v>554</v>
      </c>
    </row>
    <row r="58" spans="1:5" ht="409.5" x14ac:dyDescent="0.25">
      <c r="A58" s="11" t="s">
        <v>170</v>
      </c>
      <c r="B58" s="14" t="s">
        <v>171</v>
      </c>
      <c r="C58" s="11" t="s">
        <v>172</v>
      </c>
      <c r="D58" s="11" t="s">
        <v>555</v>
      </c>
      <c r="E58" s="29" t="s">
        <v>532</v>
      </c>
    </row>
    <row r="59" spans="1:5" ht="105" x14ac:dyDescent="0.25">
      <c r="A59" s="11" t="s">
        <v>173</v>
      </c>
      <c r="B59" s="14" t="s">
        <v>174</v>
      </c>
      <c r="C59" s="11" t="s">
        <v>175</v>
      </c>
      <c r="D59" s="11" t="s">
        <v>556</v>
      </c>
      <c r="E59" s="29" t="s">
        <v>527</v>
      </c>
    </row>
    <row r="60" spans="1:5" ht="90" x14ac:dyDescent="0.25">
      <c r="A60" s="11" t="s">
        <v>176</v>
      </c>
      <c r="B60" s="11" t="s">
        <v>177</v>
      </c>
      <c r="C60" s="11" t="s">
        <v>178</v>
      </c>
      <c r="D60" s="11" t="s">
        <v>559</v>
      </c>
      <c r="E60" s="29" t="s">
        <v>537</v>
      </c>
    </row>
    <row r="61" spans="1:5" ht="105" x14ac:dyDescent="0.25">
      <c r="A61" s="11" t="s">
        <v>176</v>
      </c>
      <c r="B61" s="11" t="s">
        <v>179</v>
      </c>
      <c r="C61" s="11" t="s">
        <v>180</v>
      </c>
      <c r="D61" s="11" t="s">
        <v>560</v>
      </c>
      <c r="E61" s="29" t="s">
        <v>537</v>
      </c>
    </row>
    <row r="62" spans="1:5" ht="240" x14ac:dyDescent="0.25">
      <c r="A62" s="11" t="s">
        <v>181</v>
      </c>
      <c r="B62" s="11" t="s">
        <v>182</v>
      </c>
      <c r="C62" s="11" t="s">
        <v>183</v>
      </c>
      <c r="D62" s="11" t="s">
        <v>561</v>
      </c>
      <c r="E62" s="29" t="s">
        <v>562</v>
      </c>
    </row>
    <row r="63" spans="1:5" ht="165" x14ac:dyDescent="0.25">
      <c r="A63" s="11" t="s">
        <v>184</v>
      </c>
      <c r="B63" s="11" t="s">
        <v>185</v>
      </c>
      <c r="C63" s="11" t="s">
        <v>186</v>
      </c>
      <c r="D63" s="11" t="s">
        <v>563</v>
      </c>
      <c r="E63" s="29" t="s">
        <v>537</v>
      </c>
    </row>
    <row r="64" spans="1:5" ht="120" x14ac:dyDescent="0.25">
      <c r="A64" s="11" t="s">
        <v>187</v>
      </c>
      <c r="B64" s="11" t="s">
        <v>188</v>
      </c>
      <c r="C64" s="11" t="s">
        <v>189</v>
      </c>
      <c r="D64" s="11" t="s">
        <v>564</v>
      </c>
      <c r="E64" s="29" t="s">
        <v>527</v>
      </c>
    </row>
    <row r="65" spans="1:5" ht="225" x14ac:dyDescent="0.25">
      <c r="A65" s="11" t="s">
        <v>190</v>
      </c>
      <c r="B65" s="11" t="s">
        <v>191</v>
      </c>
      <c r="C65" s="11" t="s">
        <v>192</v>
      </c>
      <c r="D65" s="11" t="s">
        <v>565</v>
      </c>
      <c r="E65" s="29" t="s">
        <v>537</v>
      </c>
    </row>
    <row r="66" spans="1:5" ht="135" x14ac:dyDescent="0.25">
      <c r="A66" s="11" t="s">
        <v>193</v>
      </c>
      <c r="B66" s="11" t="s">
        <v>194</v>
      </c>
      <c r="C66" s="11" t="s">
        <v>195</v>
      </c>
      <c r="D66" s="11" t="s">
        <v>566</v>
      </c>
      <c r="E66" s="29" t="s">
        <v>537</v>
      </c>
    </row>
    <row r="67" spans="1:5" ht="105" x14ac:dyDescent="0.25">
      <c r="A67" s="11" t="s">
        <v>196</v>
      </c>
      <c r="B67" s="11" t="s">
        <v>197</v>
      </c>
      <c r="C67" s="11" t="s">
        <v>198</v>
      </c>
      <c r="D67" s="11" t="s">
        <v>567</v>
      </c>
      <c r="E67" s="29" t="s">
        <v>527</v>
      </c>
    </row>
    <row r="68" spans="1:5" ht="300" x14ac:dyDescent="0.25">
      <c r="A68" s="11" t="s">
        <v>199</v>
      </c>
      <c r="B68" s="11" t="s">
        <v>200</v>
      </c>
      <c r="C68" s="11" t="s">
        <v>201</v>
      </c>
      <c r="D68" s="11" t="s">
        <v>568</v>
      </c>
      <c r="E68" s="29" t="s">
        <v>531</v>
      </c>
    </row>
    <row r="69" spans="1:5" ht="195" x14ac:dyDescent="0.25">
      <c r="A69" s="11" t="s">
        <v>202</v>
      </c>
      <c r="B69" s="11" t="s">
        <v>203</v>
      </c>
      <c r="C69" s="11" t="s">
        <v>204</v>
      </c>
      <c r="D69" s="11" t="s">
        <v>568</v>
      </c>
      <c r="E69" s="29" t="s">
        <v>531</v>
      </c>
    </row>
    <row r="70" spans="1:5" ht="165" x14ac:dyDescent="0.25">
      <c r="A70" s="11" t="s">
        <v>205</v>
      </c>
      <c r="B70" s="11" t="s">
        <v>206</v>
      </c>
      <c r="C70" s="11" t="s">
        <v>207</v>
      </c>
      <c r="D70" s="11" t="s">
        <v>569</v>
      </c>
      <c r="E70" s="29" t="s">
        <v>531</v>
      </c>
    </row>
    <row r="71" spans="1:5" ht="240" x14ac:dyDescent="0.25">
      <c r="A71" s="11" t="s">
        <v>208</v>
      </c>
      <c r="B71" s="11" t="s">
        <v>209</v>
      </c>
      <c r="C71" s="11" t="s">
        <v>210</v>
      </c>
      <c r="D71" s="11" t="s">
        <v>571</v>
      </c>
      <c r="E71" s="29" t="s">
        <v>531</v>
      </c>
    </row>
    <row r="72" spans="1:5" ht="180" x14ac:dyDescent="0.25">
      <c r="A72" s="11" t="s">
        <v>211</v>
      </c>
      <c r="B72" s="11" t="s">
        <v>212</v>
      </c>
      <c r="C72" s="11" t="s">
        <v>213</v>
      </c>
      <c r="D72" s="11" t="s">
        <v>568</v>
      </c>
      <c r="E72" s="29" t="s">
        <v>531</v>
      </c>
    </row>
    <row r="73" spans="1:5" ht="375" x14ac:dyDescent="0.25">
      <c r="A73" s="11" t="s">
        <v>214</v>
      </c>
      <c r="B73" s="11" t="s">
        <v>215</v>
      </c>
      <c r="C73" s="11" t="s">
        <v>216</v>
      </c>
      <c r="D73" s="11" t="s">
        <v>608</v>
      </c>
      <c r="E73" s="29" t="s">
        <v>531</v>
      </c>
    </row>
    <row r="74" spans="1:5" ht="315" x14ac:dyDescent="0.25">
      <c r="A74" s="13" t="s">
        <v>217</v>
      </c>
      <c r="B74" s="13" t="s">
        <v>218</v>
      </c>
      <c r="C74" s="13" t="s">
        <v>219</v>
      </c>
      <c r="D74" s="11" t="s">
        <v>572</v>
      </c>
      <c r="E74" s="29" t="s">
        <v>531</v>
      </c>
    </row>
    <row r="75" spans="1:5" ht="75" x14ac:dyDescent="0.25">
      <c r="A75" s="13" t="s">
        <v>220</v>
      </c>
      <c r="B75" s="13" t="s">
        <v>221</v>
      </c>
      <c r="C75" s="13" t="s">
        <v>222</v>
      </c>
      <c r="D75" s="11" t="s">
        <v>573</v>
      </c>
      <c r="E75" s="29" t="s">
        <v>531</v>
      </c>
    </row>
    <row r="76" spans="1:5" ht="90" x14ac:dyDescent="0.25">
      <c r="A76" s="13" t="s">
        <v>223</v>
      </c>
      <c r="B76" s="13" t="s">
        <v>224</v>
      </c>
      <c r="C76" s="13" t="s">
        <v>225</v>
      </c>
      <c r="D76" s="13" t="s">
        <v>574</v>
      </c>
      <c r="E76" s="29" t="s">
        <v>527</v>
      </c>
    </row>
    <row r="77" spans="1:5" ht="210" x14ac:dyDescent="0.25">
      <c r="A77" s="13" t="s">
        <v>226</v>
      </c>
      <c r="B77" s="13" t="s">
        <v>227</v>
      </c>
      <c r="C77" s="13" t="s">
        <v>228</v>
      </c>
      <c r="D77" s="13" t="s">
        <v>575</v>
      </c>
      <c r="E77" s="29" t="s">
        <v>532</v>
      </c>
    </row>
    <row r="78" spans="1:5" ht="195" x14ac:dyDescent="0.25">
      <c r="A78" s="13" t="s">
        <v>229</v>
      </c>
      <c r="B78" s="13" t="s">
        <v>230</v>
      </c>
      <c r="C78" s="13" t="s">
        <v>231</v>
      </c>
      <c r="D78" s="13" t="s">
        <v>606</v>
      </c>
      <c r="E78" s="29" t="s">
        <v>532</v>
      </c>
    </row>
    <row r="79" spans="1:5" ht="285" x14ac:dyDescent="0.25">
      <c r="A79" s="13" t="s">
        <v>232</v>
      </c>
      <c r="B79" s="13" t="s">
        <v>233</v>
      </c>
      <c r="C79" s="13" t="s">
        <v>234</v>
      </c>
      <c r="D79" s="11" t="s">
        <v>573</v>
      </c>
      <c r="E79" s="29" t="s">
        <v>531</v>
      </c>
    </row>
    <row r="80" spans="1:5" ht="135" x14ac:dyDescent="0.25">
      <c r="A80" s="13" t="s">
        <v>235</v>
      </c>
      <c r="B80" s="13" t="s">
        <v>236</v>
      </c>
      <c r="C80" s="13" t="s">
        <v>237</v>
      </c>
      <c r="D80" s="11" t="s">
        <v>573</v>
      </c>
      <c r="E80" s="29" t="s">
        <v>531</v>
      </c>
    </row>
    <row r="81" spans="1:5" ht="105" x14ac:dyDescent="0.25">
      <c r="A81" s="13" t="s">
        <v>238</v>
      </c>
      <c r="B81" s="13" t="s">
        <v>239</v>
      </c>
      <c r="C81" s="13" t="s">
        <v>240</v>
      </c>
      <c r="D81" s="11" t="s">
        <v>573</v>
      </c>
      <c r="E81" s="29" t="s">
        <v>531</v>
      </c>
    </row>
    <row r="82" spans="1:5" ht="135" x14ac:dyDescent="0.25">
      <c r="A82" s="13" t="s">
        <v>241</v>
      </c>
      <c r="B82" s="13" t="s">
        <v>242</v>
      </c>
      <c r="C82" s="13" t="s">
        <v>243</v>
      </c>
      <c r="D82" s="11" t="s">
        <v>576</v>
      </c>
      <c r="E82" s="29" t="s">
        <v>577</v>
      </c>
    </row>
    <row r="83" spans="1:5" ht="180" x14ac:dyDescent="0.25">
      <c r="A83" s="13" t="s">
        <v>244</v>
      </c>
      <c r="B83" s="13" t="s">
        <v>245</v>
      </c>
      <c r="C83" s="13" t="s">
        <v>246</v>
      </c>
      <c r="D83" s="13" t="s">
        <v>578</v>
      </c>
      <c r="E83" s="29" t="s">
        <v>577</v>
      </c>
    </row>
    <row r="84" spans="1:5" ht="405" x14ac:dyDescent="0.25">
      <c r="A84" s="13" t="s">
        <v>247</v>
      </c>
      <c r="B84" s="13" t="s">
        <v>248</v>
      </c>
      <c r="C84" s="13" t="s">
        <v>249</v>
      </c>
      <c r="D84" s="11" t="s">
        <v>576</v>
      </c>
      <c r="E84" s="29" t="s">
        <v>577</v>
      </c>
    </row>
    <row r="85" spans="1:5" ht="165" x14ac:dyDescent="0.25">
      <c r="A85" s="13" t="s">
        <v>250</v>
      </c>
      <c r="B85" s="13" t="s">
        <v>251</v>
      </c>
      <c r="C85" s="13" t="s">
        <v>252</v>
      </c>
      <c r="D85" s="11" t="s">
        <v>576</v>
      </c>
      <c r="E85" s="29" t="s">
        <v>577</v>
      </c>
    </row>
    <row r="86" spans="1:5" ht="60" x14ac:dyDescent="0.25">
      <c r="A86" s="13" t="s">
        <v>253</v>
      </c>
      <c r="B86" s="13" t="s">
        <v>254</v>
      </c>
      <c r="C86" s="13" t="s">
        <v>255</v>
      </c>
      <c r="D86" s="11" t="s">
        <v>579</v>
      </c>
      <c r="E86" s="29" t="s">
        <v>577</v>
      </c>
    </row>
    <row r="87" spans="1:5" ht="195" x14ac:dyDescent="0.25">
      <c r="A87" s="13" t="s">
        <v>256</v>
      </c>
      <c r="B87" s="13" t="s">
        <v>257</v>
      </c>
      <c r="C87" s="13" t="s">
        <v>258</v>
      </c>
      <c r="D87" s="11" t="s">
        <v>576</v>
      </c>
      <c r="E87" s="29" t="s">
        <v>577</v>
      </c>
    </row>
    <row r="88" spans="1:5" ht="90" x14ac:dyDescent="0.25">
      <c r="A88" s="13" t="s">
        <v>259</v>
      </c>
      <c r="B88" s="13" t="s">
        <v>260</v>
      </c>
      <c r="C88" s="13" t="s">
        <v>261</v>
      </c>
      <c r="D88" s="11" t="s">
        <v>576</v>
      </c>
      <c r="E88" s="29" t="s">
        <v>577</v>
      </c>
    </row>
    <row r="89" spans="1:5" ht="135" x14ac:dyDescent="0.25">
      <c r="A89" s="13" t="s">
        <v>262</v>
      </c>
      <c r="B89" s="13" t="s">
        <v>263</v>
      </c>
      <c r="C89" s="13" t="s">
        <v>264</v>
      </c>
      <c r="D89" s="11" t="s">
        <v>580</v>
      </c>
      <c r="E89" s="29" t="s">
        <v>577</v>
      </c>
    </row>
    <row r="90" spans="1:5" ht="120" x14ac:dyDescent="0.25">
      <c r="A90" s="13" t="s">
        <v>265</v>
      </c>
      <c r="B90" s="13" t="s">
        <v>266</v>
      </c>
      <c r="C90" s="13"/>
      <c r="D90" s="11" t="s">
        <v>580</v>
      </c>
      <c r="E90" s="29" t="s">
        <v>577</v>
      </c>
    </row>
    <row r="91" spans="1:5" ht="195" x14ac:dyDescent="0.25">
      <c r="A91" s="13" t="s">
        <v>267</v>
      </c>
      <c r="B91" s="13" t="s">
        <v>268</v>
      </c>
      <c r="C91" s="13" t="s">
        <v>269</v>
      </c>
      <c r="D91" s="11" t="s">
        <v>570</v>
      </c>
      <c r="E91" s="29" t="s">
        <v>531</v>
      </c>
    </row>
    <row r="92" spans="1:5" ht="90" x14ac:dyDescent="0.25">
      <c r="A92" s="13" t="s">
        <v>270</v>
      </c>
      <c r="B92" s="13" t="s">
        <v>271</v>
      </c>
      <c r="C92" s="13" t="s">
        <v>272</v>
      </c>
      <c r="D92" s="11" t="s">
        <v>580</v>
      </c>
      <c r="E92" s="29" t="s">
        <v>577</v>
      </c>
    </row>
    <row r="93" spans="1:5" ht="390" x14ac:dyDescent="0.25">
      <c r="A93" s="13" t="s">
        <v>273</v>
      </c>
      <c r="B93" s="13" t="s">
        <v>274</v>
      </c>
      <c r="C93" s="13" t="s">
        <v>275</v>
      </c>
      <c r="D93" s="11" t="s">
        <v>570</v>
      </c>
      <c r="E93" s="29" t="s">
        <v>531</v>
      </c>
    </row>
    <row r="94" spans="1:5" ht="165" x14ac:dyDescent="0.25">
      <c r="A94" s="13" t="s">
        <v>277</v>
      </c>
      <c r="B94" s="13" t="s">
        <v>278</v>
      </c>
      <c r="C94" s="13" t="s">
        <v>279</v>
      </c>
      <c r="D94" s="11" t="s">
        <v>581</v>
      </c>
      <c r="E94" s="30" t="s">
        <v>537</v>
      </c>
    </row>
    <row r="95" spans="1:5" ht="360" x14ac:dyDescent="0.25">
      <c r="A95" s="13" t="s">
        <v>280</v>
      </c>
      <c r="B95" s="13" t="s">
        <v>281</v>
      </c>
      <c r="C95" s="13" t="s">
        <v>282</v>
      </c>
      <c r="D95" s="11" t="s">
        <v>582</v>
      </c>
      <c r="E95" s="30" t="s">
        <v>583</v>
      </c>
    </row>
    <row r="96" spans="1:5" ht="165" x14ac:dyDescent="0.25">
      <c r="A96" s="13" t="s">
        <v>283</v>
      </c>
      <c r="B96" s="13" t="s">
        <v>284</v>
      </c>
      <c r="C96" s="13" t="s">
        <v>285</v>
      </c>
      <c r="D96" s="11" t="s">
        <v>584</v>
      </c>
      <c r="E96" s="29" t="s">
        <v>531</v>
      </c>
    </row>
    <row r="97" spans="1:5" ht="165" x14ac:dyDescent="0.25">
      <c r="A97" s="13" t="s">
        <v>286</v>
      </c>
      <c r="B97" s="13" t="s">
        <v>287</v>
      </c>
      <c r="C97" s="13" t="s">
        <v>288</v>
      </c>
      <c r="D97" s="11" t="s">
        <v>576</v>
      </c>
      <c r="E97" s="29" t="s">
        <v>531</v>
      </c>
    </row>
    <row r="98" spans="1:5" ht="195" x14ac:dyDescent="0.25">
      <c r="A98" s="13" t="s">
        <v>289</v>
      </c>
      <c r="B98" s="13" t="s">
        <v>290</v>
      </c>
      <c r="C98" s="13" t="s">
        <v>291</v>
      </c>
      <c r="D98" s="11" t="s">
        <v>607</v>
      </c>
      <c r="E98" s="29" t="s">
        <v>577</v>
      </c>
    </row>
    <row r="99" spans="1:5" ht="225" x14ac:dyDescent="0.25">
      <c r="A99" s="13" t="s">
        <v>292</v>
      </c>
      <c r="B99" s="13" t="s">
        <v>293</v>
      </c>
      <c r="C99" s="13" t="s">
        <v>294</v>
      </c>
      <c r="D99" s="13" t="s">
        <v>295</v>
      </c>
      <c r="E99" s="30" t="s">
        <v>537</v>
      </c>
    </row>
    <row r="100" spans="1:5" ht="120" x14ac:dyDescent="0.25">
      <c r="A100" s="13" t="s">
        <v>296</v>
      </c>
      <c r="B100" s="13" t="s">
        <v>297</v>
      </c>
      <c r="C100" s="13" t="s">
        <v>298</v>
      </c>
      <c r="D100" s="11" t="s">
        <v>585</v>
      </c>
      <c r="E100" s="29" t="s">
        <v>577</v>
      </c>
    </row>
    <row r="101" spans="1:5" ht="225" x14ac:dyDescent="0.25">
      <c r="A101" s="13" t="s">
        <v>299</v>
      </c>
      <c r="B101" s="13" t="s">
        <v>300</v>
      </c>
      <c r="C101" s="13" t="s">
        <v>301</v>
      </c>
      <c r="D101" s="13" t="s">
        <v>302</v>
      </c>
      <c r="E101" s="30" t="s">
        <v>531</v>
      </c>
    </row>
    <row r="102" spans="1:5" ht="409.5" x14ac:dyDescent="0.25">
      <c r="A102" s="13" t="s">
        <v>303</v>
      </c>
      <c r="B102" s="13" t="s">
        <v>304</v>
      </c>
      <c r="C102" s="13" t="s">
        <v>305</v>
      </c>
      <c r="D102" s="11" t="s">
        <v>586</v>
      </c>
      <c r="E102" s="29" t="s">
        <v>531</v>
      </c>
    </row>
    <row r="103" spans="1:5" ht="75" x14ac:dyDescent="0.25">
      <c r="A103" s="13" t="s">
        <v>306</v>
      </c>
      <c r="B103" s="13" t="s">
        <v>307</v>
      </c>
      <c r="C103" s="13" t="s">
        <v>308</v>
      </c>
      <c r="D103" s="11" t="s">
        <v>576</v>
      </c>
      <c r="E103" s="29" t="s">
        <v>531</v>
      </c>
    </row>
    <row r="104" spans="1:5" ht="105" x14ac:dyDescent="0.25">
      <c r="A104" s="13" t="s">
        <v>309</v>
      </c>
      <c r="B104" s="13" t="s">
        <v>310</v>
      </c>
      <c r="C104" s="13" t="s">
        <v>311</v>
      </c>
      <c r="D104" s="13" t="s">
        <v>587</v>
      </c>
      <c r="E104" s="29" t="s">
        <v>532</v>
      </c>
    </row>
    <row r="105" spans="1:5" ht="270" x14ac:dyDescent="0.25">
      <c r="A105" s="13" t="s">
        <v>312</v>
      </c>
      <c r="B105" s="13" t="s">
        <v>313</v>
      </c>
      <c r="C105" s="13" t="s">
        <v>314</v>
      </c>
      <c r="D105" s="13" t="s">
        <v>588</v>
      </c>
      <c r="E105" s="29" t="s">
        <v>532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29A2F-9A79-43AC-8198-DD578CFCEA05}">
  <dimension ref="A1:K76"/>
  <sheetViews>
    <sheetView zoomScale="70" zoomScaleNormal="70" workbookViewId="0">
      <selection activeCell="L7" sqref="L7"/>
    </sheetView>
  </sheetViews>
  <sheetFormatPr defaultRowHeight="15" x14ac:dyDescent="0.25"/>
  <cols>
    <col min="1" max="1" width="11.85546875" customWidth="1"/>
    <col min="2" max="2" width="52" customWidth="1"/>
    <col min="3" max="3" width="40.7109375" customWidth="1"/>
    <col min="4" max="4" width="22.42578125" customWidth="1"/>
    <col min="5" max="5" width="56.140625" customWidth="1"/>
    <col min="11" max="11" width="67" customWidth="1"/>
    <col min="12" max="12" width="29.7109375" customWidth="1"/>
  </cols>
  <sheetData>
    <row r="1" spans="1:11" ht="18.75" x14ac:dyDescent="0.3">
      <c r="A1" s="15"/>
      <c r="B1" s="15"/>
      <c r="C1" s="16" t="s">
        <v>315</v>
      </c>
      <c r="D1" s="15"/>
    </row>
    <row r="2" spans="1:11" x14ac:dyDescent="0.25">
      <c r="A2" s="15"/>
      <c r="B2" s="15"/>
      <c r="C2" s="15"/>
      <c r="D2" s="15"/>
      <c r="E2" s="15"/>
    </row>
    <row r="3" spans="1:11" ht="18.75" x14ac:dyDescent="0.3">
      <c r="A3" s="15"/>
      <c r="B3" s="17" t="s">
        <v>1</v>
      </c>
      <c r="C3" s="15"/>
    </row>
    <row r="4" spans="1:11" x14ac:dyDescent="0.25">
      <c r="A4" s="15"/>
      <c r="B4" s="23" t="s">
        <v>2</v>
      </c>
      <c r="C4" s="18" t="s">
        <v>316</v>
      </c>
      <c r="D4" s="19" t="s">
        <v>316</v>
      </c>
      <c r="E4" s="15"/>
    </row>
    <row r="5" spans="1:11" x14ac:dyDescent="0.25">
      <c r="A5" s="15"/>
      <c r="B5" s="20"/>
      <c r="C5" s="15"/>
      <c r="D5" s="15"/>
      <c r="E5" s="15"/>
    </row>
    <row r="6" spans="1:11" x14ac:dyDescent="0.25">
      <c r="A6" s="15"/>
      <c r="B6" s="15"/>
      <c r="C6" s="15"/>
      <c r="D6" s="15"/>
      <c r="E6" s="15"/>
    </row>
    <row r="7" spans="1:11" ht="60" x14ac:dyDescent="0.25">
      <c r="A7" s="21" t="s">
        <v>3</v>
      </c>
      <c r="B7" s="21" t="s">
        <v>4</v>
      </c>
      <c r="C7" s="21" t="s">
        <v>5</v>
      </c>
      <c r="D7" s="21" t="s">
        <v>6</v>
      </c>
      <c r="E7" s="21" t="s">
        <v>7</v>
      </c>
    </row>
    <row r="8" spans="1:11" ht="195" x14ac:dyDescent="0.25">
      <c r="A8" s="11" t="s">
        <v>317</v>
      </c>
      <c r="B8" s="13" t="s">
        <v>318</v>
      </c>
      <c r="C8" s="11" t="s">
        <v>319</v>
      </c>
      <c r="D8" s="11" t="s">
        <v>320</v>
      </c>
      <c r="E8" s="29" t="s">
        <v>527</v>
      </c>
      <c r="K8" s="14"/>
    </row>
    <row r="9" spans="1:11" ht="240" x14ac:dyDescent="0.25">
      <c r="A9" s="13" t="s">
        <v>321</v>
      </c>
      <c r="B9" s="13" t="s">
        <v>322</v>
      </c>
      <c r="C9" s="13" t="s">
        <v>323</v>
      </c>
      <c r="D9" s="13" t="s">
        <v>324</v>
      </c>
      <c r="E9" s="30" t="s">
        <v>531</v>
      </c>
      <c r="K9" s="14"/>
    </row>
    <row r="10" spans="1:11" ht="135" x14ac:dyDescent="0.25">
      <c r="A10" s="13" t="s">
        <v>321</v>
      </c>
      <c r="B10" s="13" t="s">
        <v>325</v>
      </c>
      <c r="C10" s="13" t="s">
        <v>326</v>
      </c>
      <c r="D10" s="13" t="s">
        <v>614</v>
      </c>
      <c r="E10" s="30" t="s">
        <v>615</v>
      </c>
      <c r="K10" s="14"/>
    </row>
    <row r="11" spans="1:11" ht="150" x14ac:dyDescent="0.25">
      <c r="A11" s="13" t="s">
        <v>321</v>
      </c>
      <c r="B11" s="13" t="s">
        <v>327</v>
      </c>
      <c r="C11" s="13" t="s">
        <v>328</v>
      </c>
      <c r="D11" s="13" t="s">
        <v>329</v>
      </c>
      <c r="E11" s="29" t="s">
        <v>527</v>
      </c>
      <c r="K11" s="14"/>
    </row>
    <row r="12" spans="1:11" ht="105" x14ac:dyDescent="0.25">
      <c r="A12" s="13" t="s">
        <v>330</v>
      </c>
      <c r="B12" s="13" t="s">
        <v>331</v>
      </c>
      <c r="C12" s="13" t="s">
        <v>332</v>
      </c>
      <c r="D12" s="13" t="s">
        <v>333</v>
      </c>
      <c r="E12" s="29" t="s">
        <v>527</v>
      </c>
    </row>
    <row r="13" spans="1:11" ht="135" x14ac:dyDescent="0.25">
      <c r="A13" s="13" t="s">
        <v>330</v>
      </c>
      <c r="B13" s="13" t="s">
        <v>334</v>
      </c>
      <c r="C13" s="13" t="s">
        <v>335</v>
      </c>
      <c r="D13" s="13" t="s">
        <v>336</v>
      </c>
      <c r="E13" s="30" t="s">
        <v>531</v>
      </c>
    </row>
    <row r="14" spans="1:11" ht="105" x14ac:dyDescent="0.25">
      <c r="A14" s="13" t="s">
        <v>330</v>
      </c>
      <c r="B14" s="13" t="s">
        <v>337</v>
      </c>
      <c r="C14" s="13" t="s">
        <v>338</v>
      </c>
      <c r="D14" s="13" t="s">
        <v>339</v>
      </c>
      <c r="E14" s="30" t="s">
        <v>537</v>
      </c>
    </row>
    <row r="15" spans="1:11" ht="120" x14ac:dyDescent="0.25">
      <c r="A15" s="13" t="s">
        <v>330</v>
      </c>
      <c r="B15" s="13" t="s">
        <v>340</v>
      </c>
      <c r="C15" s="13" t="s">
        <v>341</v>
      </c>
      <c r="D15" s="13" t="s">
        <v>342</v>
      </c>
      <c r="E15" s="30" t="s">
        <v>531</v>
      </c>
    </row>
    <row r="16" spans="1:11" ht="150" x14ac:dyDescent="0.25">
      <c r="A16" s="13" t="s">
        <v>330</v>
      </c>
      <c r="B16" s="13" t="s">
        <v>343</v>
      </c>
      <c r="C16" s="13" t="s">
        <v>344</v>
      </c>
      <c r="D16" s="13" t="s">
        <v>345</v>
      </c>
      <c r="E16" s="30" t="s">
        <v>531</v>
      </c>
    </row>
    <row r="17" spans="1:5" ht="180" x14ac:dyDescent="0.25">
      <c r="A17" s="13" t="s">
        <v>346</v>
      </c>
      <c r="B17" s="13" t="s">
        <v>347</v>
      </c>
      <c r="C17" s="13" t="s">
        <v>348</v>
      </c>
      <c r="D17" s="13" t="s">
        <v>349</v>
      </c>
      <c r="E17" s="30" t="s">
        <v>531</v>
      </c>
    </row>
    <row r="18" spans="1:5" ht="195" x14ac:dyDescent="0.25">
      <c r="A18" s="13" t="s">
        <v>346</v>
      </c>
      <c r="B18" s="13" t="s">
        <v>350</v>
      </c>
      <c r="C18" s="13" t="s">
        <v>351</v>
      </c>
      <c r="D18" s="13" t="s">
        <v>352</v>
      </c>
      <c r="E18" s="30" t="s">
        <v>527</v>
      </c>
    </row>
    <row r="19" spans="1:5" ht="135" x14ac:dyDescent="0.25">
      <c r="A19" s="13" t="s">
        <v>346</v>
      </c>
      <c r="B19" s="13" t="s">
        <v>353</v>
      </c>
      <c r="C19" s="13" t="s">
        <v>354</v>
      </c>
      <c r="D19" s="13" t="s">
        <v>616</v>
      </c>
      <c r="E19" s="30" t="s">
        <v>534</v>
      </c>
    </row>
    <row r="20" spans="1:5" ht="105" x14ac:dyDescent="0.25">
      <c r="A20" s="13" t="s">
        <v>346</v>
      </c>
      <c r="B20" s="13" t="s">
        <v>355</v>
      </c>
      <c r="C20" s="13" t="s">
        <v>356</v>
      </c>
      <c r="D20" s="13" t="s">
        <v>613</v>
      </c>
      <c r="E20" s="30" t="s">
        <v>527</v>
      </c>
    </row>
    <row r="21" spans="1:5" ht="105" x14ac:dyDescent="0.25">
      <c r="A21" s="13" t="s">
        <v>346</v>
      </c>
      <c r="B21" s="13" t="s">
        <v>357</v>
      </c>
      <c r="C21" s="13" t="s">
        <v>358</v>
      </c>
      <c r="D21" s="13" t="s">
        <v>359</v>
      </c>
      <c r="E21" s="30" t="s">
        <v>527</v>
      </c>
    </row>
    <row r="22" spans="1:5" ht="165" x14ac:dyDescent="0.25">
      <c r="A22" s="13" t="s">
        <v>346</v>
      </c>
      <c r="B22" s="13" t="s">
        <v>360</v>
      </c>
      <c r="C22" s="13" t="s">
        <v>361</v>
      </c>
      <c r="D22" s="13" t="s">
        <v>617</v>
      </c>
      <c r="E22" s="30" t="s">
        <v>527</v>
      </c>
    </row>
    <row r="23" spans="1:5" ht="180" x14ac:dyDescent="0.25">
      <c r="A23" s="13" t="s">
        <v>362</v>
      </c>
      <c r="B23" s="13" t="s">
        <v>363</v>
      </c>
      <c r="C23" s="13" t="s">
        <v>364</v>
      </c>
      <c r="D23" s="13" t="s">
        <v>365</v>
      </c>
      <c r="E23" s="30" t="s">
        <v>532</v>
      </c>
    </row>
    <row r="24" spans="1:5" ht="210" x14ac:dyDescent="0.25">
      <c r="A24" s="22" t="s">
        <v>362</v>
      </c>
      <c r="B24" s="22" t="s">
        <v>366</v>
      </c>
      <c r="C24" s="22" t="s">
        <v>367</v>
      </c>
      <c r="D24" s="22" t="s">
        <v>368</v>
      </c>
      <c r="E24" s="30" t="s">
        <v>527</v>
      </c>
    </row>
    <row r="25" spans="1:5" ht="120" x14ac:dyDescent="0.25">
      <c r="A25" s="22" t="s">
        <v>369</v>
      </c>
      <c r="B25" s="22" t="s">
        <v>370</v>
      </c>
      <c r="C25" s="22" t="s">
        <v>371</v>
      </c>
      <c r="D25" s="22" t="s">
        <v>372</v>
      </c>
      <c r="E25" s="30" t="s">
        <v>534</v>
      </c>
    </row>
    <row r="26" spans="1:5" ht="105" x14ac:dyDescent="0.25">
      <c r="A26" s="22" t="s">
        <v>369</v>
      </c>
      <c r="B26" s="22" t="s">
        <v>373</v>
      </c>
      <c r="C26" s="22" t="s">
        <v>374</v>
      </c>
      <c r="D26" s="13" t="s">
        <v>618</v>
      </c>
      <c r="E26" s="30" t="s">
        <v>527</v>
      </c>
    </row>
    <row r="27" spans="1:5" ht="105" x14ac:dyDescent="0.25">
      <c r="A27" s="22" t="s">
        <v>369</v>
      </c>
      <c r="B27" s="22" t="s">
        <v>375</v>
      </c>
      <c r="C27" s="22" t="s">
        <v>376</v>
      </c>
      <c r="D27" s="13" t="s">
        <v>377</v>
      </c>
      <c r="E27" s="31"/>
    </row>
    <row r="28" spans="1:5" ht="75" x14ac:dyDescent="0.25">
      <c r="A28" s="22" t="s">
        <v>369</v>
      </c>
      <c r="B28" s="22" t="s">
        <v>378</v>
      </c>
      <c r="C28" s="22" t="s">
        <v>379</v>
      </c>
      <c r="D28" s="13" t="s">
        <v>619</v>
      </c>
      <c r="E28" s="31"/>
    </row>
    <row r="29" spans="1:5" ht="90" x14ac:dyDescent="0.25">
      <c r="A29" s="22" t="s">
        <v>380</v>
      </c>
      <c r="B29" s="22" t="s">
        <v>381</v>
      </c>
      <c r="C29" s="22" t="s">
        <v>382</v>
      </c>
      <c r="D29" s="13" t="s">
        <v>383</v>
      </c>
      <c r="E29" s="30" t="s">
        <v>527</v>
      </c>
    </row>
    <row r="30" spans="1:5" ht="105" x14ac:dyDescent="0.25">
      <c r="A30" s="22" t="s">
        <v>384</v>
      </c>
      <c r="B30" s="22" t="s">
        <v>385</v>
      </c>
      <c r="C30" s="22" t="s">
        <v>386</v>
      </c>
      <c r="D30" s="13" t="s">
        <v>620</v>
      </c>
      <c r="E30" s="30" t="s">
        <v>531</v>
      </c>
    </row>
    <row r="31" spans="1:5" ht="90" x14ac:dyDescent="0.25">
      <c r="A31" s="22" t="s">
        <v>384</v>
      </c>
      <c r="B31" s="22" t="s">
        <v>387</v>
      </c>
      <c r="C31" s="22" t="s">
        <v>388</v>
      </c>
      <c r="D31" s="13" t="s">
        <v>612</v>
      </c>
      <c r="E31" s="30" t="s">
        <v>532</v>
      </c>
    </row>
    <row r="32" spans="1:5" ht="90" x14ac:dyDescent="0.25">
      <c r="A32" s="22" t="s">
        <v>384</v>
      </c>
      <c r="B32" s="22" t="s">
        <v>389</v>
      </c>
      <c r="C32" s="22" t="s">
        <v>390</v>
      </c>
      <c r="D32" s="13" t="s">
        <v>621</v>
      </c>
      <c r="E32" s="30" t="s">
        <v>532</v>
      </c>
    </row>
    <row r="33" spans="1:5" ht="405" x14ac:dyDescent="0.25">
      <c r="A33" s="22" t="s">
        <v>391</v>
      </c>
      <c r="B33" s="22" t="s">
        <v>392</v>
      </c>
      <c r="C33" s="22" t="s">
        <v>393</v>
      </c>
      <c r="D33" s="22" t="s">
        <v>394</v>
      </c>
      <c r="E33" s="30" t="s">
        <v>622</v>
      </c>
    </row>
    <row r="34" spans="1:5" ht="165" x14ac:dyDescent="0.25">
      <c r="A34" s="22" t="s">
        <v>395</v>
      </c>
      <c r="B34" s="22" t="s">
        <v>396</v>
      </c>
      <c r="C34" s="22" t="s">
        <v>397</v>
      </c>
      <c r="D34" s="22" t="s">
        <v>398</v>
      </c>
      <c r="E34" s="30" t="s">
        <v>546</v>
      </c>
    </row>
    <row r="35" spans="1:5" ht="255" x14ac:dyDescent="0.25">
      <c r="A35" s="22" t="s">
        <v>395</v>
      </c>
      <c r="B35" s="22" t="s">
        <v>399</v>
      </c>
      <c r="C35" s="22" t="s">
        <v>400</v>
      </c>
      <c r="D35" s="22" t="s">
        <v>401</v>
      </c>
      <c r="E35" s="30" t="s">
        <v>527</v>
      </c>
    </row>
    <row r="36" spans="1:5" ht="285" x14ac:dyDescent="0.25">
      <c r="A36" s="22" t="s">
        <v>402</v>
      </c>
      <c r="B36" s="22" t="s">
        <v>403</v>
      </c>
      <c r="C36" s="22" t="s">
        <v>404</v>
      </c>
      <c r="D36" s="22" t="s">
        <v>405</v>
      </c>
      <c r="E36" s="30" t="s">
        <v>532</v>
      </c>
    </row>
    <row r="37" spans="1:5" ht="225" x14ac:dyDescent="0.25">
      <c r="A37" s="22" t="s">
        <v>402</v>
      </c>
      <c r="B37" s="22" t="s">
        <v>406</v>
      </c>
      <c r="C37" s="22" t="s">
        <v>407</v>
      </c>
      <c r="D37" s="22" t="s">
        <v>408</v>
      </c>
      <c r="E37" s="30" t="s">
        <v>527</v>
      </c>
    </row>
    <row r="38" spans="1:5" ht="409.5" x14ac:dyDescent="0.25">
      <c r="A38" s="22"/>
      <c r="B38" s="22" t="s">
        <v>409</v>
      </c>
      <c r="C38" s="22" t="s">
        <v>410</v>
      </c>
      <c r="D38" s="13" t="s">
        <v>411</v>
      </c>
      <c r="E38" s="30" t="s">
        <v>537</v>
      </c>
    </row>
    <row r="39" spans="1:5" ht="180" x14ac:dyDescent="0.25">
      <c r="A39" s="22" t="s">
        <v>412</v>
      </c>
      <c r="B39" s="22" t="s">
        <v>413</v>
      </c>
      <c r="C39" s="22" t="s">
        <v>414</v>
      </c>
      <c r="D39" s="13" t="s">
        <v>623</v>
      </c>
      <c r="E39" s="30" t="s">
        <v>624</v>
      </c>
    </row>
    <row r="40" spans="1:5" ht="75" x14ac:dyDescent="0.25">
      <c r="A40" s="22" t="s">
        <v>415</v>
      </c>
      <c r="B40" s="14" t="s">
        <v>416</v>
      </c>
      <c r="C40" s="22" t="s">
        <v>417</v>
      </c>
      <c r="D40" s="22" t="s">
        <v>418</v>
      </c>
      <c r="E40" s="30" t="s">
        <v>532</v>
      </c>
    </row>
    <row r="41" spans="1:5" ht="360" x14ac:dyDescent="0.25">
      <c r="A41" s="22" t="s">
        <v>415</v>
      </c>
      <c r="B41" s="22" t="s">
        <v>419</v>
      </c>
      <c r="C41" s="22" t="s">
        <v>420</v>
      </c>
      <c r="D41" s="22" t="s">
        <v>421</v>
      </c>
      <c r="E41" s="30" t="s">
        <v>527</v>
      </c>
    </row>
    <row r="42" spans="1:5" ht="60" x14ac:dyDescent="0.25">
      <c r="A42" s="22" t="s">
        <v>422</v>
      </c>
      <c r="B42" s="22" t="s">
        <v>423</v>
      </c>
      <c r="C42" s="22" t="s">
        <v>424</v>
      </c>
      <c r="D42" s="22" t="s">
        <v>425</v>
      </c>
      <c r="E42" s="30" t="s">
        <v>527</v>
      </c>
    </row>
    <row r="43" spans="1:5" ht="135" x14ac:dyDescent="0.25">
      <c r="A43" s="22" t="s">
        <v>426</v>
      </c>
      <c r="B43" s="22" t="s">
        <v>427</v>
      </c>
      <c r="C43" s="22" t="s">
        <v>428</v>
      </c>
      <c r="D43" s="22" t="s">
        <v>429</v>
      </c>
      <c r="E43" s="30" t="s">
        <v>532</v>
      </c>
    </row>
    <row r="44" spans="1:5" ht="409.5" x14ac:dyDescent="0.25">
      <c r="A44" s="22" t="s">
        <v>430</v>
      </c>
      <c r="B44" s="22" t="s">
        <v>431</v>
      </c>
      <c r="C44" s="22" t="s">
        <v>432</v>
      </c>
      <c r="D44" s="22" t="s">
        <v>433</v>
      </c>
      <c r="E44" s="30" t="s">
        <v>531</v>
      </c>
    </row>
    <row r="45" spans="1:5" ht="210" x14ac:dyDescent="0.25">
      <c r="A45" s="22" t="s">
        <v>430</v>
      </c>
      <c r="B45" s="22" t="s">
        <v>434</v>
      </c>
      <c r="C45" s="22" t="s">
        <v>435</v>
      </c>
      <c r="D45" s="22" t="s">
        <v>436</v>
      </c>
      <c r="E45" s="30" t="s">
        <v>527</v>
      </c>
    </row>
    <row r="46" spans="1:5" ht="75" x14ac:dyDescent="0.25">
      <c r="A46" s="13" t="s">
        <v>437</v>
      </c>
      <c r="B46" s="13" t="s">
        <v>438</v>
      </c>
      <c r="C46" s="13" t="s">
        <v>439</v>
      </c>
      <c r="D46" s="13" t="s">
        <v>626</v>
      </c>
      <c r="E46" s="30" t="s">
        <v>534</v>
      </c>
    </row>
    <row r="47" spans="1:5" ht="90" x14ac:dyDescent="0.25">
      <c r="A47" s="13" t="s">
        <v>437</v>
      </c>
      <c r="B47" s="13" t="s">
        <v>440</v>
      </c>
      <c r="C47" s="13" t="s">
        <v>441</v>
      </c>
      <c r="D47" s="13" t="s">
        <v>626</v>
      </c>
      <c r="E47" s="30" t="s">
        <v>537</v>
      </c>
    </row>
    <row r="48" spans="1:5" ht="105" x14ac:dyDescent="0.25">
      <c r="A48" s="13" t="s">
        <v>437</v>
      </c>
      <c r="B48" s="13" t="s">
        <v>442</v>
      </c>
      <c r="C48" s="13" t="s">
        <v>443</v>
      </c>
      <c r="D48" s="13" t="s">
        <v>626</v>
      </c>
      <c r="E48" s="30" t="s">
        <v>537</v>
      </c>
    </row>
    <row r="49" spans="1:5" ht="90" x14ac:dyDescent="0.25">
      <c r="A49" s="13" t="s">
        <v>437</v>
      </c>
      <c r="B49" s="13" t="s">
        <v>444</v>
      </c>
      <c r="C49" s="13" t="s">
        <v>445</v>
      </c>
      <c r="D49" s="13" t="s">
        <v>626</v>
      </c>
      <c r="E49" s="30" t="s">
        <v>537</v>
      </c>
    </row>
    <row r="50" spans="1:5" ht="105" x14ac:dyDescent="0.25">
      <c r="A50" s="13" t="s">
        <v>437</v>
      </c>
      <c r="B50" s="13" t="s">
        <v>446</v>
      </c>
      <c r="C50" s="13" t="s">
        <v>447</v>
      </c>
      <c r="D50" s="13" t="s">
        <v>626</v>
      </c>
      <c r="E50" s="30" t="s">
        <v>537</v>
      </c>
    </row>
    <row r="51" spans="1:5" ht="105" x14ac:dyDescent="0.25">
      <c r="A51" s="13" t="s">
        <v>448</v>
      </c>
      <c r="B51" s="13" t="s">
        <v>449</v>
      </c>
      <c r="C51" s="13" t="s">
        <v>450</v>
      </c>
      <c r="D51" s="13" t="s">
        <v>451</v>
      </c>
      <c r="E51" s="30" t="s">
        <v>527</v>
      </c>
    </row>
    <row r="52" spans="1:5" ht="105" x14ac:dyDescent="0.25">
      <c r="A52" s="13" t="s">
        <v>452</v>
      </c>
      <c r="B52" s="13" t="s">
        <v>453</v>
      </c>
      <c r="C52" s="13"/>
      <c r="D52" s="13" t="s">
        <v>626</v>
      </c>
      <c r="E52" s="30" t="s">
        <v>537</v>
      </c>
    </row>
    <row r="53" spans="1:5" ht="270" x14ac:dyDescent="0.25">
      <c r="A53" s="13" t="s">
        <v>454</v>
      </c>
      <c r="B53" s="13" t="s">
        <v>455</v>
      </c>
      <c r="C53" s="13" t="s">
        <v>456</v>
      </c>
      <c r="D53" s="13" t="s">
        <v>457</v>
      </c>
      <c r="E53" s="30" t="s">
        <v>532</v>
      </c>
    </row>
    <row r="54" spans="1:5" ht="225" x14ac:dyDescent="0.25">
      <c r="A54" s="13" t="s">
        <v>454</v>
      </c>
      <c r="B54" s="13" t="s">
        <v>458</v>
      </c>
      <c r="C54" s="13" t="s">
        <v>459</v>
      </c>
      <c r="D54" s="13" t="s">
        <v>83</v>
      </c>
      <c r="E54" s="30" t="s">
        <v>532</v>
      </c>
    </row>
    <row r="55" spans="1:5" ht="270" x14ac:dyDescent="0.25">
      <c r="A55" s="13" t="s">
        <v>460</v>
      </c>
      <c r="B55" s="13" t="s">
        <v>461</v>
      </c>
      <c r="C55" s="13" t="s">
        <v>462</v>
      </c>
      <c r="D55" s="13" t="s">
        <v>463</v>
      </c>
      <c r="E55" s="30" t="s">
        <v>532</v>
      </c>
    </row>
    <row r="56" spans="1:5" ht="75" x14ac:dyDescent="0.25">
      <c r="A56" s="13" t="s">
        <v>460</v>
      </c>
      <c r="B56" s="13" t="s">
        <v>464</v>
      </c>
      <c r="C56" s="13"/>
      <c r="D56" s="13" t="s">
        <v>465</v>
      </c>
      <c r="E56" s="30" t="s">
        <v>532</v>
      </c>
    </row>
    <row r="57" spans="1:5" ht="165" x14ac:dyDescent="0.25">
      <c r="A57" s="13" t="s">
        <v>466</v>
      </c>
      <c r="B57" s="13" t="s">
        <v>467</v>
      </c>
      <c r="C57" s="13" t="s">
        <v>468</v>
      </c>
      <c r="D57" s="13" t="s">
        <v>469</v>
      </c>
      <c r="E57" s="30" t="s">
        <v>532</v>
      </c>
    </row>
    <row r="58" spans="1:5" ht="165" x14ac:dyDescent="0.25">
      <c r="A58" s="13" t="s">
        <v>466</v>
      </c>
      <c r="B58" s="13" t="s">
        <v>470</v>
      </c>
      <c r="C58" s="13" t="s">
        <v>471</v>
      </c>
      <c r="D58" s="13" t="s">
        <v>472</v>
      </c>
      <c r="E58" s="30" t="s">
        <v>527</v>
      </c>
    </row>
    <row r="59" spans="1:5" ht="210" x14ac:dyDescent="0.25">
      <c r="A59" s="13" t="s">
        <v>473</v>
      </c>
      <c r="B59" s="13" t="s">
        <v>474</v>
      </c>
      <c r="C59" s="13" t="s">
        <v>475</v>
      </c>
      <c r="D59" s="13" t="s">
        <v>476</v>
      </c>
      <c r="E59" s="30" t="s">
        <v>527</v>
      </c>
    </row>
    <row r="60" spans="1:5" ht="300" x14ac:dyDescent="0.25">
      <c r="A60" s="13" t="s">
        <v>477</v>
      </c>
      <c r="B60" s="13" t="s">
        <v>478</v>
      </c>
      <c r="C60" s="13" t="s">
        <v>479</v>
      </c>
      <c r="D60" s="13" t="s">
        <v>480</v>
      </c>
      <c r="E60" s="30" t="s">
        <v>527</v>
      </c>
    </row>
    <row r="61" spans="1:5" ht="90" x14ac:dyDescent="0.25">
      <c r="A61" s="13" t="s">
        <v>481</v>
      </c>
      <c r="B61" s="13" t="s">
        <v>482</v>
      </c>
      <c r="C61" s="13"/>
      <c r="D61" s="13" t="s">
        <v>483</v>
      </c>
      <c r="E61" s="30" t="s">
        <v>532</v>
      </c>
    </row>
    <row r="62" spans="1:5" ht="105" x14ac:dyDescent="0.25">
      <c r="A62" s="13" t="s">
        <v>484</v>
      </c>
      <c r="B62" s="13" t="s">
        <v>485</v>
      </c>
      <c r="C62" s="13"/>
      <c r="D62" s="13" t="s">
        <v>368</v>
      </c>
      <c r="E62" s="30" t="s">
        <v>527</v>
      </c>
    </row>
    <row r="63" spans="1:5" ht="30" x14ac:dyDescent="0.25">
      <c r="A63" s="13" t="s">
        <v>484</v>
      </c>
      <c r="B63" s="13" t="s">
        <v>486</v>
      </c>
      <c r="C63" s="13"/>
      <c r="D63" s="13" t="s">
        <v>487</v>
      </c>
      <c r="E63" s="30" t="s">
        <v>527</v>
      </c>
    </row>
    <row r="64" spans="1:5" ht="210" x14ac:dyDescent="0.25">
      <c r="A64" s="13" t="s">
        <v>488</v>
      </c>
      <c r="B64" s="13" t="s">
        <v>489</v>
      </c>
      <c r="C64" s="13" t="s">
        <v>490</v>
      </c>
      <c r="D64" s="13" t="s">
        <v>609</v>
      </c>
      <c r="E64" s="30" t="s">
        <v>527</v>
      </c>
    </row>
    <row r="65" spans="1:5" ht="75" x14ac:dyDescent="0.25">
      <c r="A65" s="13" t="s">
        <v>488</v>
      </c>
      <c r="B65" s="13" t="s">
        <v>491</v>
      </c>
      <c r="C65" s="13"/>
      <c r="D65" s="13" t="s">
        <v>609</v>
      </c>
      <c r="E65" s="30" t="s">
        <v>527</v>
      </c>
    </row>
    <row r="66" spans="1:5" ht="165" x14ac:dyDescent="0.25">
      <c r="A66" s="13" t="s">
        <v>492</v>
      </c>
      <c r="B66" s="13" t="s">
        <v>493</v>
      </c>
      <c r="C66" s="13" t="s">
        <v>494</v>
      </c>
      <c r="D66" s="13" t="s">
        <v>495</v>
      </c>
      <c r="E66" s="30" t="s">
        <v>537</v>
      </c>
    </row>
    <row r="67" spans="1:5" ht="120" x14ac:dyDescent="0.25">
      <c r="A67" s="13" t="s">
        <v>492</v>
      </c>
      <c r="B67" s="13" t="s">
        <v>496</v>
      </c>
      <c r="C67" s="13" t="s">
        <v>497</v>
      </c>
      <c r="D67" s="13" t="s">
        <v>498</v>
      </c>
      <c r="E67" s="30" t="s">
        <v>532</v>
      </c>
    </row>
    <row r="68" spans="1:5" ht="75" x14ac:dyDescent="0.25">
      <c r="A68" s="13" t="s">
        <v>499</v>
      </c>
      <c r="B68" s="13" t="s">
        <v>500</v>
      </c>
      <c r="C68" s="13"/>
      <c r="D68" s="13" t="s">
        <v>501</v>
      </c>
      <c r="E68" s="30" t="s">
        <v>532</v>
      </c>
    </row>
    <row r="69" spans="1:5" ht="330" x14ac:dyDescent="0.25">
      <c r="A69" s="13" t="s">
        <v>499</v>
      </c>
      <c r="B69" s="13" t="s">
        <v>502</v>
      </c>
      <c r="C69" s="13" t="s">
        <v>503</v>
      </c>
      <c r="D69" s="13" t="s">
        <v>504</v>
      </c>
      <c r="E69" s="30" t="s">
        <v>537</v>
      </c>
    </row>
    <row r="70" spans="1:5" ht="195" x14ac:dyDescent="0.25">
      <c r="A70" s="13" t="s">
        <v>499</v>
      </c>
      <c r="B70" s="13" t="s">
        <v>505</v>
      </c>
      <c r="C70" s="13" t="s">
        <v>506</v>
      </c>
      <c r="D70" s="13" t="s">
        <v>507</v>
      </c>
      <c r="E70" s="30" t="s">
        <v>527</v>
      </c>
    </row>
    <row r="71" spans="1:5" ht="180" x14ac:dyDescent="0.25">
      <c r="A71" s="13" t="s">
        <v>508</v>
      </c>
      <c r="B71" s="13" t="s">
        <v>509</v>
      </c>
      <c r="C71" s="13" t="s">
        <v>510</v>
      </c>
      <c r="D71" s="13" t="s">
        <v>511</v>
      </c>
      <c r="E71" s="30" t="s">
        <v>537</v>
      </c>
    </row>
    <row r="72" spans="1:5" ht="75" x14ac:dyDescent="0.25">
      <c r="A72" s="13" t="s">
        <v>512</v>
      </c>
      <c r="B72" s="13" t="s">
        <v>513</v>
      </c>
      <c r="C72" s="13" t="s">
        <v>514</v>
      </c>
      <c r="D72" s="13" t="s">
        <v>515</v>
      </c>
      <c r="E72" s="30" t="s">
        <v>537</v>
      </c>
    </row>
    <row r="73" spans="1:5" ht="180" x14ac:dyDescent="0.25">
      <c r="A73" s="13" t="s">
        <v>512</v>
      </c>
      <c r="B73" s="13" t="s">
        <v>516</v>
      </c>
      <c r="C73" s="13" t="s">
        <v>517</v>
      </c>
      <c r="D73" s="13" t="s">
        <v>518</v>
      </c>
      <c r="E73" s="30" t="s">
        <v>532</v>
      </c>
    </row>
    <row r="74" spans="1:5" ht="150" x14ac:dyDescent="0.25">
      <c r="A74" s="13" t="s">
        <v>519</v>
      </c>
      <c r="B74" s="13" t="s">
        <v>520</v>
      </c>
      <c r="C74" s="13" t="s">
        <v>521</v>
      </c>
      <c r="D74" s="13" t="s">
        <v>627</v>
      </c>
      <c r="E74" s="30" t="s">
        <v>531</v>
      </c>
    </row>
    <row r="75" spans="1:5" ht="165" x14ac:dyDescent="0.25">
      <c r="A75" s="13" t="s">
        <v>519</v>
      </c>
      <c r="B75" s="13" t="s">
        <v>522</v>
      </c>
      <c r="C75" s="13" t="s">
        <v>523</v>
      </c>
      <c r="D75" s="13" t="s">
        <v>627</v>
      </c>
      <c r="E75" s="30" t="s">
        <v>531</v>
      </c>
    </row>
    <row r="76" spans="1:5" ht="195" x14ac:dyDescent="0.25">
      <c r="A76" s="13" t="s">
        <v>519</v>
      </c>
      <c r="B76" s="13" t="s">
        <v>524</v>
      </c>
      <c r="C76" s="13" t="s">
        <v>525</v>
      </c>
      <c r="D76" s="13" t="s">
        <v>526</v>
      </c>
      <c r="E76" s="30" t="s">
        <v>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A235-F1DD-471A-B134-C5301914B8AB}">
  <dimension ref="B1:L24"/>
  <sheetViews>
    <sheetView zoomScale="85" zoomScaleNormal="85" workbookViewId="0">
      <selection activeCell="S3" sqref="S3"/>
    </sheetView>
  </sheetViews>
  <sheetFormatPr defaultRowHeight="15" x14ac:dyDescent="0.25"/>
  <cols>
    <col min="2" max="2" width="16.140625" customWidth="1"/>
    <col min="3" max="3" width="46.85546875" bestFit="1" customWidth="1"/>
    <col min="4" max="4" width="30.42578125" customWidth="1"/>
    <col min="5" max="5" width="23.140625" customWidth="1"/>
    <col min="10" max="10" width="14.42578125" bestFit="1" customWidth="1"/>
  </cols>
  <sheetData>
    <row r="1" spans="2:12" x14ac:dyDescent="0.25">
      <c r="B1" s="24" t="s">
        <v>600</v>
      </c>
      <c r="C1" s="25" t="s">
        <v>601</v>
      </c>
      <c r="D1" s="25" t="s">
        <v>603</v>
      </c>
      <c r="E1" s="25" t="s">
        <v>604</v>
      </c>
      <c r="F1" s="25" t="s">
        <v>602</v>
      </c>
      <c r="J1" s="24" t="s">
        <v>600</v>
      </c>
      <c r="K1" s="24" t="s">
        <v>602</v>
      </c>
      <c r="L1" s="24" t="s">
        <v>629</v>
      </c>
    </row>
    <row r="2" spans="2:12" x14ac:dyDescent="0.25">
      <c r="B2" s="37" t="s">
        <v>532</v>
      </c>
      <c r="C2" s="26" t="s">
        <v>591</v>
      </c>
      <c r="D2" s="26">
        <f>COUNTIF(QH!$D$9:$D$105,"*"&amp;C2&amp;"*")</f>
        <v>5</v>
      </c>
      <c r="E2" s="26">
        <f>COUNTIF(Novopay!D:D,"*"&amp;C2&amp;"*")</f>
        <v>0</v>
      </c>
      <c r="F2" s="26">
        <f>SUM(D2:E2)</f>
        <v>5</v>
      </c>
      <c r="J2" s="34" t="s">
        <v>532</v>
      </c>
      <c r="K2" s="26">
        <f>F10</f>
        <v>123</v>
      </c>
      <c r="L2" s="33">
        <f>K2/$K$6</f>
        <v>0.40065146579804561</v>
      </c>
    </row>
    <row r="3" spans="2:12" x14ac:dyDescent="0.25">
      <c r="B3" s="38"/>
      <c r="C3" s="26" t="s">
        <v>592</v>
      </c>
      <c r="D3" s="26">
        <f>COUNTIF(QH!$D$9:$D$105,"*"&amp;C3&amp;"*")</f>
        <v>5</v>
      </c>
      <c r="E3" s="26">
        <f>COUNTIF(Novopay!D:D,"*"&amp;C3&amp;"*")</f>
        <v>15</v>
      </c>
      <c r="F3" s="26">
        <f t="shared" ref="F3:F24" si="0">SUM(D3:E3)</f>
        <v>20</v>
      </c>
      <c r="J3" s="34" t="s">
        <v>527</v>
      </c>
      <c r="K3" s="26">
        <f>F18</f>
        <v>175</v>
      </c>
      <c r="L3" s="33">
        <f t="shared" ref="L3:L6" si="1">K3/$K$6</f>
        <v>0.57003257328990231</v>
      </c>
    </row>
    <row r="4" spans="2:12" x14ac:dyDescent="0.25">
      <c r="B4" s="38"/>
      <c r="C4" s="26" t="s">
        <v>605</v>
      </c>
      <c r="D4" s="26">
        <f>COUNTIF(QH!$D$9:$D$105,"*"&amp;C4&amp;"*")</f>
        <v>2</v>
      </c>
      <c r="E4" s="26">
        <f>COUNTIF(Novopay!D:D,"*"&amp;C4&amp;"*")</f>
        <v>4</v>
      </c>
      <c r="F4" s="26">
        <f t="shared" si="0"/>
        <v>6</v>
      </c>
      <c r="J4" s="34" t="s">
        <v>546</v>
      </c>
      <c r="K4" s="26">
        <f>F21</f>
        <v>4</v>
      </c>
      <c r="L4" s="33">
        <f t="shared" si="1"/>
        <v>1.3029315960912053E-2</v>
      </c>
    </row>
    <row r="5" spans="2:12" x14ac:dyDescent="0.25">
      <c r="B5" s="38"/>
      <c r="C5" s="26" t="s">
        <v>593</v>
      </c>
      <c r="D5" s="26">
        <f>COUNTIF(QH!$D$9:$D$105,"*"&amp;C5&amp;"*")</f>
        <v>12</v>
      </c>
      <c r="E5" s="26">
        <f>COUNTIF(Novopay!D:D,"*"&amp;C5&amp;"*")</f>
        <v>4</v>
      </c>
      <c r="F5" s="26">
        <f t="shared" si="0"/>
        <v>16</v>
      </c>
      <c r="J5" s="34" t="s">
        <v>538</v>
      </c>
      <c r="K5" s="26">
        <f>F24</f>
        <v>5</v>
      </c>
      <c r="L5" s="33">
        <f t="shared" si="1"/>
        <v>1.6286644951140065E-2</v>
      </c>
    </row>
    <row r="6" spans="2:12" x14ac:dyDescent="0.25">
      <c r="B6" s="38"/>
      <c r="C6" s="26" t="s">
        <v>465</v>
      </c>
      <c r="D6" s="26">
        <f>COUNTIF(QH!$D$9:$D$105,"*"&amp;C6&amp;"*")</f>
        <v>4</v>
      </c>
      <c r="E6" s="26">
        <f>COUNTIF(Novopay!D:D,"*"&amp;C6&amp;"*")</f>
        <v>3</v>
      </c>
      <c r="F6" s="26">
        <f t="shared" si="0"/>
        <v>7</v>
      </c>
      <c r="J6" s="34" t="s">
        <v>602</v>
      </c>
      <c r="K6" s="32">
        <f>SUM(K2:K5)</f>
        <v>307</v>
      </c>
      <c r="L6" s="35">
        <f t="shared" si="1"/>
        <v>1</v>
      </c>
    </row>
    <row r="7" spans="2:12" x14ac:dyDescent="0.25">
      <c r="B7" s="38"/>
      <c r="C7" s="26" t="s">
        <v>594</v>
      </c>
      <c r="D7" s="26">
        <f>COUNTIF(QH!$D$9:$D$105,"*"&amp;C7&amp;"*")</f>
        <v>23</v>
      </c>
      <c r="E7" s="26">
        <f>COUNTIF(Novopay!D:D,"*"&amp;C7&amp;"*")</f>
        <v>6</v>
      </c>
      <c r="F7" s="26">
        <f t="shared" si="0"/>
        <v>29</v>
      </c>
    </row>
    <row r="8" spans="2:12" x14ac:dyDescent="0.25">
      <c r="B8" s="38"/>
      <c r="C8" s="26" t="s">
        <v>595</v>
      </c>
      <c r="D8" s="26">
        <f>COUNTIF(QH!$D$9:$D$105,"*"&amp;C8&amp;"*")</f>
        <v>26</v>
      </c>
      <c r="E8" s="26">
        <f>COUNTIF(Novopay!D:D,"*"&amp;C8&amp;"*")</f>
        <v>6</v>
      </c>
      <c r="F8" s="26">
        <f t="shared" si="0"/>
        <v>32</v>
      </c>
    </row>
    <row r="9" spans="2:12" x14ac:dyDescent="0.25">
      <c r="B9" s="39"/>
      <c r="C9" s="26" t="s">
        <v>483</v>
      </c>
      <c r="D9" s="26">
        <f>COUNTIF(QH!$D$9:$D$105,"*"&amp;C9&amp;"*")</f>
        <v>2</v>
      </c>
      <c r="E9" s="26">
        <f>COUNTIF(Novopay!D:D,"*"&amp;C9&amp;"*")</f>
        <v>6</v>
      </c>
      <c r="F9" s="26">
        <f t="shared" si="0"/>
        <v>8</v>
      </c>
    </row>
    <row r="10" spans="2:12" x14ac:dyDescent="0.25">
      <c r="B10" s="26"/>
      <c r="C10" s="27" t="s">
        <v>602</v>
      </c>
      <c r="D10" s="28">
        <f>SUM(D2:D9)</f>
        <v>79</v>
      </c>
      <c r="E10" s="28">
        <f>SUM(E2:E9)</f>
        <v>44</v>
      </c>
      <c r="F10" s="24">
        <f t="shared" si="0"/>
        <v>123</v>
      </c>
    </row>
    <row r="11" spans="2:12" x14ac:dyDescent="0.25">
      <c r="B11" s="36" t="s">
        <v>527</v>
      </c>
      <c r="C11" s="26" t="s">
        <v>596</v>
      </c>
      <c r="D11" s="26">
        <f>COUNTIF(QH!$D$9:$D$105,"*"&amp;C11&amp;"*")</f>
        <v>8</v>
      </c>
      <c r="E11" s="26">
        <f>COUNTIF(Novopay!D:D,"*"&amp;C11&amp;"*")</f>
        <v>3</v>
      </c>
      <c r="F11" s="26">
        <f t="shared" si="0"/>
        <v>11</v>
      </c>
    </row>
    <row r="12" spans="2:12" x14ac:dyDescent="0.25">
      <c r="B12" s="36"/>
      <c r="C12" s="26" t="s">
        <v>507</v>
      </c>
      <c r="D12" s="26">
        <f>COUNTIF(QH!$D$9:$D$105,"*"&amp;C12&amp;"*")</f>
        <v>10</v>
      </c>
      <c r="E12" s="26">
        <f>COUNTIF(Novopay!D:D,"*"&amp;C12&amp;"*")</f>
        <v>10</v>
      </c>
      <c r="F12" s="26">
        <f t="shared" si="0"/>
        <v>20</v>
      </c>
    </row>
    <row r="13" spans="2:12" x14ac:dyDescent="0.25">
      <c r="B13" s="36"/>
      <c r="C13" s="26" t="s">
        <v>609</v>
      </c>
      <c r="D13" s="26">
        <f>COUNTIF(QH!$D$9:$D$105,"*"&amp;C13&amp;"*")</f>
        <v>41</v>
      </c>
      <c r="E13" s="26">
        <f>COUNTIF(Novopay!D:D,"*"&amp;C13&amp;"*")</f>
        <v>25</v>
      </c>
      <c r="F13" s="26">
        <f t="shared" si="0"/>
        <v>66</v>
      </c>
    </row>
    <row r="14" spans="2:12" x14ac:dyDescent="0.25">
      <c r="B14" s="36"/>
      <c r="C14" s="26" t="s">
        <v>597</v>
      </c>
      <c r="D14" s="26">
        <f>COUNTIF(QH!$D$9:$D$105,"*"&amp;C14&amp;"*")</f>
        <v>0</v>
      </c>
      <c r="E14" s="26">
        <f>COUNTIF(Novopay!D:D,"*"&amp;C14&amp;"*")</f>
        <v>3</v>
      </c>
      <c r="F14" s="26">
        <f t="shared" si="0"/>
        <v>3</v>
      </c>
    </row>
    <row r="15" spans="2:12" x14ac:dyDescent="0.25">
      <c r="B15" s="36"/>
      <c r="C15" s="26" t="s">
        <v>598</v>
      </c>
      <c r="D15" s="26">
        <f>COUNTIF(QH!$D$9:$D$105,"*"&amp;C15&amp;"*")</f>
        <v>18</v>
      </c>
      <c r="E15" s="26">
        <f>COUNTIF(Novopay!D:D,"*"&amp;C15&amp;"*")</f>
        <v>4</v>
      </c>
      <c r="F15" s="26">
        <f t="shared" si="0"/>
        <v>22</v>
      </c>
    </row>
    <row r="16" spans="2:12" x14ac:dyDescent="0.25">
      <c r="B16" s="36"/>
      <c r="C16" s="26" t="s">
        <v>599</v>
      </c>
      <c r="D16" s="26">
        <f>COUNTIF(QH!$D$9:$D$105,"*"&amp;C16&amp;"*")</f>
        <v>3</v>
      </c>
      <c r="E16" s="26">
        <f>COUNTIF(Novopay!D:D,"*"&amp;C16&amp;"*")</f>
        <v>4</v>
      </c>
      <c r="F16" s="26">
        <f t="shared" si="0"/>
        <v>7</v>
      </c>
    </row>
    <row r="17" spans="2:6" x14ac:dyDescent="0.25">
      <c r="B17" s="36"/>
      <c r="C17" s="26" t="s">
        <v>368</v>
      </c>
      <c r="D17" s="26">
        <f>COUNTIF(QH!$D$9:$D$105,"*"&amp;C17&amp;"*")</f>
        <v>33</v>
      </c>
      <c r="E17" s="26">
        <f>COUNTIF(Novopay!D:D,"*"&amp;C17&amp;"*")</f>
        <v>13</v>
      </c>
      <c r="F17" s="26">
        <f t="shared" si="0"/>
        <v>46</v>
      </c>
    </row>
    <row r="18" spans="2:6" x14ac:dyDescent="0.25">
      <c r="B18" s="26"/>
      <c r="C18" s="27" t="s">
        <v>602</v>
      </c>
      <c r="D18" s="28">
        <f>SUM(D11:D17)</f>
        <v>113</v>
      </c>
      <c r="E18" s="28">
        <f>SUM(E11:E17)</f>
        <v>62</v>
      </c>
      <c r="F18" s="24">
        <f t="shared" si="0"/>
        <v>175</v>
      </c>
    </row>
    <row r="19" spans="2:6" x14ac:dyDescent="0.25">
      <c r="B19" s="36" t="s">
        <v>546</v>
      </c>
      <c r="C19" s="26" t="s">
        <v>610</v>
      </c>
      <c r="D19" s="26">
        <f>COUNTIF(QH!$D$9:$D$105,"*"&amp;C19&amp;"*")</f>
        <v>1</v>
      </c>
      <c r="E19" s="26">
        <f>COUNTIF(Novopay!D:D,"*"&amp;C19&amp;"*")</f>
        <v>1</v>
      </c>
      <c r="F19" s="26">
        <f t="shared" si="0"/>
        <v>2</v>
      </c>
    </row>
    <row r="20" spans="2:6" x14ac:dyDescent="0.25">
      <c r="B20" s="36"/>
      <c r="C20" s="26" t="s">
        <v>611</v>
      </c>
      <c r="D20" s="26">
        <f>COUNTIF(QH!$D$9:$D$105,"*"&amp;C20&amp;"*")</f>
        <v>2</v>
      </c>
      <c r="E20" s="26">
        <f>COUNTIF(Novopay!D:D,"*"&amp;C20&amp;"*")</f>
        <v>0</v>
      </c>
      <c r="F20" s="26">
        <f t="shared" si="0"/>
        <v>2</v>
      </c>
    </row>
    <row r="21" spans="2:6" x14ac:dyDescent="0.25">
      <c r="B21" s="26"/>
      <c r="C21" s="27" t="s">
        <v>602</v>
      </c>
      <c r="D21" s="28">
        <f>SUM(D19:D20)</f>
        <v>3</v>
      </c>
      <c r="E21" s="28">
        <f>SUM(E19:E20)</f>
        <v>1</v>
      </c>
      <c r="F21" s="24">
        <f t="shared" si="0"/>
        <v>4</v>
      </c>
    </row>
    <row r="22" spans="2:6" x14ac:dyDescent="0.25">
      <c r="B22" s="36" t="s">
        <v>538</v>
      </c>
      <c r="C22" s="26" t="s">
        <v>628</v>
      </c>
      <c r="D22" s="26">
        <f>COUNTIF(QH!$D$9:$D$105,"*"&amp;C22&amp;"*")</f>
        <v>1</v>
      </c>
      <c r="E22" s="26">
        <f>COUNTIF(Novopay!D:D,"*"&amp;C22&amp;"*")</f>
        <v>1</v>
      </c>
      <c r="F22" s="26">
        <f t="shared" si="0"/>
        <v>2</v>
      </c>
    </row>
    <row r="23" spans="2:6" x14ac:dyDescent="0.25">
      <c r="B23" s="36"/>
      <c r="C23" s="26" t="s">
        <v>526</v>
      </c>
      <c r="D23" s="26">
        <f>COUNTIF(QH!$D$9:$D$105,"*"&amp;C23&amp;"*")</f>
        <v>2</v>
      </c>
      <c r="E23" s="26">
        <f>COUNTIF(Novopay!D:D,"*"&amp;C23&amp;"*")</f>
        <v>1</v>
      </c>
      <c r="F23" s="26">
        <f t="shared" si="0"/>
        <v>3</v>
      </c>
    </row>
    <row r="24" spans="2:6" x14ac:dyDescent="0.25">
      <c r="B24" s="26"/>
      <c r="C24" s="27" t="s">
        <v>602</v>
      </c>
      <c r="D24" s="28">
        <f>SUM(D22:D23)</f>
        <v>3</v>
      </c>
      <c r="E24" s="28">
        <f>SUM(E22:E23)</f>
        <v>2</v>
      </c>
      <c r="F24" s="24">
        <f t="shared" si="0"/>
        <v>5</v>
      </c>
    </row>
  </sheetData>
  <mergeCells count="4">
    <mergeCell ref="B11:B17"/>
    <mergeCell ref="B19:B20"/>
    <mergeCell ref="B22:B23"/>
    <mergeCell ref="B2: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QH</vt:lpstr>
      <vt:lpstr>Novopay</vt:lpstr>
      <vt:lpstr>Analysis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Mehdi Asgarkhani</dc:creator>
  <cp:keywords/>
  <dc:description/>
  <cp:lastModifiedBy>Olivier Gautrelet</cp:lastModifiedBy>
  <cp:revision/>
  <dcterms:created xsi:type="dcterms:W3CDTF">2020-06-06T23:05:22Z</dcterms:created>
  <dcterms:modified xsi:type="dcterms:W3CDTF">2022-04-08T22:55:46Z</dcterms:modified>
  <cp:category/>
  <cp:contentStatus/>
</cp:coreProperties>
</file>