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ashier-2\Desktop\Haizel\Employees Payroll\Payroll-Admin and Faculty Staff 2022\March 2022\"/>
    </mc:Choice>
  </mc:AlternateContent>
  <bookViews>
    <workbookView xWindow="0" yWindow="0" windowWidth="20490" windowHeight="7095" activeTab="1"/>
  </bookViews>
  <sheets>
    <sheet name="Non-teaching March 1-15" sheetId="1" r:id="rId1"/>
    <sheet name="Payslip" sheetId="2" r:id="rId2"/>
    <sheet name="Maintenance" sheetId="3" state="hidden" r:id="rId3"/>
    <sheet name="Payslip (Workers)" sheetId="4" state="hidden" r:id="rId4"/>
  </sheets>
  <externalReferences>
    <externalReference r:id="rId5"/>
    <externalReference r:id="rId6"/>
    <externalReference r:id="rId7"/>
  </externalReferences>
  <definedNames>
    <definedName name="_xlnm.Print_Area" localSheetId="0">'Non-teaching March 1-15'!$A$1:$R$33</definedName>
  </definedNames>
  <calcPr calcId="162913"/>
</workbook>
</file>

<file path=xl/calcChain.xml><?xml version="1.0" encoding="utf-8"?>
<calcChain xmlns="http://schemas.openxmlformats.org/spreadsheetml/2006/main">
  <c r="E9" i="3" l="1"/>
  <c r="E10" i="3"/>
  <c r="H276" i="2"/>
  <c r="H274" i="2"/>
  <c r="H272" i="2"/>
  <c r="H271" i="2"/>
  <c r="H270" i="2"/>
  <c r="G265" i="2"/>
  <c r="H245" i="2"/>
  <c r="H244" i="2"/>
  <c r="G237" i="2"/>
  <c r="P25" i="1" l="1"/>
  <c r="P26" i="1"/>
  <c r="P27" i="1"/>
  <c r="F25" i="1"/>
  <c r="I240" i="2" s="1"/>
  <c r="F26" i="1"/>
  <c r="H26" i="1" s="1"/>
  <c r="F27" i="1"/>
  <c r="E28" i="1"/>
  <c r="J28" i="1"/>
  <c r="K28" i="1"/>
  <c r="L28" i="1"/>
  <c r="M28" i="1"/>
  <c r="N28" i="1"/>
  <c r="O28" i="1"/>
  <c r="Q28" i="1"/>
  <c r="H27" i="1" l="1"/>
  <c r="R27" i="1" s="1"/>
  <c r="I267" i="2"/>
  <c r="D267" i="2"/>
  <c r="R26" i="1"/>
  <c r="H25" i="1"/>
  <c r="R25" i="1" s="1"/>
  <c r="D38" i="4"/>
  <c r="S15" i="1"/>
  <c r="I98" i="2" l="1"/>
  <c r="I70" i="2"/>
  <c r="H249" i="2" l="1"/>
  <c r="H248" i="2"/>
  <c r="H247" i="2"/>
  <c r="H243" i="2"/>
  <c r="C246" i="2"/>
  <c r="C245" i="2"/>
  <c r="C244" i="2"/>
  <c r="B237" i="2"/>
  <c r="H216" i="2"/>
  <c r="C220" i="2"/>
  <c r="C218" i="2"/>
  <c r="C217" i="2"/>
  <c r="C215" i="2"/>
  <c r="H191" i="2"/>
  <c r="H190" i="2"/>
  <c r="H189" i="2"/>
  <c r="H188" i="2"/>
  <c r="C188" i="2"/>
  <c r="C159" i="2"/>
  <c r="C136" i="2"/>
  <c r="C132" i="2"/>
  <c r="B66" i="2"/>
  <c r="H48" i="2"/>
  <c r="C44" i="2"/>
  <c r="C43" i="2"/>
  <c r="H15" i="2"/>
  <c r="H16" i="2"/>
  <c r="G7" i="2"/>
  <c r="C16" i="2"/>
  <c r="C15" i="2"/>
  <c r="G36" i="2" l="1"/>
  <c r="B36" i="2"/>
  <c r="B7" i="2"/>
  <c r="P24" i="1" l="1"/>
  <c r="F24" i="1"/>
  <c r="H24" i="1" s="1"/>
  <c r="D240" i="2" s="1"/>
  <c r="P23" i="1"/>
  <c r="F23" i="1"/>
  <c r="H23" i="1" s="1"/>
  <c r="P22" i="1"/>
  <c r="F22" i="1"/>
  <c r="H22" i="1" s="1"/>
  <c r="P21" i="1"/>
  <c r="F21" i="1"/>
  <c r="P20" i="1"/>
  <c r="F20" i="1"/>
  <c r="H20" i="1" s="1"/>
  <c r="P19" i="1"/>
  <c r="F19" i="1"/>
  <c r="P18" i="1"/>
  <c r="F18" i="1"/>
  <c r="H18" i="1" s="1"/>
  <c r="P17" i="1"/>
  <c r="F17" i="1"/>
  <c r="H17" i="1" s="1"/>
  <c r="P16" i="1"/>
  <c r="F16" i="1"/>
  <c r="P15" i="1"/>
  <c r="F15" i="1"/>
  <c r="H15" i="1" s="1"/>
  <c r="R15" i="1" s="1"/>
  <c r="P14" i="1"/>
  <c r="F14" i="1"/>
  <c r="H14" i="1" s="1"/>
  <c r="R14" i="1" s="1"/>
  <c r="P13" i="1"/>
  <c r="F13" i="1"/>
  <c r="H13" i="1" s="1"/>
  <c r="P12" i="1"/>
  <c r="F12" i="1"/>
  <c r="H12" i="1" s="1"/>
  <c r="R12" i="1" s="1"/>
  <c r="P11" i="1"/>
  <c r="F11" i="1"/>
  <c r="P10" i="1"/>
  <c r="F10" i="1"/>
  <c r="H10" i="1" s="1"/>
  <c r="D39" i="2" s="1"/>
  <c r="P9" i="1"/>
  <c r="F9" i="1"/>
  <c r="H9" i="1" s="1"/>
  <c r="P8" i="1"/>
  <c r="F8" i="1"/>
  <c r="P28" i="1" l="1"/>
  <c r="H16" i="1"/>
  <c r="R16" i="1" s="1"/>
  <c r="D127" i="2"/>
  <c r="H11" i="1"/>
  <c r="I39" i="2"/>
  <c r="H19" i="1"/>
  <c r="R19" i="1" s="1"/>
  <c r="H21" i="1"/>
  <c r="I183" i="2"/>
  <c r="H8" i="1"/>
  <c r="F28" i="1"/>
  <c r="D10" i="2"/>
  <c r="R18" i="1"/>
  <c r="R20" i="1"/>
  <c r="R9" i="1"/>
  <c r="R23" i="1"/>
  <c r="R11" i="1"/>
  <c r="R13" i="1"/>
  <c r="R17" i="1"/>
  <c r="R22" i="1"/>
  <c r="R10" i="1"/>
  <c r="R21" i="1"/>
  <c r="R24" i="1"/>
  <c r="H28" i="1" l="1"/>
  <c r="R8" i="1"/>
  <c r="R28" i="1" s="1"/>
  <c r="R29" i="1" s="1"/>
  <c r="I28" i="1"/>
  <c r="I184" i="2"/>
  <c r="I185" i="2" s="1"/>
  <c r="G28" i="1"/>
  <c r="H158" i="2"/>
  <c r="B317" i="2"/>
  <c r="G317" i="2"/>
  <c r="H327" i="2"/>
  <c r="H326" i="2"/>
  <c r="H331" i="2"/>
  <c r="G319" i="2"/>
  <c r="C331" i="2"/>
  <c r="C327" i="2"/>
  <c r="C326" i="2"/>
  <c r="D322" i="2"/>
  <c r="B319" i="2"/>
  <c r="H303" i="2"/>
  <c r="H298" i="2"/>
  <c r="I294" i="2"/>
  <c r="G292" i="2"/>
  <c r="C303" i="2"/>
  <c r="C301" i="2"/>
  <c r="C300" i="2"/>
  <c r="C299" i="2"/>
  <c r="C298" i="2"/>
  <c r="C297" i="2"/>
  <c r="B292" i="2"/>
  <c r="C276" i="2"/>
  <c r="C273" i="2"/>
  <c r="C272" i="2"/>
  <c r="C271" i="2"/>
  <c r="C270" i="2"/>
  <c r="B265" i="2"/>
  <c r="H246" i="2"/>
  <c r="H214" i="2"/>
  <c r="I212" i="2"/>
  <c r="C190" i="2"/>
  <c r="I128" i="2"/>
  <c r="H100" i="2"/>
  <c r="D98" i="2"/>
  <c r="D70" i="2"/>
  <c r="I322" i="2" l="1"/>
  <c r="D294" i="2"/>
  <c r="H273" i="2"/>
  <c r="D304" i="2" l="1"/>
  <c r="D305" i="2" s="1"/>
  <c r="I277" i="2"/>
  <c r="I278" i="2" s="1"/>
  <c r="D8" i="3"/>
  <c r="H43" i="4" l="1"/>
  <c r="C42" i="4"/>
  <c r="H17" i="4"/>
  <c r="C17" i="4"/>
  <c r="C274" i="2"/>
  <c r="H217" i="2"/>
  <c r="C189" i="2"/>
  <c r="H162" i="2"/>
  <c r="H161" i="2"/>
  <c r="C161" i="2"/>
  <c r="H134" i="2"/>
  <c r="H133" i="2"/>
  <c r="C133" i="2"/>
  <c r="H106" i="2"/>
  <c r="H103" i="2"/>
  <c r="C103" i="2"/>
  <c r="H75" i="2"/>
  <c r="H46" i="2"/>
  <c r="H45" i="2"/>
  <c r="H44" i="2"/>
  <c r="H43" i="2"/>
  <c r="C46" i="2"/>
  <c r="C45" i="2"/>
  <c r="H17" i="2"/>
  <c r="H18" i="2"/>
  <c r="C75" i="2"/>
  <c r="C17" i="2"/>
  <c r="I50" i="2" l="1"/>
  <c r="G235" i="2"/>
  <c r="G206" i="2"/>
  <c r="L8" i="3" l="1"/>
  <c r="C87" i="4"/>
  <c r="C88" i="4"/>
  <c r="B78" i="4"/>
  <c r="H215" i="2"/>
  <c r="G208" i="2"/>
  <c r="C216" i="2"/>
  <c r="B208" i="2"/>
  <c r="H192" i="2"/>
  <c r="G180" i="2"/>
  <c r="C192" i="2"/>
  <c r="C191" i="2"/>
  <c r="C187" i="2"/>
  <c r="B180" i="2"/>
  <c r="H159" i="2"/>
  <c r="H160" i="2"/>
  <c r="G152" i="2"/>
  <c r="C160" i="2"/>
  <c r="C162" i="2"/>
  <c r="B152" i="2"/>
  <c r="H131" i="2"/>
  <c r="H130" i="2"/>
  <c r="G123" i="2"/>
  <c r="H40" i="4" l="1"/>
  <c r="H14" i="4"/>
  <c r="D277" i="2" l="1"/>
  <c r="D278" i="2" s="1"/>
  <c r="I250" i="2"/>
  <c r="I251" i="2" s="1"/>
  <c r="G12" i="3" l="1"/>
  <c r="C41" i="4" l="1"/>
  <c r="H44" i="4" l="1"/>
  <c r="H41" i="4"/>
  <c r="C44" i="4"/>
  <c r="H18" i="4"/>
  <c r="H15" i="4"/>
  <c r="C18" i="4"/>
  <c r="C14" i="4"/>
  <c r="C249" i="2"/>
  <c r="C248" i="2"/>
  <c r="C247" i="2"/>
  <c r="C243" i="2"/>
  <c r="H220" i="2"/>
  <c r="H219" i="2"/>
  <c r="C219" i="2"/>
  <c r="C158" i="2"/>
  <c r="C164" i="2"/>
  <c r="C163" i="2"/>
  <c r="C135" i="2"/>
  <c r="C134" i="2"/>
  <c r="C131" i="2"/>
  <c r="C130" i="2"/>
  <c r="B123" i="2"/>
  <c r="H105" i="2"/>
  <c r="H104" i="2"/>
  <c r="H102" i="2"/>
  <c r="H101" i="2"/>
  <c r="G94" i="2"/>
  <c r="C106" i="2"/>
  <c r="C105" i="2"/>
  <c r="C104" i="2"/>
  <c r="C101" i="2"/>
  <c r="B94" i="2"/>
  <c r="H78" i="2"/>
  <c r="H77" i="2"/>
  <c r="H76" i="2"/>
  <c r="H74" i="2"/>
  <c r="I165" i="2" l="1"/>
  <c r="H73" i="2"/>
  <c r="C78" i="2"/>
  <c r="C77" i="2"/>
  <c r="C76" i="2"/>
  <c r="C74" i="2"/>
  <c r="C73" i="2"/>
  <c r="C20" i="2"/>
  <c r="D90" i="4" l="1"/>
  <c r="I46" i="4"/>
  <c r="C40" i="4"/>
  <c r="G34" i="4"/>
  <c r="B34" i="4"/>
  <c r="B32" i="4"/>
  <c r="B76" i="4" s="1"/>
  <c r="I20" i="4"/>
  <c r="C15" i="4"/>
  <c r="D20" i="4" s="1"/>
  <c r="G8" i="4"/>
  <c r="B8" i="4"/>
  <c r="G6" i="4"/>
  <c r="I12" i="3"/>
  <c r="E12" i="3"/>
  <c r="C12" i="3"/>
  <c r="L11" i="3"/>
  <c r="D11" i="3"/>
  <c r="F11" i="3" s="1"/>
  <c r="L10" i="3"/>
  <c r="D10" i="3"/>
  <c r="D37" i="4" s="1"/>
  <c r="L9" i="3"/>
  <c r="D9" i="3"/>
  <c r="I11" i="4" s="1"/>
  <c r="D11" i="4"/>
  <c r="D913" i="2"/>
  <c r="D914" i="2" s="1"/>
  <c r="H903" i="2"/>
  <c r="I913" i="2" s="1"/>
  <c r="I914" i="2" s="1"/>
  <c r="C879" i="2"/>
  <c r="C877" i="2"/>
  <c r="H876" i="2"/>
  <c r="C876" i="2"/>
  <c r="H875" i="2"/>
  <c r="C874" i="2"/>
  <c r="D882" i="2" s="1"/>
  <c r="D883" i="2" s="1"/>
  <c r="H873" i="2"/>
  <c r="H872" i="2"/>
  <c r="I881" i="2" s="1"/>
  <c r="I882" i="2" s="1"/>
  <c r="G864" i="2"/>
  <c r="C845" i="2"/>
  <c r="C843" i="2"/>
  <c r="H842" i="2"/>
  <c r="C842" i="2"/>
  <c r="H841" i="2"/>
  <c r="C840" i="2"/>
  <c r="H839" i="2"/>
  <c r="C839" i="2"/>
  <c r="H838" i="2"/>
  <c r="I835" i="2"/>
  <c r="G835" i="2"/>
  <c r="D835" i="2"/>
  <c r="G832" i="2"/>
  <c r="B832" i="2"/>
  <c r="I817" i="2"/>
  <c r="I818" i="2" s="1"/>
  <c r="C807" i="2"/>
  <c r="D817" i="2" s="1"/>
  <c r="D818" i="2" s="1"/>
  <c r="G801" i="2"/>
  <c r="C773" i="2"/>
  <c r="H771" i="2"/>
  <c r="C770" i="2"/>
  <c r="C767" i="2"/>
  <c r="H766" i="2"/>
  <c r="I775" i="2" s="1"/>
  <c r="I776" i="2" s="1"/>
  <c r="G759" i="2"/>
  <c r="B759" i="2"/>
  <c r="C742" i="2"/>
  <c r="H741" i="2"/>
  <c r="I744" i="2" s="1"/>
  <c r="I745" i="2" s="1"/>
  <c r="C736" i="2"/>
  <c r="D734" i="2"/>
  <c r="G729" i="2"/>
  <c r="B729" i="2"/>
  <c r="C712" i="2"/>
  <c r="D714" i="2" s="1"/>
  <c r="D715" i="2" s="1"/>
  <c r="H711" i="2"/>
  <c r="H706" i="2"/>
  <c r="I703" i="2"/>
  <c r="G698" i="2"/>
  <c r="B698" i="2"/>
  <c r="B696" i="2"/>
  <c r="G696" i="2" s="1"/>
  <c r="H679" i="2"/>
  <c r="I681" i="2" s="1"/>
  <c r="I682" i="2" s="1"/>
  <c r="C677" i="2"/>
  <c r="C676" i="2"/>
  <c r="C675" i="2"/>
  <c r="G668" i="2"/>
  <c r="B668" i="2"/>
  <c r="C652" i="2"/>
  <c r="C646" i="2"/>
  <c r="H645" i="2"/>
  <c r="I653" i="2" s="1"/>
  <c r="I654" i="2" s="1"/>
  <c r="C645" i="2"/>
  <c r="G639" i="2"/>
  <c r="B639" i="2"/>
  <c r="C622" i="2"/>
  <c r="H619" i="2"/>
  <c r="C619" i="2"/>
  <c r="H618" i="2"/>
  <c r="H616" i="2"/>
  <c r="C616" i="2"/>
  <c r="H615" i="2"/>
  <c r="I624" i="2" s="1"/>
  <c r="I625" i="2" s="1"/>
  <c r="C615" i="2"/>
  <c r="G609" i="2"/>
  <c r="B609" i="2"/>
  <c r="C593" i="2"/>
  <c r="H592" i="2"/>
  <c r="C590" i="2"/>
  <c r="H589" i="2"/>
  <c r="H588" i="2"/>
  <c r="H587" i="2"/>
  <c r="C587" i="2"/>
  <c r="H586" i="2"/>
  <c r="I595" i="2" s="1"/>
  <c r="I596" i="2" s="1"/>
  <c r="G580" i="2"/>
  <c r="B580" i="2"/>
  <c r="B578" i="2"/>
  <c r="B607" i="2" s="1"/>
  <c r="G607" i="2" s="1"/>
  <c r="C563" i="2"/>
  <c r="C562" i="2"/>
  <c r="C561" i="2"/>
  <c r="H560" i="2"/>
  <c r="C560" i="2"/>
  <c r="C559" i="2"/>
  <c r="H558" i="2"/>
  <c r="C558" i="2"/>
  <c r="H557" i="2"/>
  <c r="C557" i="2"/>
  <c r="I553" i="2"/>
  <c r="I555" i="2" s="1"/>
  <c r="G550" i="2"/>
  <c r="B550" i="2"/>
  <c r="G548" i="2"/>
  <c r="B548" i="2"/>
  <c r="C530" i="2"/>
  <c r="H530" i="2" s="1"/>
  <c r="I532" i="2" s="1"/>
  <c r="I522" i="2"/>
  <c r="D522" i="2"/>
  <c r="H495" i="2"/>
  <c r="H488" i="2"/>
  <c r="C488" i="2"/>
  <c r="D497" i="2" s="1"/>
  <c r="D487" i="2"/>
  <c r="H465" i="2"/>
  <c r="H458" i="2"/>
  <c r="I467" i="2" s="1"/>
  <c r="C458" i="2"/>
  <c r="D467" i="2" s="1"/>
  <c r="I457" i="2"/>
  <c r="D456" i="2"/>
  <c r="D455" i="2"/>
  <c r="D457" i="2" s="1"/>
  <c r="B452" i="2"/>
  <c r="H433" i="2"/>
  <c r="H430" i="2"/>
  <c r="H425" i="2"/>
  <c r="C425" i="2"/>
  <c r="D434" i="2" s="1"/>
  <c r="I423" i="2"/>
  <c r="D423" i="2"/>
  <c r="I422" i="2"/>
  <c r="D422" i="2"/>
  <c r="D424" i="2" s="1"/>
  <c r="D435" i="2" s="1"/>
  <c r="G419" i="2"/>
  <c r="B419" i="2"/>
  <c r="H404" i="2"/>
  <c r="H402" i="2"/>
  <c r="H401" i="2"/>
  <c r="C397" i="2"/>
  <c r="C396" i="2"/>
  <c r="D405" i="2" s="1"/>
  <c r="D394" i="2"/>
  <c r="I393" i="2"/>
  <c r="I395" i="2" s="1"/>
  <c r="D393" i="2"/>
  <c r="G390" i="2"/>
  <c r="B390" i="2"/>
  <c r="D373" i="2"/>
  <c r="H364" i="2"/>
  <c r="I373" i="2" s="1"/>
  <c r="D361" i="2"/>
  <c r="D363" i="2" s="1"/>
  <c r="G358" i="2"/>
  <c r="B358" i="2"/>
  <c r="I332" i="2"/>
  <c r="C329" i="2"/>
  <c r="C328" i="2"/>
  <c r="C325" i="2"/>
  <c r="H301" i="2"/>
  <c r="H187" i="2"/>
  <c r="I193" i="2" s="1"/>
  <c r="I194" i="2" s="1"/>
  <c r="G178" i="2"/>
  <c r="G150" i="2"/>
  <c r="G121" i="2"/>
  <c r="G92" i="2"/>
  <c r="H72" i="2"/>
  <c r="I79" i="2" s="1"/>
  <c r="C72" i="2"/>
  <c r="G66" i="2"/>
  <c r="G64" i="2"/>
  <c r="C48" i="2"/>
  <c r="C42" i="2"/>
  <c r="D50" i="2" s="1"/>
  <c r="D51" i="2" s="1"/>
  <c r="B34" i="2"/>
  <c r="G34" i="2" s="1"/>
  <c r="H20" i="2"/>
  <c r="H14" i="2"/>
  <c r="I22" i="2" s="1"/>
  <c r="I23" i="2" s="1"/>
  <c r="G5" i="2"/>
  <c r="I211" i="2"/>
  <c r="D183" i="2"/>
  <c r="D155" i="2"/>
  <c r="I127" i="2"/>
  <c r="I69" i="2"/>
  <c r="D69" i="2"/>
  <c r="I10" i="2"/>
  <c r="M11" i="3" l="1"/>
  <c r="D21" i="4"/>
  <c r="D81" i="4"/>
  <c r="D83" i="4" s="1"/>
  <c r="D91" i="4" s="1"/>
  <c r="I361" i="2"/>
  <c r="I363" i="2" s="1"/>
  <c r="I374" i="2" s="1"/>
  <c r="I51" i="2"/>
  <c r="I80" i="2"/>
  <c r="D97" i="2"/>
  <c r="D211" i="2"/>
  <c r="C214" i="2"/>
  <c r="D221" i="2" s="1"/>
  <c r="C186" i="2"/>
  <c r="D193" i="2" s="1"/>
  <c r="D194" i="2" s="1"/>
  <c r="I155" i="2"/>
  <c r="I166" i="2" s="1"/>
  <c r="L12" i="3"/>
  <c r="I714" i="2"/>
  <c r="I715" i="2" s="1"/>
  <c r="D744" i="2"/>
  <c r="D745" i="2" s="1"/>
  <c r="I37" i="4"/>
  <c r="I47" i="4" s="1"/>
  <c r="G32" i="4"/>
  <c r="D46" i="4"/>
  <c r="D47" i="4" s="1"/>
  <c r="D374" i="2"/>
  <c r="I424" i="2"/>
  <c r="I304" i="2"/>
  <c r="I305" i="2" s="1"/>
  <c r="I434" i="2"/>
  <c r="D468" i="2"/>
  <c r="D654" i="2"/>
  <c r="D655" i="2" s="1"/>
  <c r="D565" i="2"/>
  <c r="D566" i="2" s="1"/>
  <c r="D595" i="2"/>
  <c r="D596" i="2" s="1"/>
  <c r="I497" i="2"/>
  <c r="D532" i="2"/>
  <c r="D533" i="2" s="1"/>
  <c r="I333" i="2"/>
  <c r="I468" i="2"/>
  <c r="D498" i="2"/>
  <c r="D332" i="2"/>
  <c r="D333" i="2" s="1"/>
  <c r="I137" i="2"/>
  <c r="I138" i="2" s="1"/>
  <c r="C14" i="2"/>
  <c r="D22" i="2" s="1"/>
  <c r="D23" i="2" s="1"/>
  <c r="I97" i="2"/>
  <c r="I221" i="2"/>
  <c r="I222" i="2" s="1"/>
  <c r="D250" i="2"/>
  <c r="D395" i="2"/>
  <c r="D406" i="2" s="1"/>
  <c r="I565" i="2"/>
  <c r="I566" i="2" s="1"/>
  <c r="D848" i="2"/>
  <c r="D849" i="2" s="1"/>
  <c r="D137" i="2"/>
  <c r="D165" i="2"/>
  <c r="I405" i="2"/>
  <c r="I406" i="2" s="1"/>
  <c r="D624" i="2"/>
  <c r="D625" i="2" s="1"/>
  <c r="I848" i="2"/>
  <c r="I849" i="2" s="1"/>
  <c r="D681" i="2"/>
  <c r="D682" i="2" s="1"/>
  <c r="D775" i="2"/>
  <c r="D776" i="2" s="1"/>
  <c r="I21" i="4"/>
  <c r="B388" i="2"/>
  <c r="B356" i="2"/>
  <c r="G356" i="2" s="1"/>
  <c r="D79" i="2"/>
  <c r="D80" i="2" s="1"/>
  <c r="I533" i="2"/>
  <c r="G578" i="2"/>
  <c r="B666" i="2"/>
  <c r="F8" i="3"/>
  <c r="M8" i="3" s="1"/>
  <c r="F9" i="3"/>
  <c r="M9" i="3" s="1"/>
  <c r="F10" i="3"/>
  <c r="M10" i="3" s="1"/>
  <c r="D12" i="3"/>
  <c r="D222" i="2" l="1"/>
  <c r="M12" i="3"/>
  <c r="M14" i="3" s="1"/>
  <c r="D138" i="2"/>
  <c r="I107" i="2"/>
  <c r="I108" i="2" s="1"/>
  <c r="C100" i="2"/>
  <c r="D107" i="2" s="1"/>
  <c r="D108" i="2" s="1"/>
  <c r="I435" i="2"/>
  <c r="D166" i="2"/>
  <c r="D251" i="2"/>
  <c r="B417" i="2"/>
  <c r="G388" i="2"/>
  <c r="G666" i="2"/>
  <c r="B757" i="2"/>
  <c r="B637" i="2"/>
  <c r="F12" i="3"/>
  <c r="B799" i="2" l="1"/>
  <c r="G757" i="2"/>
  <c r="G799" i="2" s="1"/>
  <c r="G637" i="2"/>
  <c r="B727" i="2"/>
  <c r="G727" i="2" s="1"/>
  <c r="B450" i="2"/>
  <c r="G450" i="2" s="1"/>
  <c r="B515" i="2"/>
  <c r="G515" i="2" s="1"/>
  <c r="G417" i="2"/>
  <c r="B480" i="2"/>
  <c r="G480" i="2" s="1"/>
</calcChain>
</file>

<file path=xl/sharedStrings.xml><?xml version="1.0" encoding="utf-8"?>
<sst xmlns="http://schemas.openxmlformats.org/spreadsheetml/2006/main" count="1479" uniqueCount="173">
  <si>
    <t>ST. VINCENT COLLEGE OF CABUYAO</t>
  </si>
  <si>
    <t>Mamatid, City of Cabuyao,Laguna</t>
  </si>
  <si>
    <t>NON - TEACHING STAFF PAYROLL</t>
  </si>
  <si>
    <t>NO.</t>
  </si>
  <si>
    <t>NAME</t>
  </si>
  <si>
    <t>MONTHLY</t>
  </si>
  <si>
    <t>GrossPay</t>
  </si>
  <si>
    <t>ABSENT</t>
  </si>
  <si>
    <t>DEDUCTION</t>
  </si>
  <si>
    <t>LESS ABSENT</t>
  </si>
  <si>
    <t>SSS PR</t>
  </si>
  <si>
    <t>PAG-IBIG</t>
  </si>
  <si>
    <t>C/A</t>
  </si>
  <si>
    <t>TUITION FEE</t>
  </si>
  <si>
    <t>CSB</t>
  </si>
  <si>
    <t>TOTAL DEDUCTION</t>
  </si>
  <si>
    <t>Honorarium/ Allowances</t>
  </si>
  <si>
    <t>NET PAY</t>
  </si>
  <si>
    <t>CHAVEZ, GABRIEL JOSE</t>
  </si>
  <si>
    <t>BABIERA, AILEEN JEAN C.</t>
  </si>
  <si>
    <t>BARAS, MARY JANE C.</t>
  </si>
  <si>
    <t>CASTILLO, SHEILA MAE R.</t>
  </si>
  <si>
    <t>CO., ANGELO JAMES  L.</t>
  </si>
  <si>
    <t>DOLLENTE, HALEJONES</t>
  </si>
  <si>
    <t>EMBON, HAIZEL P.</t>
  </si>
  <si>
    <t>Single</t>
  </si>
  <si>
    <t>MARCE, JEAN LOUISE D.</t>
  </si>
  <si>
    <t>MORON, RAYMART</t>
  </si>
  <si>
    <t>NADAL, MELVAR</t>
  </si>
  <si>
    <t>Note: Retired</t>
  </si>
  <si>
    <t xml:space="preserve">NAVARRO, JULIUS CESAR </t>
  </si>
  <si>
    <t>NEGRETE, CRIS JOHN</t>
  </si>
  <si>
    <t>PALES, MARIZ P., RGC</t>
  </si>
  <si>
    <t>RACCA, CRISTNE</t>
  </si>
  <si>
    <t xml:space="preserve">SALAZAR, ALDRIN RYAN  </t>
  </si>
  <si>
    <t>GRAND TOTAL</t>
  </si>
  <si>
    <t xml:space="preserve">Prepared by:  </t>
  </si>
  <si>
    <t>Checked by:</t>
  </si>
  <si>
    <t>Approved by:</t>
  </si>
  <si>
    <t>Noted by:</t>
  </si>
  <si>
    <t>Haizel P. Embon</t>
  </si>
  <si>
    <t>Maila N. Durian</t>
  </si>
  <si>
    <t>Jannette C. Arceo</t>
  </si>
  <si>
    <t>Marina A. Chavez</t>
  </si>
  <si>
    <t>Accounting Staff 1</t>
  </si>
  <si>
    <t>Finace, Dept Head</t>
  </si>
  <si>
    <t>Executive Trustee</t>
  </si>
  <si>
    <t>Directress</t>
  </si>
  <si>
    <t>MAINTENANCE PAYROLL</t>
  </si>
  <si>
    <t>GROSS PAY</t>
  </si>
  <si>
    <t>DEDUCTIONS</t>
  </si>
  <si>
    <t>PHIC</t>
  </si>
  <si>
    <t>AdJUSTMENT</t>
  </si>
  <si>
    <t>.</t>
  </si>
  <si>
    <t>Mamatid, Cabuyao Laguna</t>
  </si>
  <si>
    <t>1. ADMIN</t>
  </si>
  <si>
    <t>2. ADMIN</t>
  </si>
  <si>
    <t>PAYSLIP</t>
  </si>
  <si>
    <t>date covered</t>
  </si>
  <si>
    <t>SALARY: (Gross)</t>
  </si>
  <si>
    <t>TOTAL</t>
  </si>
  <si>
    <t>Deductions:</t>
  </si>
  <si>
    <t>Absent</t>
  </si>
  <si>
    <t>Pag-ibig</t>
  </si>
  <si>
    <t>Philhealth</t>
  </si>
  <si>
    <t>CA</t>
  </si>
  <si>
    <t>Tuition Fee</t>
  </si>
  <si>
    <t>W/tax</t>
  </si>
  <si>
    <t>Net Salary</t>
  </si>
  <si>
    <t>Approved:</t>
  </si>
  <si>
    <t>MARINA A. CHAVEZ</t>
  </si>
  <si>
    <t>Treasurer</t>
  </si>
  <si>
    <t>Signature</t>
  </si>
  <si>
    <t>3. ADMIN</t>
  </si>
  <si>
    <t>4. ADMIN</t>
  </si>
  <si>
    <t>Marketing &amp; Public Affairs Officer</t>
  </si>
  <si>
    <t>5. ADMIN</t>
  </si>
  <si>
    <t>6. ADMIN</t>
  </si>
  <si>
    <t>7. ADMIN</t>
  </si>
  <si>
    <t>8. ADMIN</t>
  </si>
  <si>
    <t>Medical Staff 1</t>
  </si>
  <si>
    <t>9. ADMIN</t>
  </si>
  <si>
    <t>10. ADMIN</t>
  </si>
  <si>
    <t>11. ADMIN</t>
  </si>
  <si>
    <t>12. ADMIN</t>
  </si>
  <si>
    <t>13. ADMIN</t>
  </si>
  <si>
    <t>14. ADMIN</t>
  </si>
  <si>
    <t>Property &amp; Supply Mgt Officer/Staff 1</t>
  </si>
  <si>
    <t>15. ADMIN</t>
  </si>
  <si>
    <t>16. ADMIN</t>
  </si>
  <si>
    <t>17. ADMIN</t>
  </si>
  <si>
    <t>Guidance Consultant</t>
  </si>
  <si>
    <t>Registrar Staff 2</t>
  </si>
  <si>
    <t>1. MAINTENANCE</t>
  </si>
  <si>
    <t>2. MAINTENANCE</t>
  </si>
  <si>
    <t>Maintenance Staff 1</t>
  </si>
  <si>
    <t>SSS pr</t>
  </si>
  <si>
    <t>SSS Loan</t>
  </si>
  <si>
    <t>Pag-ibig loan</t>
  </si>
  <si>
    <t>Pag-ibig Loan</t>
  </si>
  <si>
    <t>3. MAINTENANCE</t>
  </si>
  <si>
    <t>4. MAINTENANCE</t>
  </si>
  <si>
    <t>5. MAINTENANCE</t>
  </si>
  <si>
    <t>6. MAINTENANCE</t>
  </si>
  <si>
    <t>Employee's Name</t>
  </si>
  <si>
    <t>PAGIBIG</t>
  </si>
  <si>
    <t>CITY SAVINGS</t>
  </si>
  <si>
    <t>canteen</t>
  </si>
  <si>
    <t>Canteen</t>
  </si>
  <si>
    <t>uniform</t>
  </si>
  <si>
    <t>24. SH</t>
  </si>
  <si>
    <t>25. SHS</t>
  </si>
  <si>
    <t>Overload</t>
  </si>
  <si>
    <t>City Savings</t>
  </si>
  <si>
    <t>26. SH</t>
  </si>
  <si>
    <t>27. SH</t>
  </si>
  <si>
    <t>Uniform</t>
  </si>
  <si>
    <t>28. SH</t>
  </si>
  <si>
    <t>OVERLOAD</t>
  </si>
  <si>
    <t>8 SH</t>
  </si>
  <si>
    <t>31. SHS</t>
  </si>
  <si>
    <t>11. SHS</t>
  </si>
  <si>
    <t>Noemi</t>
  </si>
  <si>
    <t>Pag-ibig-loan</t>
  </si>
  <si>
    <t>Overloaf</t>
  </si>
  <si>
    <t>Pag-ibg Loan</t>
  </si>
  <si>
    <t>Tuition fee</t>
  </si>
  <si>
    <t>Net Pay</t>
  </si>
  <si>
    <t>ALMONTE, ALLEN</t>
  </si>
  <si>
    <t>Water</t>
  </si>
  <si>
    <t>Others</t>
  </si>
  <si>
    <t>July 1 - 15, 2011</t>
  </si>
  <si>
    <t>July 1 - 15, 2014</t>
  </si>
  <si>
    <t>CHAVEZ, NOEMI D.</t>
  </si>
  <si>
    <t>AZADA, MADONNA P.</t>
  </si>
  <si>
    <t>July 16 - 31, 2014</t>
  </si>
  <si>
    <t>BARROS, VICENTE U. JR.</t>
  </si>
  <si>
    <t xml:space="preserve">   PAY DAY</t>
  </si>
  <si>
    <t xml:space="preserve">HERMANO, MARISSA </t>
  </si>
  <si>
    <t>BAUTISTA, DIONISI0 R.</t>
  </si>
  <si>
    <t xml:space="preserve">MACO, ANGELITA </t>
  </si>
  <si>
    <t>PELAGIO,  FRANCISCO</t>
  </si>
  <si>
    <t>Pag-Ibig</t>
  </si>
  <si>
    <t>RETROACTIVE PAY</t>
  </si>
  <si>
    <t>Cherry Del Campo</t>
  </si>
  <si>
    <t>HR Manager</t>
  </si>
  <si>
    <t>No.</t>
  </si>
  <si>
    <t>MAGPILI III, FRANCISCO N.</t>
  </si>
  <si>
    <t>18. ADMIN</t>
  </si>
  <si>
    <t xml:space="preserve"> </t>
  </si>
  <si>
    <t>UNIFORM</t>
  </si>
  <si>
    <t>Allowance</t>
  </si>
  <si>
    <t>CHAVEZ, ZACHARIAH</t>
  </si>
  <si>
    <t>DECANO, JOSEPHINE</t>
  </si>
  <si>
    <t>CA Balance:</t>
  </si>
  <si>
    <t>February 1-15, 2022</t>
  </si>
  <si>
    <t>CA Balance</t>
  </si>
  <si>
    <t>February 1-15, 2012</t>
  </si>
  <si>
    <t>Honorarium</t>
  </si>
  <si>
    <t>Total</t>
  </si>
  <si>
    <t>Registrar Staff 1</t>
  </si>
  <si>
    <t>Security Officer</t>
  </si>
  <si>
    <t>Retroactive Pay</t>
  </si>
  <si>
    <t>March 1-15, 2022</t>
  </si>
  <si>
    <t>Security Officer 1</t>
  </si>
  <si>
    <t>SOCIAS, JENNY</t>
  </si>
  <si>
    <t>SACULO, JOSHUA</t>
  </si>
  <si>
    <t>Moron, Raymart - CA PAID</t>
  </si>
  <si>
    <t>MARCH 1-15, 2022</t>
  </si>
  <si>
    <t>20. ADMIN</t>
  </si>
  <si>
    <t>19. ADMIN</t>
  </si>
  <si>
    <t>Dionisio, Bautista - 1000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</si>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</sst>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_);_(* \(#,##0.00\);_(* &quot;-&quot;??_);_(@_)"/>
  </numFmts>
  <fonts count="7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 val="singleAccounting"/>
      <sz val="10"/>
      <name val="Arial"/>
      <family val="2"/>
    </font>
    <font>
      <b/>
      <sz val="16"/>
      <name val="Arial"/>
      <family val="2"/>
    </font>
    <font>
      <b/>
      <u val="singleAccounting"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sz val="11"/>
      <color theme="3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Calibri Light"/>
      <family val="2"/>
      <scheme val="major"/>
    </font>
    <font>
      <sz val="10"/>
      <name val="Calibri Light"/>
      <family val="2"/>
      <scheme val="major"/>
    </font>
    <font>
      <sz val="8"/>
      <name val="Calibri Light"/>
      <family val="2"/>
      <scheme val="major"/>
    </font>
    <font>
      <b/>
      <sz val="8"/>
      <color theme="1"/>
      <name val="Arial Narrow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sz val="10"/>
      <color theme="3"/>
      <name val="Arial"/>
      <family val="2"/>
    </font>
    <font>
      <sz val="8"/>
      <color theme="3"/>
      <name val="Arial"/>
      <family val="2"/>
    </font>
    <font>
      <b/>
      <i/>
      <sz val="10"/>
      <color theme="3"/>
      <name val="Arial"/>
      <family val="2"/>
    </font>
    <font>
      <u val="singleAccounting"/>
      <sz val="10"/>
      <color theme="3"/>
      <name val="Arial"/>
      <family val="2"/>
    </font>
    <font>
      <b/>
      <sz val="16"/>
      <color theme="3"/>
      <name val="Arial"/>
      <family val="2"/>
    </font>
    <font>
      <u/>
      <sz val="10"/>
      <color theme="3"/>
      <name val="Arial"/>
      <family val="2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 Narrow"/>
      <family val="2"/>
    </font>
    <font>
      <b/>
      <i/>
      <sz val="8"/>
      <color theme="1"/>
      <name val="Arial"/>
      <family val="2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9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10"/>
      <name val="Calibri Light"/>
      <family val="2"/>
      <scheme val="major"/>
    </font>
    <font>
      <b/>
      <sz val="8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 val="doubleAccounting"/>
      <sz val="12"/>
      <color theme="1"/>
      <name val="Calibri Light"/>
      <family val="2"/>
      <scheme val="major"/>
    </font>
    <font>
      <b/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 "/>
    </font>
    <font>
      <b/>
      <sz val="1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rgb="FF002060"/>
      </bottom>
      <diagonal/>
    </border>
    <border>
      <left/>
      <right style="thin">
        <color auto="1"/>
      </right>
      <top/>
      <bottom style="thin">
        <color rgb="FF002060"/>
      </bottom>
      <diagonal/>
    </border>
    <border>
      <left style="thin">
        <color auto="1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auto="1"/>
      </right>
      <top style="thin">
        <color rgb="FF002060"/>
      </top>
      <bottom style="thin">
        <color rgb="FF002060"/>
      </bottom>
      <diagonal/>
    </border>
    <border>
      <left style="thin">
        <color auto="1"/>
      </left>
      <right/>
      <top style="thin">
        <color rgb="FF002060"/>
      </top>
      <bottom style="thin">
        <color auto="1"/>
      </bottom>
      <diagonal/>
    </border>
    <border>
      <left/>
      <right/>
      <top style="thin">
        <color rgb="FF002060"/>
      </top>
      <bottom style="thin">
        <color auto="1"/>
      </bottom>
      <diagonal/>
    </border>
    <border>
      <left/>
      <right style="thin">
        <color auto="1"/>
      </right>
      <top style="thin">
        <color rgb="FF002060"/>
      </top>
      <bottom style="thin">
        <color auto="1"/>
      </bottom>
      <diagonal/>
    </border>
    <border>
      <left style="thin">
        <color auto="1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 style="thin">
        <color auto="1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auto="1"/>
      </right>
      <top/>
      <bottom style="thin">
        <color theme="3"/>
      </bottom>
      <diagonal/>
    </border>
    <border>
      <left/>
      <right style="thin">
        <color auto="1"/>
      </right>
      <top style="thin">
        <color theme="3"/>
      </top>
      <bottom/>
      <diagonal/>
    </border>
    <border>
      <left style="thin">
        <color auto="1"/>
      </left>
      <right/>
      <top style="thin">
        <color rgb="FF002060"/>
      </top>
      <bottom style="thin">
        <color theme="3"/>
      </bottom>
      <diagonal/>
    </border>
    <border>
      <left/>
      <right/>
      <top style="thin">
        <color rgb="FF002060"/>
      </top>
      <bottom style="thin">
        <color theme="3"/>
      </bottom>
      <diagonal/>
    </border>
    <border>
      <left style="thin">
        <color auto="1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auto="1"/>
      </right>
      <top style="thin">
        <color rgb="FF002060"/>
      </top>
      <bottom style="thin">
        <color theme="3"/>
      </bottom>
      <diagonal/>
    </border>
    <border>
      <left/>
      <right style="thin">
        <color auto="1"/>
      </right>
      <top style="thin">
        <color theme="3"/>
      </top>
      <bottom style="thin">
        <color theme="3"/>
      </bottom>
      <diagonal/>
    </border>
    <border>
      <left style="thin">
        <color auto="1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auto="1"/>
      </right>
      <top style="thin">
        <color rgb="FF002060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0" fontId="5" fillId="0" borderId="0"/>
    <xf numFmtId="164" fontId="51" fillId="0" borderId="0" applyFont="0" applyFill="0" applyBorder="0" applyAlignment="0" applyProtection="0"/>
  </cellStyleXfs>
  <cellXfs count="339">
    <xf numFmtId="0" fontId="0" fillId="0" borderId="0" xfId="0"/>
    <xf numFmtId="0" fontId="0" fillId="0" borderId="0" xfId="0" applyBorder="1"/>
    <xf numFmtId="0" fontId="4" fillId="0" borderId="0" xfId="0" applyFont="1"/>
    <xf numFmtId="0" fontId="5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2" borderId="4" xfId="0" applyFont="1" applyFill="1" applyBorder="1"/>
    <xf numFmtId="0" fontId="5" fillId="2" borderId="0" xfId="0" applyFont="1" applyFill="1" applyBorder="1"/>
    <xf numFmtId="0" fontId="5" fillId="0" borderId="5" xfId="0" applyFont="1" applyBorder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4" xfId="0" applyFont="1" applyBorder="1"/>
    <xf numFmtId="164" fontId="6" fillId="0" borderId="5" xfId="2" applyFont="1" applyBorder="1"/>
    <xf numFmtId="0" fontId="0" fillId="0" borderId="5" xfId="0" applyBorder="1"/>
    <xf numFmtId="164" fontId="5" fillId="0" borderId="12" xfId="2" applyFont="1" applyBorder="1"/>
    <xf numFmtId="164" fontId="5" fillId="0" borderId="13" xfId="2" applyFont="1" applyBorder="1"/>
    <xf numFmtId="164" fontId="7" fillId="0" borderId="5" xfId="0" applyNumberFormat="1" applyFont="1" applyBorder="1"/>
    <xf numFmtId="164" fontId="8" fillId="0" borderId="14" xfId="2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164" fontId="9" fillId="0" borderId="5" xfId="2" applyFont="1" applyBorder="1"/>
    <xf numFmtId="164" fontId="5" fillId="0" borderId="7" xfId="2" applyFont="1" applyBorder="1"/>
    <xf numFmtId="164" fontId="5" fillId="0" borderId="10" xfId="2" applyFont="1" applyBorder="1"/>
    <xf numFmtId="164" fontId="5" fillId="0" borderId="5" xfId="0" applyNumberFormat="1" applyFont="1" applyBorder="1"/>
    <xf numFmtId="164" fontId="5" fillId="0" borderId="8" xfId="2" applyFont="1" applyBorder="1"/>
    <xf numFmtId="164" fontId="5" fillId="0" borderId="5" xfId="2" applyFont="1" applyBorder="1"/>
    <xf numFmtId="0" fontId="10" fillId="0" borderId="4" xfId="0" applyFont="1" applyBorder="1"/>
    <xf numFmtId="0" fontId="10" fillId="0" borderId="0" xfId="0" applyFont="1" applyBorder="1"/>
    <xf numFmtId="0" fontId="11" fillId="0" borderId="4" xfId="0" applyFont="1" applyBorder="1"/>
    <xf numFmtId="0" fontId="12" fillId="0" borderId="4" xfId="0" applyFont="1" applyFill="1" applyBorder="1"/>
    <xf numFmtId="164" fontId="5" fillId="0" borderId="0" xfId="2" applyFont="1" applyFill="1" applyBorder="1"/>
    <xf numFmtId="164" fontId="8" fillId="0" borderId="5" xfId="2" applyFont="1" applyBorder="1"/>
    <xf numFmtId="0" fontId="13" fillId="0" borderId="0" xfId="0" applyFont="1"/>
    <xf numFmtId="0" fontId="6" fillId="0" borderId="0" xfId="0" applyFont="1" applyBorder="1"/>
    <xf numFmtId="0" fontId="6" fillId="0" borderId="4" xfId="0" applyFont="1" applyBorder="1"/>
    <xf numFmtId="0" fontId="15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15" xfId="0" applyFont="1" applyBorder="1" applyAlignment="1">
      <alignment horizontal="center"/>
    </xf>
    <xf numFmtId="0" fontId="16" fillId="3" borderId="15" xfId="0" applyFont="1" applyFill="1" applyBorder="1" applyAlignment="1">
      <alignment horizontal="center"/>
    </xf>
    <xf numFmtId="0" fontId="17" fillId="3" borderId="15" xfId="0" applyFont="1" applyFill="1" applyBorder="1" applyAlignment="1"/>
    <xf numFmtId="0" fontId="16" fillId="3" borderId="15" xfId="0" applyFont="1" applyFill="1" applyBorder="1"/>
    <xf numFmtId="0" fontId="10" fillId="0" borderId="15" xfId="0" applyFont="1" applyBorder="1" applyAlignment="1">
      <alignment horizontal="left"/>
    </xf>
    <xf numFmtId="164" fontId="16" fillId="0" borderId="15" xfId="2" applyFont="1" applyBorder="1"/>
    <xf numFmtId="164" fontId="16" fillId="3" borderId="15" xfId="2" applyFont="1" applyFill="1" applyBorder="1"/>
    <xf numFmtId="0" fontId="10" fillId="3" borderId="15" xfId="1" applyFont="1" applyFill="1" applyBorder="1" applyAlignment="1"/>
    <xf numFmtId="164" fontId="10" fillId="3" borderId="15" xfId="2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8" fillId="3" borderId="0" xfId="0" applyFont="1" applyFill="1" applyBorder="1"/>
    <xf numFmtId="164" fontId="18" fillId="3" borderId="0" xfId="2" applyFont="1" applyFill="1" applyBorder="1"/>
    <xf numFmtId="0" fontId="15" fillId="3" borderId="0" xfId="0" applyFont="1" applyFill="1" applyBorder="1" applyAlignment="1"/>
    <xf numFmtId="164" fontId="16" fillId="3" borderId="0" xfId="2" applyFont="1" applyFill="1" applyBorder="1"/>
    <xf numFmtId="0" fontId="16" fillId="3" borderId="0" xfId="0" applyFont="1" applyFill="1" applyBorder="1"/>
    <xf numFmtId="0" fontId="19" fillId="3" borderId="0" xfId="1" applyFont="1" applyFill="1" applyBorder="1" applyAlignment="1"/>
    <xf numFmtId="0" fontId="20" fillId="0" borderId="0" xfId="0" applyFont="1" applyBorder="1" applyAlignment="1">
      <alignment horizontal="left"/>
    </xf>
    <xf numFmtId="0" fontId="21" fillId="3" borderId="0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>
      <alignment horizontal="center"/>
    </xf>
    <xf numFmtId="0" fontId="22" fillId="3" borderId="15" xfId="0" applyFont="1" applyFill="1" applyBorder="1" applyAlignment="1">
      <alignment horizontal="center" vertical="center"/>
    </xf>
    <xf numFmtId="0" fontId="22" fillId="3" borderId="15" xfId="0" applyFont="1" applyFill="1" applyBorder="1" applyAlignment="1">
      <alignment horizontal="center" vertical="center" wrapText="1"/>
    </xf>
    <xf numFmtId="164" fontId="16" fillId="3" borderId="15" xfId="0" applyNumberFormat="1" applyFont="1" applyFill="1" applyBorder="1"/>
    <xf numFmtId="164" fontId="10" fillId="3" borderId="15" xfId="0" applyNumberFormat="1" applyFont="1" applyFill="1" applyBorder="1"/>
    <xf numFmtId="164" fontId="16" fillId="3" borderId="0" xfId="0" applyNumberFormat="1" applyFont="1" applyFill="1" applyBorder="1"/>
    <xf numFmtId="164" fontId="17" fillId="3" borderId="0" xfId="0" applyNumberFormat="1" applyFont="1" applyFill="1" applyBorder="1"/>
    <xf numFmtId="164" fontId="17" fillId="3" borderId="0" xfId="2" applyFont="1" applyFill="1" applyBorder="1"/>
    <xf numFmtId="0" fontId="20" fillId="3" borderId="0" xfId="1" applyFont="1" applyFill="1" applyBorder="1" applyAlignment="1"/>
    <xf numFmtId="164" fontId="23" fillId="3" borderId="0" xfId="0" applyNumberFormat="1" applyFont="1" applyFill="1" applyBorder="1"/>
    <xf numFmtId="0" fontId="24" fillId="0" borderId="0" xfId="0" applyFont="1"/>
    <xf numFmtId="0" fontId="25" fillId="0" borderId="0" xfId="0" applyFont="1" applyBorder="1" applyAlignment="1">
      <alignment horizontal="center"/>
    </xf>
    <xf numFmtId="0" fontId="23" fillId="3" borderId="15" xfId="0" applyFont="1" applyFill="1" applyBorder="1" applyAlignment="1">
      <alignment horizontal="center" wrapText="1"/>
    </xf>
    <xf numFmtId="164" fontId="16" fillId="3" borderId="15" xfId="0" applyNumberFormat="1" applyFont="1" applyFill="1" applyBorder="1" applyAlignment="1">
      <alignment horizontal="center"/>
    </xf>
    <xf numFmtId="164" fontId="16" fillId="3" borderId="15" xfId="2" applyFont="1" applyFill="1" applyBorder="1" applyAlignment="1">
      <alignment horizontal="center"/>
    </xf>
    <xf numFmtId="4" fontId="18" fillId="3" borderId="0" xfId="0" applyNumberFormat="1" applyFont="1" applyFill="1" applyBorder="1"/>
    <xf numFmtId="0" fontId="26" fillId="0" borderId="0" xfId="0" applyFont="1" applyBorder="1" applyAlignment="1">
      <alignment horizontal="center"/>
    </xf>
    <xf numFmtId="4" fontId="17" fillId="3" borderId="0" xfId="0" applyNumberFormat="1" applyFont="1" applyFill="1" applyBorder="1"/>
    <xf numFmtId="0" fontId="4" fillId="0" borderId="0" xfId="0" applyFont="1" applyFill="1"/>
    <xf numFmtId="43" fontId="4" fillId="0" borderId="0" xfId="0" applyNumberFormat="1" applyFont="1" applyFill="1"/>
    <xf numFmtId="0" fontId="4" fillId="0" borderId="0" xfId="0" applyFont="1" applyFill="1" applyAlignment="1">
      <alignment horizontal="center"/>
    </xf>
    <xf numFmtId="164" fontId="18" fillId="3" borderId="15" xfId="0" applyNumberFormat="1" applyFont="1" applyFill="1" applyBorder="1" applyAlignment="1">
      <alignment horizontal="center"/>
    </xf>
    <xf numFmtId="164" fontId="18" fillId="3" borderId="16" xfId="2" applyFont="1" applyFill="1" applyBorder="1"/>
    <xf numFmtId="164" fontId="28" fillId="0" borderId="16" xfId="0" applyNumberFormat="1" applyFont="1" applyBorder="1" applyAlignment="1">
      <alignment horizontal="center"/>
    </xf>
    <xf numFmtId="4" fontId="29" fillId="0" borderId="0" xfId="0" applyNumberFormat="1" applyFont="1" applyAlignment="1">
      <alignment horizontal="center"/>
    </xf>
    <xf numFmtId="0" fontId="5" fillId="4" borderId="4" xfId="0" applyFont="1" applyFill="1" applyBorder="1"/>
    <xf numFmtId="164" fontId="30" fillId="0" borderId="5" xfId="2" applyFont="1" applyBorder="1"/>
    <xf numFmtId="0" fontId="4" fillId="0" borderId="4" xfId="0" applyFont="1" applyBorder="1"/>
    <xf numFmtId="164" fontId="31" fillId="0" borderId="5" xfId="0" applyNumberFormat="1" applyFont="1" applyBorder="1"/>
    <xf numFmtId="164" fontId="32" fillId="0" borderId="14" xfId="2" applyFont="1" applyBorder="1" applyAlignment="1"/>
    <xf numFmtId="0" fontId="5" fillId="0" borderId="28" xfId="0" applyFont="1" applyBorder="1"/>
    <xf numFmtId="164" fontId="31" fillId="0" borderId="8" xfId="2" applyFont="1" applyBorder="1"/>
    <xf numFmtId="164" fontId="8" fillId="0" borderId="5" xfId="2" applyFont="1" applyBorder="1" applyAlignment="1"/>
    <xf numFmtId="0" fontId="5" fillId="0" borderId="2" xfId="0" applyFont="1" applyBorder="1"/>
    <xf numFmtId="0" fontId="6" fillId="0" borderId="5" xfId="0" applyFont="1" applyBorder="1"/>
    <xf numFmtId="164" fontId="5" fillId="0" borderId="0" xfId="2" applyFont="1" applyBorder="1"/>
    <xf numFmtId="164" fontId="32" fillId="0" borderId="14" xfId="2" applyFont="1" applyBorder="1"/>
    <xf numFmtId="164" fontId="31" fillId="0" borderId="5" xfId="2" applyFont="1" applyBorder="1"/>
    <xf numFmtId="164" fontId="4" fillId="0" borderId="5" xfId="0" applyNumberFormat="1" applyFont="1" applyBorder="1"/>
    <xf numFmtId="0" fontId="0" fillId="0" borderId="4" xfId="0" applyBorder="1"/>
    <xf numFmtId="0" fontId="33" fillId="0" borderId="4" xfId="0" applyFont="1" applyBorder="1"/>
    <xf numFmtId="164" fontId="5" fillId="0" borderId="13" xfId="0" applyNumberFormat="1" applyFont="1" applyBorder="1"/>
    <xf numFmtId="0" fontId="5" fillId="0" borderId="24" xfId="0" applyFont="1" applyBorder="1"/>
    <xf numFmtId="164" fontId="5" fillId="0" borderId="8" xfId="0" applyNumberFormat="1" applyFont="1" applyBorder="1"/>
    <xf numFmtId="0" fontId="5" fillId="0" borderId="0" xfId="0" applyFont="1" applyBorder="1" applyAlignment="1">
      <alignment horizontal="left"/>
    </xf>
    <xf numFmtId="0" fontId="34" fillId="0" borderId="0" xfId="0" applyFont="1" applyBorder="1" applyAlignment="1">
      <alignment horizontal="center"/>
    </xf>
    <xf numFmtId="0" fontId="34" fillId="0" borderId="0" xfId="0" applyFont="1" applyBorder="1"/>
    <xf numFmtId="0" fontId="34" fillId="0" borderId="7" xfId="0" applyFont="1" applyBorder="1" applyAlignment="1">
      <alignment horizontal="center"/>
    </xf>
    <xf numFmtId="164" fontId="34" fillId="0" borderId="12" xfId="2" applyFont="1" applyBorder="1"/>
    <xf numFmtId="164" fontId="34" fillId="0" borderId="13" xfId="2" applyFont="1" applyBorder="1"/>
    <xf numFmtId="0" fontId="35" fillId="0" borderId="0" xfId="0" applyFont="1" applyBorder="1"/>
    <xf numFmtId="0" fontId="36" fillId="0" borderId="0" xfId="0" applyFont="1" applyFill="1" applyBorder="1"/>
    <xf numFmtId="164" fontId="34" fillId="0" borderId="0" xfId="2" applyFont="1" applyFill="1" applyBorder="1"/>
    <xf numFmtId="164" fontId="34" fillId="0" borderId="0" xfId="2" applyFont="1" applyBorder="1"/>
    <xf numFmtId="164" fontId="37" fillId="0" borderId="0" xfId="0" applyNumberFormat="1" applyFont="1" applyBorder="1"/>
    <xf numFmtId="164" fontId="38" fillId="0" borderId="0" xfId="2" applyFont="1" applyBorder="1"/>
    <xf numFmtId="0" fontId="34" fillId="0" borderId="7" xfId="0" applyFont="1" applyBorder="1"/>
    <xf numFmtId="0" fontId="34" fillId="0" borderId="2" xfId="0" applyFont="1" applyBorder="1" applyAlignment="1">
      <alignment horizontal="center"/>
    </xf>
    <xf numFmtId="164" fontId="34" fillId="0" borderId="7" xfId="2" applyFont="1" applyBorder="1"/>
    <xf numFmtId="0" fontId="34" fillId="0" borderId="2" xfId="0" applyFont="1" applyBorder="1"/>
    <xf numFmtId="0" fontId="5" fillId="0" borderId="1" xfId="0" applyFont="1" applyBorder="1"/>
    <xf numFmtId="0" fontId="34" fillId="0" borderId="4" xfId="0" applyFont="1" applyBorder="1"/>
    <xf numFmtId="164" fontId="34" fillId="0" borderId="10" xfId="2" applyFont="1" applyBorder="1"/>
    <xf numFmtId="0" fontId="34" fillId="0" borderId="1" xfId="0" applyFont="1" applyBorder="1"/>
    <xf numFmtId="0" fontId="34" fillId="0" borderId="6" xfId="0" applyFont="1" applyBorder="1"/>
    <xf numFmtId="164" fontId="39" fillId="0" borderId="7" xfId="0" applyNumberFormat="1" applyFont="1" applyBorder="1"/>
    <xf numFmtId="164" fontId="38" fillId="0" borderId="0" xfId="0" applyNumberFormat="1" applyFont="1" applyBorder="1"/>
    <xf numFmtId="164" fontId="34" fillId="0" borderId="0" xfId="0" applyNumberFormat="1" applyFont="1" applyBorder="1"/>
    <xf numFmtId="164" fontId="34" fillId="0" borderId="7" xfId="0" applyNumberFormat="1" applyFont="1" applyBorder="1"/>
    <xf numFmtId="164" fontId="38" fillId="0" borderId="7" xfId="2" applyFont="1" applyBorder="1"/>
    <xf numFmtId="164" fontId="35" fillId="0" borderId="7" xfId="2" applyFont="1" applyBorder="1"/>
    <xf numFmtId="0" fontId="36" fillId="0" borderId="0" xfId="0" applyFont="1" applyBorder="1"/>
    <xf numFmtId="0" fontId="34" fillId="0" borderId="0" xfId="0" applyFont="1"/>
    <xf numFmtId="0" fontId="34" fillId="0" borderId="0" xfId="0" applyFont="1" applyAlignment="1">
      <alignment horizontal="center"/>
    </xf>
    <xf numFmtId="164" fontId="38" fillId="0" borderId="39" xfId="2" applyFont="1" applyBorder="1"/>
    <xf numFmtId="0" fontId="38" fillId="0" borderId="0" xfId="0" applyFont="1"/>
    <xf numFmtId="164" fontId="37" fillId="0" borderId="7" xfId="0" applyNumberFormat="1" applyFont="1" applyBorder="1"/>
    <xf numFmtId="0" fontId="38" fillId="0" borderId="2" xfId="0" applyFont="1" applyBorder="1"/>
    <xf numFmtId="0" fontId="40" fillId="3" borderId="0" xfId="0" applyFont="1" applyFill="1"/>
    <xf numFmtId="0" fontId="0" fillId="0" borderId="0" xfId="0" applyAlignment="1">
      <alignment horizontal="left"/>
    </xf>
    <xf numFmtId="164" fontId="0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Border="1"/>
    <xf numFmtId="0" fontId="0" fillId="3" borderId="0" xfId="0" applyFont="1" applyFill="1" applyBorder="1" applyAlignment="1">
      <alignment horizontal="center"/>
    </xf>
    <xf numFmtId="0" fontId="42" fillId="3" borderId="15" xfId="0" applyFont="1" applyFill="1" applyBorder="1" applyAlignment="1">
      <alignment horizontal="center"/>
    </xf>
    <xf numFmtId="0" fontId="40" fillId="3" borderId="0" xfId="0" applyFont="1" applyFill="1" applyBorder="1"/>
    <xf numFmtId="0" fontId="0" fillId="0" borderId="15" xfId="0" applyFont="1" applyBorder="1" applyAlignment="1">
      <alignment horizontal="center"/>
    </xf>
    <xf numFmtId="0" fontId="41" fillId="0" borderId="15" xfId="0" applyFont="1" applyBorder="1" applyAlignment="1">
      <alignment horizontal="left"/>
    </xf>
    <xf numFmtId="0" fontId="44" fillId="3" borderId="0" xfId="0" applyFont="1" applyFill="1" applyAlignment="1">
      <alignment horizontal="left"/>
    </xf>
    <xf numFmtId="0" fontId="45" fillId="0" borderId="0" xfId="0" applyFont="1" applyAlignment="1">
      <alignment horizontal="left"/>
    </xf>
    <xf numFmtId="164" fontId="23" fillId="3" borderId="15" xfId="2" applyFont="1" applyFill="1" applyBorder="1" applyAlignment="1">
      <alignment horizontal="center"/>
    </xf>
    <xf numFmtId="164" fontId="23" fillId="0" borderId="15" xfId="2" applyFont="1" applyBorder="1"/>
    <xf numFmtId="164" fontId="23" fillId="3" borderId="15" xfId="0" applyNumberFormat="1" applyFont="1" applyFill="1" applyBorder="1" applyAlignment="1">
      <alignment horizontal="center"/>
    </xf>
    <xf numFmtId="164" fontId="23" fillId="0" borderId="15" xfId="2" applyFont="1" applyBorder="1" applyAlignment="1">
      <alignment horizontal="center"/>
    </xf>
    <xf numFmtId="164" fontId="11" fillId="0" borderId="15" xfId="2" applyFont="1" applyFill="1" applyBorder="1" applyAlignment="1">
      <alignment horizontal="center"/>
    </xf>
    <xf numFmtId="164" fontId="23" fillId="0" borderId="15" xfId="0" applyNumberFormat="1" applyFont="1" applyBorder="1" applyAlignment="1">
      <alignment horizontal="center"/>
    </xf>
    <xf numFmtId="164" fontId="46" fillId="0" borderId="0" xfId="2" applyFont="1" applyBorder="1" applyAlignment="1"/>
    <xf numFmtId="0" fontId="0" fillId="0" borderId="0" xfId="0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" fontId="47" fillId="3" borderId="15" xfId="0" applyNumberFormat="1" applyFont="1" applyFill="1" applyBorder="1" applyAlignment="1">
      <alignment horizontal="right"/>
    </xf>
    <xf numFmtId="164" fontId="29" fillId="0" borderId="0" xfId="0" applyNumberFormat="1" applyFont="1" applyBorder="1" applyAlignment="1">
      <alignment horizontal="right"/>
    </xf>
    <xf numFmtId="164" fontId="50" fillId="0" borderId="0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25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53" fillId="0" borderId="8" xfId="0" applyNumberFormat="1" applyFont="1" applyBorder="1"/>
    <xf numFmtId="164" fontId="54" fillId="0" borderId="5" xfId="0" applyNumberFormat="1" applyFont="1" applyBorder="1"/>
    <xf numFmtId="164" fontId="32" fillId="0" borderId="14" xfId="2" applyNumberFormat="1" applyFont="1" applyBorder="1" applyAlignment="1"/>
    <xf numFmtId="164" fontId="6" fillId="0" borderId="8" xfId="2" applyFont="1" applyBorder="1"/>
    <xf numFmtId="0" fontId="52" fillId="0" borderId="0" xfId="0" applyFont="1"/>
    <xf numFmtId="164" fontId="57" fillId="3" borderId="0" xfId="0" applyNumberFormat="1" applyFont="1" applyFill="1"/>
    <xf numFmtId="164" fontId="58" fillId="3" borderId="0" xfId="2" applyFont="1" applyFill="1" applyBorder="1" applyAlignment="1">
      <alignment horizontal="left"/>
    </xf>
    <xf numFmtId="164" fontId="59" fillId="0" borderId="0" xfId="2" applyFont="1" applyBorder="1"/>
    <xf numFmtId="0" fontId="52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25" fillId="0" borderId="0" xfId="0" applyFont="1" applyBorder="1" applyAlignment="1">
      <alignment horizontal="center"/>
    </xf>
    <xf numFmtId="0" fontId="5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46" fillId="0" borderId="0" xfId="2" applyFont="1" applyBorder="1" applyAlignment="1">
      <alignment horizontal="center"/>
    </xf>
    <xf numFmtId="0" fontId="60" fillId="0" borderId="0" xfId="0" applyFont="1" applyFill="1" applyBorder="1"/>
    <xf numFmtId="0" fontId="60" fillId="0" borderId="0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164" fontId="43" fillId="3" borderId="0" xfId="0" applyNumberFormat="1" applyFont="1" applyFill="1"/>
    <xf numFmtId="0" fontId="61" fillId="0" borderId="0" xfId="0" applyFont="1" applyAlignment="1">
      <alignment horizontal="center"/>
    </xf>
    <xf numFmtId="164" fontId="10" fillId="3" borderId="15" xfId="2" applyFont="1" applyFill="1" applyBorder="1"/>
    <xf numFmtId="164" fontId="0" fillId="0" borderId="0" xfId="0" applyNumberFormat="1" applyAlignment="1">
      <alignment horizontal="center"/>
    </xf>
    <xf numFmtId="0" fontId="5" fillId="0" borderId="8" xfId="0" applyFont="1" applyBorder="1" applyAlignment="1">
      <alignment horizontal="center"/>
    </xf>
    <xf numFmtId="164" fontId="5" fillId="0" borderId="22" xfId="2" applyFont="1" applyBorder="1"/>
    <xf numFmtId="164" fontId="31" fillId="0" borderId="5" xfId="2" applyFont="1" applyBorder="1" applyAlignment="1">
      <alignment horizontal="right"/>
    </xf>
    <xf numFmtId="0" fontId="30" fillId="0" borderId="4" xfId="0" applyFont="1" applyBorder="1"/>
    <xf numFmtId="0" fontId="5" fillId="0" borderId="8" xfId="0" applyFont="1" applyBorder="1" applyAlignment="1">
      <alignment horizontal="center"/>
    </xf>
    <xf numFmtId="0" fontId="4" fillId="0" borderId="8" xfId="0" applyFont="1" applyBorder="1"/>
    <xf numFmtId="0" fontId="41" fillId="0" borderId="8" xfId="0" applyFont="1" applyBorder="1"/>
    <xf numFmtId="164" fontId="41" fillId="0" borderId="8" xfId="0" applyNumberFormat="1" applyFont="1" applyBorder="1"/>
    <xf numFmtId="0" fontId="2" fillId="0" borderId="4" xfId="0" applyFont="1" applyBorder="1"/>
    <xf numFmtId="164" fontId="31" fillId="0" borderId="8" xfId="2" applyFont="1" applyBorder="1" applyAlignment="1">
      <alignment horizontal="right"/>
    </xf>
    <xf numFmtId="0" fontId="6" fillId="4" borderId="4" xfId="0" applyFont="1" applyFill="1" applyBorder="1" applyAlignment="1">
      <alignment horizontal="left"/>
    </xf>
    <xf numFmtId="0" fontId="60" fillId="0" borderId="2" xfId="0" applyFont="1" applyFill="1" applyBorder="1"/>
    <xf numFmtId="0" fontId="60" fillId="0" borderId="7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40" fillId="0" borderId="0" xfId="0" applyFont="1"/>
    <xf numFmtId="0" fontId="40" fillId="0" borderId="0" xfId="0" applyFont="1" applyBorder="1"/>
    <xf numFmtId="0" fontId="22" fillId="3" borderId="15" xfId="0" applyFont="1" applyFill="1" applyBorder="1" applyAlignment="1">
      <alignment horizontal="center" vertical="center"/>
    </xf>
    <xf numFmtId="0" fontId="62" fillId="0" borderId="0" xfId="0" applyFont="1" applyAlignment="1">
      <alignment horizontal="left"/>
    </xf>
    <xf numFmtId="0" fontId="23" fillId="0" borderId="15" xfId="0" applyFont="1" applyFill="1" applyBorder="1" applyAlignment="1">
      <alignment horizontal="left"/>
    </xf>
    <xf numFmtId="4" fontId="23" fillId="3" borderId="15" xfId="0" applyNumberFormat="1" applyFont="1" applyFill="1" applyBorder="1" applyAlignment="1">
      <alignment horizontal="right"/>
    </xf>
    <xf numFmtId="164" fontId="23" fillId="5" borderId="15" xfId="2" applyFont="1" applyFill="1" applyBorder="1" applyAlignment="1"/>
    <xf numFmtId="164" fontId="23" fillId="5" borderId="15" xfId="2" applyFont="1" applyFill="1" applyBorder="1" applyAlignment="1">
      <alignment horizontal="center"/>
    </xf>
    <xf numFmtId="0" fontId="43" fillId="5" borderId="15" xfId="0" applyFont="1" applyFill="1" applyBorder="1" applyAlignment="1">
      <alignment horizontal="center"/>
    </xf>
    <xf numFmtId="0" fontId="23" fillId="3" borderId="15" xfId="0" applyFont="1" applyFill="1" applyBorder="1" applyAlignment="1">
      <alignment horizontal="left"/>
    </xf>
    <xf numFmtId="164" fontId="23" fillId="3" borderId="15" xfId="2" applyFont="1" applyFill="1" applyBorder="1"/>
    <xf numFmtId="0" fontId="23" fillId="0" borderId="15" xfId="0" applyFont="1" applyBorder="1" applyAlignment="1">
      <alignment horizontal="left"/>
    </xf>
    <xf numFmtId="164" fontId="23" fillId="0" borderId="15" xfId="2" applyFont="1" applyFill="1" applyBorder="1" applyAlignment="1">
      <alignment horizontal="center"/>
    </xf>
    <xf numFmtId="164" fontId="23" fillId="0" borderId="15" xfId="2" applyFont="1" applyFill="1" applyBorder="1"/>
    <xf numFmtId="164" fontId="23" fillId="0" borderId="15" xfId="0" applyNumberFormat="1" applyFont="1" applyFill="1" applyBorder="1" applyAlignment="1">
      <alignment horizontal="center"/>
    </xf>
    <xf numFmtId="4" fontId="23" fillId="0" borderId="15" xfId="0" applyNumberFormat="1" applyFont="1" applyFill="1" applyBorder="1" applyAlignment="1">
      <alignment horizontal="right"/>
    </xf>
    <xf numFmtId="4" fontId="47" fillId="0" borderId="15" xfId="0" applyNumberFormat="1" applyFont="1" applyFill="1" applyBorder="1" applyAlignment="1">
      <alignment horizontal="right"/>
    </xf>
    <xf numFmtId="164" fontId="49" fillId="0" borderId="0" xfId="0" applyNumberFormat="1" applyFont="1" applyBorder="1" applyAlignment="1">
      <alignment horizontal="right"/>
    </xf>
    <xf numFmtId="164" fontId="63" fillId="0" borderId="2" xfId="0" applyNumberFormat="1" applyFont="1" applyBorder="1" applyAlignment="1">
      <alignment horizontal="center"/>
    </xf>
    <xf numFmtId="164" fontId="4" fillId="0" borderId="0" xfId="2" applyFont="1" applyBorder="1" applyAlignment="1">
      <alignment horizontal="right"/>
    </xf>
    <xf numFmtId="0" fontId="62" fillId="0" borderId="0" xfId="0" applyFont="1" applyAlignment="1"/>
    <xf numFmtId="0" fontId="29" fillId="0" borderId="0" xfId="0" applyFont="1" applyAlignment="1">
      <alignment horizontal="left"/>
    </xf>
    <xf numFmtId="0" fontId="45" fillId="0" borderId="0" xfId="0" applyFont="1"/>
    <xf numFmtId="0" fontId="5" fillId="0" borderId="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11" fillId="3" borderId="15" xfId="0" applyFont="1" applyFill="1" applyBorder="1" applyAlignment="1">
      <alignment horizontal="left"/>
    </xf>
    <xf numFmtId="164" fontId="11" fillId="3" borderId="15" xfId="2" applyFont="1" applyFill="1" applyBorder="1" applyAlignment="1">
      <alignment horizontal="center"/>
    </xf>
    <xf numFmtId="164" fontId="11" fillId="3" borderId="15" xfId="2" applyFont="1" applyFill="1" applyBorder="1"/>
    <xf numFmtId="164" fontId="11" fillId="3" borderId="15" xfId="0" applyNumberFormat="1" applyFont="1" applyFill="1" applyBorder="1" applyAlignment="1">
      <alignment horizontal="center"/>
    </xf>
    <xf numFmtId="4" fontId="11" fillId="3" borderId="15" xfId="0" applyNumberFormat="1" applyFont="1" applyFill="1" applyBorder="1" applyAlignment="1">
      <alignment horizontal="right"/>
    </xf>
    <xf numFmtId="4" fontId="48" fillId="3" borderId="15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1" fillId="0" borderId="4" xfId="0" applyFont="1" applyBorder="1"/>
    <xf numFmtId="0" fontId="65" fillId="0" borderId="4" xfId="0" applyFont="1" applyBorder="1"/>
    <xf numFmtId="0" fontId="4" fillId="0" borderId="5" xfId="0" applyFont="1" applyBorder="1"/>
    <xf numFmtId="2" fontId="4" fillId="0" borderId="8" xfId="0" applyNumberFormat="1" applyFont="1" applyBorder="1"/>
    <xf numFmtId="164" fontId="66" fillId="0" borderId="5" xfId="0" applyNumberFormat="1" applyFont="1" applyBorder="1"/>
    <xf numFmtId="0" fontId="41" fillId="0" borderId="5" xfId="0" applyFont="1" applyBorder="1"/>
    <xf numFmtId="164" fontId="6" fillId="0" borderId="0" xfId="2" applyFont="1" applyBorder="1"/>
    <xf numFmtId="164" fontId="67" fillId="0" borderId="5" xfId="2" applyFont="1" applyBorder="1"/>
    <xf numFmtId="4" fontId="68" fillId="0" borderId="8" xfId="0" applyNumberFormat="1" applyFont="1" applyBorder="1"/>
    <xf numFmtId="2" fontId="69" fillId="0" borderId="7" xfId="0" applyNumberFormat="1" applyFont="1" applyBorder="1"/>
    <xf numFmtId="0" fontId="42" fillId="6" borderId="15" xfId="0" applyFont="1" applyFill="1" applyBorder="1" applyAlignment="1">
      <alignment horizontal="center"/>
    </xf>
    <xf numFmtId="0" fontId="23" fillId="6" borderId="15" xfId="0" applyFont="1" applyFill="1" applyBorder="1" applyAlignment="1">
      <alignment horizontal="left"/>
    </xf>
    <xf numFmtId="164" fontId="23" fillId="6" borderId="15" xfId="2" applyFont="1" applyFill="1" applyBorder="1" applyAlignment="1">
      <alignment horizontal="center"/>
    </xf>
    <xf numFmtId="164" fontId="23" fillId="6" borderId="15" xfId="2" applyFont="1" applyFill="1" applyBorder="1"/>
    <xf numFmtId="164" fontId="23" fillId="6" borderId="15" xfId="0" applyNumberFormat="1" applyFont="1" applyFill="1" applyBorder="1" applyAlignment="1">
      <alignment horizontal="center"/>
    </xf>
    <xf numFmtId="4" fontId="23" fillId="6" borderId="15" xfId="0" applyNumberFormat="1" applyFont="1" applyFill="1" applyBorder="1" applyAlignment="1">
      <alignment horizontal="right"/>
    </xf>
    <xf numFmtId="4" fontId="47" fillId="6" borderId="15" xfId="0" applyNumberFormat="1" applyFont="1" applyFill="1" applyBorder="1" applyAlignment="1">
      <alignment horizontal="right"/>
    </xf>
    <xf numFmtId="0" fontId="5" fillId="4" borderId="4" xfId="0" applyFont="1" applyFill="1" applyBorder="1" applyAlignment="1">
      <alignment horizontal="left"/>
    </xf>
    <xf numFmtId="0" fontId="22" fillId="3" borderId="15" xfId="0" applyFont="1" applyFill="1" applyBorder="1" applyAlignment="1">
      <alignment horizontal="center" vertical="center"/>
    </xf>
    <xf numFmtId="164" fontId="22" fillId="3" borderId="15" xfId="2" applyFont="1" applyFill="1" applyBorder="1" applyAlignment="1">
      <alignment horizontal="center" vertical="center"/>
    </xf>
    <xf numFmtId="0" fontId="62" fillId="0" borderId="0" xfId="0" applyFont="1" applyAlignment="1">
      <alignment horizontal="left"/>
    </xf>
    <xf numFmtId="0" fontId="25" fillId="0" borderId="0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56" fillId="0" borderId="0" xfId="0" applyFont="1" applyBorder="1" applyAlignment="1">
      <alignment horizontal="center"/>
    </xf>
    <xf numFmtId="0" fontId="52" fillId="0" borderId="0" xfId="0" applyFont="1" applyAlignment="1">
      <alignment horizontal="center"/>
    </xf>
    <xf numFmtId="0" fontId="5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4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wrapText="1"/>
    </xf>
    <xf numFmtId="0" fontId="34" fillId="0" borderId="7" xfId="0" quotePrefix="1" applyFont="1" applyBorder="1" applyAlignment="1">
      <alignment horizontal="center"/>
    </xf>
    <xf numFmtId="0" fontId="34" fillId="0" borderId="7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4" fillId="0" borderId="9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164" fontId="34" fillId="0" borderId="9" xfId="0" applyNumberFormat="1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60" fillId="0" borderId="0" xfId="0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5" fillId="0" borderId="4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164" fontId="6" fillId="0" borderId="32" xfId="0" applyNumberFormat="1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1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" fontId="18" fillId="3" borderId="16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164" fontId="17" fillId="3" borderId="0" xfId="0" applyNumberFormat="1" applyFont="1" applyFill="1" applyBorder="1" applyAlignment="1">
      <alignment horizontal="center"/>
    </xf>
    <xf numFmtId="0" fontId="49" fillId="0" borderId="6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631451</xdr:colOff>
      <xdr:row>0</xdr:row>
      <xdr:rowOff>39781</xdr:rowOff>
    </xdr:from>
    <xdr:to>
      <xdr:col>6</xdr:col>
      <xdr:colOff>428116</xdr:colOff>
      <xdr:row>3</xdr:row>
      <xdr:rowOff>173131</xdr:rowOff>
    </xdr:to>
    <xdr:pic>
      <xdr:nvPicPr>
        <xdr:cNvPr id="2" name="Picture 1" descr="LOGO St. Vincent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03251" y="39781"/>
          <a:ext cx="663440" cy="5810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3008</xdr:colOff>
      <xdr:row>30</xdr:row>
      <xdr:rowOff>159434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600" y="5343525"/>
          <a:ext cx="2540" cy="15938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152400</xdr:colOff>
      <xdr:row>30</xdr:row>
      <xdr:rowOff>152400</xdr:rowOff>
    </xdr:from>
    <xdr:to>
      <xdr:col>3</xdr:col>
      <xdr:colOff>155408</xdr:colOff>
      <xdr:row>31</xdr:row>
      <xdr:rowOff>119093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000" y="5495925"/>
          <a:ext cx="2540" cy="15684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3008</xdr:colOff>
      <xdr:row>30</xdr:row>
      <xdr:rowOff>159434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29152CD-3934-4377-8C3D-387EF8267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10496550"/>
          <a:ext cx="3008" cy="15943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152400</xdr:colOff>
      <xdr:row>30</xdr:row>
      <xdr:rowOff>152400</xdr:rowOff>
    </xdr:from>
    <xdr:to>
      <xdr:col>3</xdr:col>
      <xdr:colOff>155408</xdr:colOff>
      <xdr:row>31</xdr:row>
      <xdr:rowOff>119093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9B006D-D2DB-4F61-8B09-799BAD351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" y="10648950"/>
          <a:ext cx="3008" cy="157193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257176</xdr:colOff>
      <xdr:row>0</xdr:row>
      <xdr:rowOff>19051</xdr:rowOff>
    </xdr:from>
    <xdr:ext cx="466724" cy="476250"/>
    <xdr:pic>
      <xdr:nvPicPr>
        <xdr:cNvPr id="2" name="Picture 1" descr="LOGO St. Vincent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81326" y="19051"/>
          <a:ext cx="466724" cy="476250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18</xdr:row>
      <xdr:rowOff>0</xdr:rowOff>
    </xdr:from>
    <xdr:to>
      <xdr:col>1</xdr:col>
      <xdr:colOff>3008</xdr:colOff>
      <xdr:row>18</xdr:row>
      <xdr:rowOff>159434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5572125"/>
          <a:ext cx="3008" cy="159434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152400</xdr:colOff>
      <xdr:row>18</xdr:row>
      <xdr:rowOff>152400</xdr:rowOff>
    </xdr:from>
    <xdr:to>
      <xdr:col>1</xdr:col>
      <xdr:colOff>155408</xdr:colOff>
      <xdr:row>19</xdr:row>
      <xdr:rowOff>119093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5724525"/>
          <a:ext cx="3008" cy="15719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3008</xdr:colOff>
      <xdr:row>18</xdr:row>
      <xdr:rowOff>159434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9152CD-3934-4377-8C3D-387EF8267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5572125"/>
          <a:ext cx="3008" cy="159434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152400</xdr:colOff>
      <xdr:row>18</xdr:row>
      <xdr:rowOff>152400</xdr:rowOff>
    </xdr:from>
    <xdr:to>
      <xdr:col>1</xdr:col>
      <xdr:colOff>155408</xdr:colOff>
      <xdr:row>19</xdr:row>
      <xdr:rowOff>119093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9B006D-D2DB-4F61-8B09-799BAD351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5724525"/>
          <a:ext cx="3008" cy="157193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lesnova/Downloads/E:/paciolc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lesnova/Downloads/C:/Users/Cashier-2/Downloads/Payroll%20July%2016%20-%2031%20updat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lesnova/Downloads/E:/Users/mike/Desktop/jun%201-15,%20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-15"/>
    </sheetNames>
    <sheetDataSet>
      <sheetData sheetId="0" refreshError="1">
        <row r="6">
          <cell r="G6">
            <v>0</v>
          </cell>
        </row>
        <row r="21">
          <cell r="G21">
            <v>0</v>
          </cell>
        </row>
        <row r="22">
          <cell r="M22">
            <v>0</v>
          </cell>
        </row>
        <row r="40">
          <cell r="G40">
            <v>0</v>
          </cell>
          <cell r="H40">
            <v>0</v>
          </cell>
          <cell r="M40">
            <v>0</v>
          </cell>
        </row>
        <row r="41">
          <cell r="G41">
            <v>0</v>
          </cell>
          <cell r="M41">
            <v>0</v>
          </cell>
        </row>
        <row r="42">
          <cell r="G42">
            <v>0</v>
          </cell>
          <cell r="M42">
            <v>0</v>
          </cell>
        </row>
        <row r="44">
          <cell r="G44">
            <v>0</v>
          </cell>
          <cell r="M44">
            <v>0</v>
          </cell>
        </row>
        <row r="45">
          <cell r="G45">
            <v>0</v>
          </cell>
          <cell r="M45">
            <v>0</v>
          </cell>
        </row>
        <row r="46">
          <cell r="G46">
            <v>0</v>
          </cell>
          <cell r="I46">
            <v>0</v>
          </cell>
          <cell r="M46">
            <v>0</v>
          </cell>
        </row>
        <row r="47">
          <cell r="E47">
            <v>0</v>
          </cell>
          <cell r="G47">
            <v>0</v>
          </cell>
        </row>
        <row r="49">
          <cell r="G49">
            <v>0</v>
          </cell>
        </row>
        <row r="50">
          <cell r="G50">
            <v>0</v>
          </cell>
          <cell r="I50">
            <v>0</v>
          </cell>
        </row>
        <row r="52">
          <cell r="G52">
            <v>0</v>
          </cell>
        </row>
        <row r="54">
          <cell r="G54">
            <v>0</v>
          </cell>
        </row>
        <row r="59">
          <cell r="G59">
            <v>0</v>
          </cell>
          <cell r="M5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-15 SHS"/>
      <sheetName val="Aug1-15 Elem &amp; JHS"/>
      <sheetName val="Non-teaching Jul 16-31"/>
      <sheetName val="Payslip"/>
      <sheetName val="Confidential Payroll Jul 16-31"/>
      <sheetName val="Payslip (2)"/>
      <sheetName val="NAMES"/>
    </sheetNames>
    <sheetDataSet>
      <sheetData sheetId="0" refreshError="1">
        <row r="10">
          <cell r="E10">
            <v>0</v>
          </cell>
        </row>
        <row r="11">
          <cell r="J11">
            <v>0</v>
          </cell>
        </row>
        <row r="15">
          <cell r="J15">
            <v>0</v>
          </cell>
        </row>
        <row r="18">
          <cell r="E18">
            <v>0</v>
          </cell>
        </row>
        <row r="19">
          <cell r="E19">
            <v>0</v>
          </cell>
          <cell r="J19">
            <v>0</v>
          </cell>
        </row>
        <row r="30">
          <cell r="B30" t="str">
            <v>NAVALES, MARIFLOR S.</v>
          </cell>
          <cell r="D30">
            <v>5250</v>
          </cell>
          <cell r="O30">
            <v>5250</v>
          </cell>
        </row>
        <row r="38">
          <cell r="B38" t="str">
            <v>NOPRE, FELIPA G.</v>
          </cell>
          <cell r="D38">
            <v>7750</v>
          </cell>
          <cell r="G38">
            <v>100</v>
          </cell>
          <cell r="H38">
            <v>100</v>
          </cell>
          <cell r="L38">
            <v>1668.34</v>
          </cell>
        </row>
        <row r="39">
          <cell r="B39" t="str">
            <v>RICABLANCA, PAUL JEROME</v>
          </cell>
          <cell r="D39">
            <v>6000</v>
          </cell>
          <cell r="E39">
            <v>6000</v>
          </cell>
          <cell r="G39">
            <v>100</v>
          </cell>
          <cell r="L39">
            <v>2224.4499999999998</v>
          </cell>
          <cell r="O39">
            <v>2224.44921875</v>
          </cell>
        </row>
      </sheetData>
      <sheetData sheetId="1" refreshError="1"/>
      <sheetData sheetId="2" refreshError="1">
        <row r="9">
          <cell r="D9" t="str">
            <v>ABERIN, MOARIELLE C.</v>
          </cell>
        </row>
        <row r="45">
          <cell r="D45" t="str">
            <v>HERMANO, MARISSA</v>
          </cell>
        </row>
        <row r="46">
          <cell r="D46" t="str">
            <v>BAUTISTA, DIONISI0 R.</v>
          </cell>
        </row>
        <row r="47">
          <cell r="D47" t="str">
            <v>MACO, ANGELITA</v>
          </cell>
        </row>
        <row r="48">
          <cell r="D48" t="str">
            <v>PELAGIO,  FRANCISCO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-15"/>
      <sheetName val="Payslip"/>
      <sheetName val="jun1-15, 2012"/>
      <sheetName val="payslip-jun"/>
      <sheetName val="Sheet2"/>
      <sheetName val="Sheet3"/>
      <sheetName val="tax"/>
      <sheetName val="Sheet4"/>
      <sheetName val="Sheet1"/>
      <sheetName val="Payslip (2)"/>
      <sheetName val="attendance"/>
    </sheetNames>
    <sheetDataSet>
      <sheetData sheetId="0" refreshError="1">
        <row r="4">
          <cell r="D4">
            <v>3500</v>
          </cell>
        </row>
        <row r="11">
          <cell r="B11" t="str">
            <v>BANASTAS, SIENA</v>
          </cell>
          <cell r="E11">
            <v>0</v>
          </cell>
        </row>
        <row r="43">
          <cell r="B43" t="str">
            <v>SEGUI, MARGIE</v>
          </cell>
          <cell r="D43">
            <v>3500</v>
          </cell>
          <cell r="E43">
            <v>0</v>
          </cell>
        </row>
        <row r="44">
          <cell r="H44">
            <v>0</v>
          </cell>
        </row>
        <row r="49">
          <cell r="E49">
            <v>0</v>
          </cell>
        </row>
        <row r="54">
          <cell r="H54">
            <v>0</v>
          </cell>
        </row>
        <row r="58">
          <cell r="L5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="85" zoomScaleNormal="85" workbookViewId="0">
      <pane xSplit="6" ySplit="1" topLeftCell="G8" activePane="bottomRight" state="frozen"/>
      <selection pane="topRight"/>
      <selection pane="bottomLeft"/>
      <selection pane="bottomRight" activeCell="D16" sqref="D16"/>
    </sheetView>
  </sheetViews>
  <sheetFormatPr defaultColWidth="9" defaultRowHeight="15"/>
  <cols>
    <col min="1" max="2" width="0.25" customWidth="1"/>
    <col min="3" max="3" width="4.625" style="37" customWidth="1"/>
    <col min="4" max="4" width="21.125" style="137" customWidth="1"/>
    <col min="5" max="5" width="12.75" style="37" customWidth="1"/>
    <col min="6" max="6" width="11.375" style="138" customWidth="1"/>
    <col min="7" max="7" width="7.875" bestFit="1" customWidth="1"/>
    <col min="8" max="8" width="11.75" style="37" customWidth="1"/>
    <col min="9" max="9" width="10.25" style="164" customWidth="1"/>
    <col min="10" max="10" width="9.25" style="178" customWidth="1"/>
    <col min="11" max="11" width="7.875" style="37" customWidth="1"/>
    <col min="12" max="12" width="8.125" style="37" bestFit="1" customWidth="1"/>
    <col min="13" max="13" width="6.875" style="37" customWidth="1"/>
    <col min="14" max="14" width="8.375" style="37" customWidth="1"/>
    <col min="15" max="15" width="11.25" style="37" customWidth="1"/>
    <col min="16" max="16" width="10.25" style="37" customWidth="1"/>
    <col min="17" max="17" width="12.25" style="139" customWidth="1"/>
    <col min="18" max="18" width="14.375" customWidth="1"/>
  </cols>
  <sheetData>
    <row r="1" spans="1:19">
      <c r="A1" s="140"/>
      <c r="B1" s="141"/>
      <c r="C1" s="257" t="s">
        <v>0</v>
      </c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</row>
    <row r="2" spans="1:19">
      <c r="A2" s="140"/>
      <c r="B2" s="257" t="s">
        <v>1</v>
      </c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</row>
    <row r="3" spans="1:19" ht="5.25" customHeight="1">
      <c r="A3" s="140"/>
      <c r="B3" s="141"/>
      <c r="C3" s="142"/>
      <c r="D3" s="69"/>
      <c r="E3" s="69"/>
      <c r="F3" s="69"/>
      <c r="G3" s="69"/>
      <c r="H3" s="69"/>
      <c r="I3" s="162"/>
      <c r="J3" s="176"/>
      <c r="K3" s="69"/>
      <c r="L3" s="69"/>
      <c r="M3" s="69"/>
      <c r="N3" s="69"/>
      <c r="O3" s="69"/>
      <c r="P3" s="69"/>
      <c r="Q3" s="157"/>
    </row>
    <row r="4" spans="1:19">
      <c r="A4" s="258" t="s">
        <v>2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</row>
    <row r="5" spans="1:19">
      <c r="A5" s="258" t="s">
        <v>163</v>
      </c>
      <c r="B5" s="259"/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</row>
    <row r="6" spans="1:19">
      <c r="A6" s="140"/>
      <c r="B6" s="141"/>
      <c r="C6" s="254" t="s">
        <v>3</v>
      </c>
      <c r="D6" s="254" t="s">
        <v>4</v>
      </c>
      <c r="E6" s="254" t="s">
        <v>5</v>
      </c>
      <c r="F6" s="255" t="s">
        <v>6</v>
      </c>
      <c r="G6" s="254" t="s">
        <v>7</v>
      </c>
      <c r="H6" s="254" t="s">
        <v>8</v>
      </c>
      <c r="I6" s="254"/>
      <c r="J6" s="254"/>
      <c r="K6" s="254"/>
      <c r="L6" s="254"/>
      <c r="M6" s="254"/>
      <c r="N6" s="254"/>
      <c r="O6" s="254"/>
      <c r="P6" s="254"/>
      <c r="Q6" s="254"/>
      <c r="R6" s="254"/>
    </row>
    <row r="7" spans="1:19" ht="36.75" customHeight="1">
      <c r="A7" s="140"/>
      <c r="B7" s="141"/>
      <c r="C7" s="254"/>
      <c r="D7" s="254"/>
      <c r="E7" s="254"/>
      <c r="F7" s="255"/>
      <c r="G7" s="254"/>
      <c r="H7" s="205" t="s">
        <v>9</v>
      </c>
      <c r="I7" s="60" t="s">
        <v>143</v>
      </c>
      <c r="J7" s="205" t="s">
        <v>10</v>
      </c>
      <c r="K7" s="60" t="s">
        <v>11</v>
      </c>
      <c r="L7" s="205" t="s">
        <v>12</v>
      </c>
      <c r="M7" s="60" t="s">
        <v>13</v>
      </c>
      <c r="N7" s="205" t="s">
        <v>150</v>
      </c>
      <c r="O7" s="205" t="s">
        <v>14</v>
      </c>
      <c r="P7" s="60" t="s">
        <v>15</v>
      </c>
      <c r="Q7" s="60" t="s">
        <v>16</v>
      </c>
      <c r="R7" s="205" t="s">
        <v>17</v>
      </c>
    </row>
    <row r="8" spans="1:19" ht="14.25" customHeight="1">
      <c r="A8" s="140"/>
      <c r="B8" s="141"/>
      <c r="C8" s="143">
        <v>1</v>
      </c>
      <c r="D8" s="207" t="s">
        <v>19</v>
      </c>
      <c r="E8" s="152">
        <v>10000</v>
      </c>
      <c r="F8" s="149">
        <f t="shared" ref="F8:F27" si="0">+E8/2</f>
        <v>5000</v>
      </c>
      <c r="G8" s="209"/>
      <c r="H8" s="151">
        <f t="shared" ref="H8:H27" si="1">+F8-G8</f>
        <v>5000</v>
      </c>
      <c r="I8" s="151"/>
      <c r="J8" s="210">
        <v>495</v>
      </c>
      <c r="K8" s="152">
        <v>100</v>
      </c>
      <c r="L8" s="152"/>
      <c r="M8" s="210"/>
      <c r="N8" s="211"/>
      <c r="O8" s="211"/>
      <c r="P8" s="208">
        <f t="shared" ref="P8:P27" si="2">SUM(J8:O8)</f>
        <v>595</v>
      </c>
      <c r="Q8" s="211"/>
      <c r="R8" s="158">
        <f>H8+I8-P8+Q8</f>
        <v>4405</v>
      </c>
    </row>
    <row r="9" spans="1:19">
      <c r="A9" s="140"/>
      <c r="B9" s="141"/>
      <c r="C9" s="143">
        <v>2</v>
      </c>
      <c r="D9" s="212" t="s">
        <v>20</v>
      </c>
      <c r="E9" s="149">
        <v>10000</v>
      </c>
      <c r="F9" s="149">
        <f t="shared" si="0"/>
        <v>5000</v>
      </c>
      <c r="G9" s="213"/>
      <c r="H9" s="151">
        <f t="shared" si="1"/>
        <v>5000</v>
      </c>
      <c r="I9" s="151"/>
      <c r="J9" s="149">
        <v>495</v>
      </c>
      <c r="K9" s="152">
        <v>100</v>
      </c>
      <c r="L9" s="152"/>
      <c r="M9" s="149"/>
      <c r="N9" s="149"/>
      <c r="O9" s="149"/>
      <c r="P9" s="208">
        <f t="shared" si="2"/>
        <v>595</v>
      </c>
      <c r="Q9" s="149">
        <v>500</v>
      </c>
      <c r="R9" s="158">
        <f t="shared" ref="R9:R27" si="3">H9+I9-P9+Q9</f>
        <v>4905</v>
      </c>
    </row>
    <row r="10" spans="1:19" s="136" customFormat="1">
      <c r="B10" s="144"/>
      <c r="C10" s="143">
        <v>3</v>
      </c>
      <c r="D10" s="214" t="s">
        <v>21</v>
      </c>
      <c r="E10" s="152">
        <v>9500</v>
      </c>
      <c r="F10" s="149">
        <f t="shared" si="0"/>
        <v>4750</v>
      </c>
      <c r="G10" s="150"/>
      <c r="H10" s="151">
        <f t="shared" si="1"/>
        <v>4750</v>
      </c>
      <c r="I10" s="151"/>
      <c r="J10" s="152">
        <v>472.5</v>
      </c>
      <c r="K10" s="152">
        <v>100</v>
      </c>
      <c r="L10" s="152"/>
      <c r="M10" s="152"/>
      <c r="N10" s="152"/>
      <c r="O10" s="152"/>
      <c r="P10" s="208">
        <f t="shared" si="2"/>
        <v>572.5</v>
      </c>
      <c r="Q10" s="152"/>
      <c r="R10" s="158">
        <f t="shared" si="3"/>
        <v>4177.5</v>
      </c>
    </row>
    <row r="11" spans="1:19" s="203" customFormat="1">
      <c r="B11" s="204"/>
      <c r="C11" s="143">
        <v>4</v>
      </c>
      <c r="D11" s="207" t="s">
        <v>18</v>
      </c>
      <c r="E11" s="152">
        <v>10000</v>
      </c>
      <c r="F11" s="149">
        <f t="shared" si="0"/>
        <v>5000</v>
      </c>
      <c r="G11" s="150"/>
      <c r="H11" s="151">
        <f t="shared" si="1"/>
        <v>5000</v>
      </c>
      <c r="I11" s="151"/>
      <c r="J11" s="152"/>
      <c r="K11" s="152"/>
      <c r="L11" s="152"/>
      <c r="M11" s="152"/>
      <c r="N11" s="152"/>
      <c r="O11" s="213"/>
      <c r="P11" s="208">
        <f t="shared" si="2"/>
        <v>0</v>
      </c>
      <c r="Q11" s="152"/>
      <c r="R11" s="158">
        <f t="shared" si="3"/>
        <v>5000</v>
      </c>
    </row>
    <row r="12" spans="1:19" s="203" customFormat="1" ht="13.5" customHeight="1">
      <c r="B12" s="204"/>
      <c r="C12" s="143">
        <v>5</v>
      </c>
      <c r="D12" s="214" t="s">
        <v>152</v>
      </c>
      <c r="E12" s="152">
        <v>10000</v>
      </c>
      <c r="F12" s="149">
        <f t="shared" si="0"/>
        <v>5000</v>
      </c>
      <c r="G12" s="150"/>
      <c r="H12" s="151">
        <f t="shared" si="1"/>
        <v>5000</v>
      </c>
      <c r="I12" s="151"/>
      <c r="J12" s="152"/>
      <c r="K12" s="152"/>
      <c r="L12" s="152"/>
      <c r="M12" s="152"/>
      <c r="N12" s="152"/>
      <c r="O12" s="152"/>
      <c r="P12" s="208">
        <f t="shared" si="2"/>
        <v>0</v>
      </c>
      <c r="Q12" s="152"/>
      <c r="R12" s="158">
        <f t="shared" si="3"/>
        <v>5000</v>
      </c>
    </row>
    <row r="13" spans="1:19" s="203" customFormat="1" ht="13.5" customHeight="1">
      <c r="B13" s="204"/>
      <c r="C13" s="143">
        <v>6</v>
      </c>
      <c r="D13" s="207" t="s">
        <v>22</v>
      </c>
      <c r="E13" s="215">
        <v>10000</v>
      </c>
      <c r="F13" s="215">
        <f t="shared" si="0"/>
        <v>5000</v>
      </c>
      <c r="G13" s="216"/>
      <c r="H13" s="217">
        <f t="shared" si="1"/>
        <v>5000</v>
      </c>
      <c r="I13" s="217"/>
      <c r="J13" s="153">
        <v>495</v>
      </c>
      <c r="K13" s="152"/>
      <c r="L13" s="215"/>
      <c r="M13" s="215"/>
      <c r="N13" s="215"/>
      <c r="O13" s="215"/>
      <c r="P13" s="218">
        <f t="shared" si="2"/>
        <v>495</v>
      </c>
      <c r="Q13" s="215"/>
      <c r="R13" s="219">
        <f t="shared" si="3"/>
        <v>4505</v>
      </c>
    </row>
    <row r="14" spans="1:19" s="203" customFormat="1">
      <c r="B14" s="204"/>
      <c r="C14" s="143">
        <v>7</v>
      </c>
      <c r="D14" s="229" t="s">
        <v>153</v>
      </c>
      <c r="E14" s="230">
        <v>11000</v>
      </c>
      <c r="F14" s="230">
        <f t="shared" si="0"/>
        <v>5500</v>
      </c>
      <c r="G14" s="231"/>
      <c r="H14" s="232">
        <f t="shared" si="1"/>
        <v>5500</v>
      </c>
      <c r="I14" s="232"/>
      <c r="J14" s="230"/>
      <c r="K14" s="230"/>
      <c r="L14" s="230"/>
      <c r="M14" s="230"/>
      <c r="N14" s="230"/>
      <c r="O14" s="230"/>
      <c r="P14" s="233">
        <f t="shared" si="2"/>
        <v>0</v>
      </c>
      <c r="Q14" s="230"/>
      <c r="R14" s="234">
        <f t="shared" si="3"/>
        <v>5500</v>
      </c>
    </row>
    <row r="15" spans="1:19" s="203" customFormat="1" ht="15.75" customHeight="1">
      <c r="B15" s="204"/>
      <c r="C15" s="143">
        <v>8</v>
      </c>
      <c r="D15" s="207" t="s">
        <v>23</v>
      </c>
      <c r="E15" s="215">
        <v>9000</v>
      </c>
      <c r="F15" s="215">
        <f t="shared" si="0"/>
        <v>4500</v>
      </c>
      <c r="G15" s="216"/>
      <c r="H15" s="217">
        <f t="shared" si="1"/>
        <v>4500</v>
      </c>
      <c r="I15" s="217"/>
      <c r="J15" s="215"/>
      <c r="K15" s="215"/>
      <c r="L15" s="215"/>
      <c r="M15" s="215"/>
      <c r="N15" s="215"/>
      <c r="O15" s="215"/>
      <c r="P15" s="218">
        <f t="shared" si="2"/>
        <v>0</v>
      </c>
      <c r="Q15" s="215">
        <v>1500</v>
      </c>
      <c r="R15" s="219">
        <f t="shared" si="3"/>
        <v>6000</v>
      </c>
      <c r="S15" s="203">
        <f>454.54*2</f>
        <v>909.08</v>
      </c>
    </row>
    <row r="16" spans="1:19" s="203" customFormat="1" ht="15.75" customHeight="1">
      <c r="A16" s="203" t="s">
        <v>25</v>
      </c>
      <c r="B16" s="204">
        <v>12</v>
      </c>
      <c r="C16" s="143">
        <v>9</v>
      </c>
      <c r="D16" s="207" t="s">
        <v>24</v>
      </c>
      <c r="E16" s="215">
        <v>11000</v>
      </c>
      <c r="F16" s="215">
        <f t="shared" si="0"/>
        <v>5500</v>
      </c>
      <c r="G16" s="216"/>
      <c r="H16" s="217">
        <f t="shared" si="1"/>
        <v>5500</v>
      </c>
      <c r="I16" s="217"/>
      <c r="J16" s="215">
        <v>562.5</v>
      </c>
      <c r="K16" s="215">
        <v>100</v>
      </c>
      <c r="L16" s="215"/>
      <c r="M16" s="215"/>
      <c r="N16" s="215"/>
      <c r="O16" s="215">
        <v>2780.56</v>
      </c>
      <c r="P16" s="218">
        <f t="shared" si="2"/>
        <v>3443.06</v>
      </c>
      <c r="Q16" s="215"/>
      <c r="R16" s="219">
        <f t="shared" si="3"/>
        <v>2056.94</v>
      </c>
    </row>
    <row r="17" spans="1:19" s="203" customFormat="1" ht="15.75" customHeight="1">
      <c r="B17" s="204"/>
      <c r="C17" s="143">
        <v>10</v>
      </c>
      <c r="D17" s="214" t="s">
        <v>147</v>
      </c>
      <c r="E17" s="152">
        <v>12000</v>
      </c>
      <c r="F17" s="149">
        <f t="shared" si="0"/>
        <v>6000</v>
      </c>
      <c r="G17" s="150"/>
      <c r="H17" s="151">
        <f t="shared" si="1"/>
        <v>6000</v>
      </c>
      <c r="I17" s="151"/>
      <c r="J17" s="152"/>
      <c r="K17" s="152"/>
      <c r="L17" s="152"/>
      <c r="M17" s="152"/>
      <c r="N17" s="152"/>
      <c r="O17" s="152"/>
      <c r="P17" s="208">
        <f t="shared" si="2"/>
        <v>0</v>
      </c>
      <c r="Q17" s="152"/>
      <c r="R17" s="158">
        <f t="shared" si="3"/>
        <v>6000</v>
      </c>
    </row>
    <row r="18" spans="1:19" s="203" customFormat="1">
      <c r="B18" s="204"/>
      <c r="C18" s="143">
        <v>11</v>
      </c>
      <c r="D18" s="207" t="s">
        <v>26</v>
      </c>
      <c r="E18" s="215">
        <v>10000</v>
      </c>
      <c r="F18" s="215">
        <f t="shared" si="0"/>
        <v>5000</v>
      </c>
      <c r="G18" s="216"/>
      <c r="H18" s="217">
        <f t="shared" si="1"/>
        <v>5000</v>
      </c>
      <c r="I18" s="217"/>
      <c r="J18" s="152">
        <v>495</v>
      </c>
      <c r="K18" s="152">
        <v>100</v>
      </c>
      <c r="L18" s="215"/>
      <c r="M18" s="215"/>
      <c r="N18" s="215"/>
      <c r="O18" s="215"/>
      <c r="P18" s="218">
        <f t="shared" si="2"/>
        <v>595</v>
      </c>
      <c r="Q18" s="215"/>
      <c r="R18" s="219">
        <f t="shared" si="3"/>
        <v>4405</v>
      </c>
    </row>
    <row r="19" spans="1:19" s="203" customFormat="1" ht="14.25" customHeight="1">
      <c r="A19" s="203" t="s">
        <v>29</v>
      </c>
      <c r="B19" s="204">
        <v>13</v>
      </c>
      <c r="C19" s="143">
        <v>12</v>
      </c>
      <c r="D19" s="207" t="s">
        <v>27</v>
      </c>
      <c r="E19" s="215">
        <v>10000</v>
      </c>
      <c r="F19" s="215">
        <f t="shared" si="0"/>
        <v>5000</v>
      </c>
      <c r="G19" s="216"/>
      <c r="H19" s="217">
        <f t="shared" si="1"/>
        <v>5000</v>
      </c>
      <c r="I19" s="217"/>
      <c r="J19" s="215"/>
      <c r="K19" s="215"/>
      <c r="L19" s="215">
        <v>1000</v>
      </c>
      <c r="M19" s="215"/>
      <c r="N19" s="215"/>
      <c r="O19" s="215"/>
      <c r="P19" s="218">
        <f t="shared" si="2"/>
        <v>1000</v>
      </c>
      <c r="Q19" s="215"/>
      <c r="R19" s="219">
        <f t="shared" si="3"/>
        <v>4000</v>
      </c>
    </row>
    <row r="20" spans="1:19" s="203" customFormat="1">
      <c r="B20" s="204"/>
      <c r="C20" s="143">
        <v>13</v>
      </c>
      <c r="D20" s="207" t="s">
        <v>28</v>
      </c>
      <c r="E20" s="215">
        <v>10000</v>
      </c>
      <c r="F20" s="215">
        <f t="shared" si="0"/>
        <v>5000</v>
      </c>
      <c r="G20" s="215"/>
      <c r="H20" s="215">
        <f t="shared" si="1"/>
        <v>5000</v>
      </c>
      <c r="I20" s="215"/>
      <c r="J20" s="215">
        <v>450</v>
      </c>
      <c r="K20" s="215">
        <v>100</v>
      </c>
      <c r="L20" s="215"/>
      <c r="M20" s="215"/>
      <c r="N20" s="215"/>
      <c r="O20" s="215"/>
      <c r="P20" s="218">
        <f t="shared" si="2"/>
        <v>550</v>
      </c>
      <c r="Q20" s="215"/>
      <c r="R20" s="219">
        <f t="shared" si="3"/>
        <v>4450</v>
      </c>
    </row>
    <row r="21" spans="1:19" s="203" customFormat="1">
      <c r="B21" s="204"/>
      <c r="C21" s="143">
        <v>14</v>
      </c>
      <c r="D21" s="207" t="s">
        <v>30</v>
      </c>
      <c r="E21" s="215">
        <v>12000</v>
      </c>
      <c r="F21" s="215">
        <f t="shared" si="0"/>
        <v>6000</v>
      </c>
      <c r="G21" s="216"/>
      <c r="H21" s="217">
        <f t="shared" si="1"/>
        <v>6000</v>
      </c>
      <c r="I21" s="217"/>
      <c r="J21" s="215">
        <v>697.5</v>
      </c>
      <c r="K21" s="215">
        <v>100</v>
      </c>
      <c r="L21" s="215">
        <v>3000</v>
      </c>
      <c r="M21" s="215"/>
      <c r="N21" s="215"/>
      <c r="O21" s="215"/>
      <c r="P21" s="218">
        <f t="shared" si="2"/>
        <v>3797.5</v>
      </c>
      <c r="Q21" s="215"/>
      <c r="R21" s="219">
        <f t="shared" si="3"/>
        <v>2202.5</v>
      </c>
    </row>
    <row r="22" spans="1:19" s="203" customFormat="1">
      <c r="B22" s="204"/>
      <c r="C22" s="143">
        <v>15</v>
      </c>
      <c r="D22" s="207" t="s">
        <v>31</v>
      </c>
      <c r="E22" s="215">
        <v>11000</v>
      </c>
      <c r="F22" s="215">
        <f t="shared" si="0"/>
        <v>5500</v>
      </c>
      <c r="G22" s="216"/>
      <c r="H22" s="217">
        <f t="shared" si="1"/>
        <v>5500</v>
      </c>
      <c r="I22" s="217"/>
      <c r="J22" s="215">
        <v>540</v>
      </c>
      <c r="K22" s="215">
        <v>100</v>
      </c>
      <c r="L22" s="215"/>
      <c r="M22" s="215"/>
      <c r="N22" s="215"/>
      <c r="O22" s="215">
        <v>1660.72</v>
      </c>
      <c r="P22" s="218">
        <f t="shared" si="2"/>
        <v>2300.7200000000003</v>
      </c>
      <c r="Q22" s="215"/>
      <c r="R22" s="219">
        <f t="shared" si="3"/>
        <v>3199.2799999999997</v>
      </c>
    </row>
    <row r="23" spans="1:19" s="203" customFormat="1">
      <c r="B23" s="204"/>
      <c r="C23" s="143">
        <v>16</v>
      </c>
      <c r="D23" s="207" t="s">
        <v>32</v>
      </c>
      <c r="E23" s="215">
        <v>15000</v>
      </c>
      <c r="F23" s="215">
        <f t="shared" si="0"/>
        <v>7500</v>
      </c>
      <c r="G23" s="216"/>
      <c r="H23" s="217">
        <f t="shared" si="1"/>
        <v>7500</v>
      </c>
      <c r="I23" s="217"/>
      <c r="J23" s="215"/>
      <c r="K23" s="215"/>
      <c r="L23" s="215"/>
      <c r="M23" s="215"/>
      <c r="N23" s="215"/>
      <c r="O23" s="215"/>
      <c r="P23" s="218">
        <f t="shared" si="2"/>
        <v>0</v>
      </c>
      <c r="Q23" s="215"/>
      <c r="R23" s="219">
        <f t="shared" si="3"/>
        <v>7500</v>
      </c>
    </row>
    <row r="24" spans="1:19" s="203" customFormat="1">
      <c r="B24" s="204"/>
      <c r="C24" s="143">
        <v>17</v>
      </c>
      <c r="D24" s="207" t="s">
        <v>33</v>
      </c>
      <c r="E24" s="215">
        <v>9000</v>
      </c>
      <c r="F24" s="215">
        <f t="shared" si="0"/>
        <v>4500</v>
      </c>
      <c r="G24" s="216"/>
      <c r="H24" s="217">
        <f t="shared" si="1"/>
        <v>4500</v>
      </c>
      <c r="I24" s="217"/>
      <c r="J24" s="215">
        <v>427.5</v>
      </c>
      <c r="K24" s="215">
        <v>100</v>
      </c>
      <c r="L24" s="215"/>
      <c r="M24" s="215"/>
      <c r="N24" s="215"/>
      <c r="O24" s="215"/>
      <c r="P24" s="218">
        <f t="shared" si="2"/>
        <v>527.5</v>
      </c>
      <c r="Q24" s="215"/>
      <c r="R24" s="219">
        <f t="shared" si="3"/>
        <v>3972.5</v>
      </c>
    </row>
    <row r="25" spans="1:19" s="203" customFormat="1">
      <c r="B25" s="204"/>
      <c r="C25" s="246">
        <v>18</v>
      </c>
      <c r="D25" s="247" t="s">
        <v>166</v>
      </c>
      <c r="E25" s="248">
        <v>9000</v>
      </c>
      <c r="F25" s="248">
        <f t="shared" si="0"/>
        <v>4500</v>
      </c>
      <c r="G25" s="249"/>
      <c r="H25" s="250">
        <f t="shared" si="1"/>
        <v>4500</v>
      </c>
      <c r="I25" s="250"/>
      <c r="J25" s="248"/>
      <c r="K25" s="248"/>
      <c r="L25" s="248"/>
      <c r="M25" s="248"/>
      <c r="N25" s="248"/>
      <c r="O25" s="248"/>
      <c r="P25" s="251">
        <f t="shared" si="2"/>
        <v>0</v>
      </c>
      <c r="Q25" s="248"/>
      <c r="R25" s="252">
        <f t="shared" si="3"/>
        <v>4500</v>
      </c>
    </row>
    <row r="26" spans="1:19" s="203" customFormat="1">
      <c r="B26" s="204"/>
      <c r="C26" s="143">
        <v>19</v>
      </c>
      <c r="D26" s="214" t="s">
        <v>34</v>
      </c>
      <c r="E26" s="152">
        <v>14000</v>
      </c>
      <c r="F26" s="215">
        <f t="shared" si="0"/>
        <v>7000</v>
      </c>
      <c r="G26" s="150"/>
      <c r="H26" s="217">
        <f t="shared" si="1"/>
        <v>7000</v>
      </c>
      <c r="I26" s="151"/>
      <c r="J26" s="152">
        <v>720</v>
      </c>
      <c r="K26" s="152">
        <v>100</v>
      </c>
      <c r="L26" s="152"/>
      <c r="M26" s="152"/>
      <c r="N26" s="152"/>
      <c r="O26" s="152"/>
      <c r="P26" s="218">
        <f t="shared" si="2"/>
        <v>820</v>
      </c>
      <c r="Q26" s="152"/>
      <c r="R26" s="219">
        <f t="shared" si="3"/>
        <v>6180</v>
      </c>
    </row>
    <row r="27" spans="1:19" s="203" customFormat="1">
      <c r="B27" s="204"/>
      <c r="C27" s="246">
        <v>20</v>
      </c>
      <c r="D27" s="247" t="s">
        <v>165</v>
      </c>
      <c r="E27" s="248">
        <v>9000</v>
      </c>
      <c r="F27" s="248">
        <f t="shared" si="0"/>
        <v>4500</v>
      </c>
      <c r="G27" s="249"/>
      <c r="H27" s="250">
        <f t="shared" si="1"/>
        <v>4500</v>
      </c>
      <c r="I27" s="250"/>
      <c r="J27" s="248"/>
      <c r="K27" s="248"/>
      <c r="L27" s="248"/>
      <c r="M27" s="248"/>
      <c r="N27" s="248"/>
      <c r="O27" s="248"/>
      <c r="P27" s="251">
        <f t="shared" si="2"/>
        <v>0</v>
      </c>
      <c r="Q27" s="248"/>
      <c r="R27" s="252">
        <f t="shared" si="3"/>
        <v>4500</v>
      </c>
    </row>
    <row r="28" spans="1:19" ht="15.75" customHeight="1">
      <c r="A28" s="140"/>
      <c r="B28" s="141"/>
      <c r="C28" s="145"/>
      <c r="D28" s="146" t="s">
        <v>35</v>
      </c>
      <c r="E28" s="154">
        <f t="shared" ref="E28:R28" si="4">SUM(E1:E27)</f>
        <v>211500</v>
      </c>
      <c r="F28" s="154">
        <f t="shared" si="4"/>
        <v>105750</v>
      </c>
      <c r="G28" s="154">
        <f t="shared" si="4"/>
        <v>0</v>
      </c>
      <c r="H28" s="154">
        <f t="shared" si="4"/>
        <v>105750</v>
      </c>
      <c r="I28" s="154">
        <f t="shared" si="4"/>
        <v>0</v>
      </c>
      <c r="J28" s="154">
        <f t="shared" si="4"/>
        <v>5850</v>
      </c>
      <c r="K28" s="154">
        <f t="shared" si="4"/>
        <v>1000</v>
      </c>
      <c r="L28" s="154">
        <f t="shared" si="4"/>
        <v>4000</v>
      </c>
      <c r="M28" s="154">
        <f t="shared" si="4"/>
        <v>0</v>
      </c>
      <c r="N28" s="154">
        <f t="shared" si="4"/>
        <v>0</v>
      </c>
      <c r="O28" s="154">
        <f t="shared" si="4"/>
        <v>4441.28</v>
      </c>
      <c r="P28" s="154">
        <f t="shared" si="4"/>
        <v>15291.279999999999</v>
      </c>
      <c r="Q28" s="154">
        <f t="shared" si="4"/>
        <v>2000</v>
      </c>
      <c r="R28" s="154">
        <f t="shared" si="4"/>
        <v>92458.72</v>
      </c>
      <c r="S28" s="154"/>
    </row>
    <row r="29" spans="1:19" ht="18">
      <c r="A29" s="140"/>
      <c r="B29" s="141"/>
      <c r="E29" s="69"/>
      <c r="F29" s="155"/>
      <c r="G29" s="155"/>
      <c r="H29" s="155"/>
      <c r="I29" s="155"/>
      <c r="J29" s="180"/>
      <c r="K29" s="155"/>
      <c r="L29" s="155"/>
      <c r="M29" s="155"/>
      <c r="N29" s="155"/>
      <c r="O29" s="258"/>
      <c r="P29" s="258"/>
      <c r="Q29" s="220"/>
      <c r="R29" s="221">
        <f>R28</f>
        <v>92458.72</v>
      </c>
    </row>
    <row r="30" spans="1:19">
      <c r="A30" s="140"/>
      <c r="B30" s="140"/>
      <c r="C30" s="58"/>
      <c r="D30" s="170" t="s">
        <v>36</v>
      </c>
      <c r="E30" s="170"/>
      <c r="F30" s="170" t="s">
        <v>37</v>
      </c>
      <c r="G30" s="164"/>
      <c r="H30" s="164"/>
      <c r="I30" s="177" t="s">
        <v>38</v>
      </c>
      <c r="J30"/>
      <c r="K30" s="2" t="s">
        <v>149</v>
      </c>
      <c r="L30"/>
      <c r="M30" s="184"/>
      <c r="N30" s="224" t="s">
        <v>154</v>
      </c>
      <c r="O30" s="224"/>
      <c r="P30" s="222"/>
      <c r="Q30" s="159"/>
    </row>
    <row r="31" spans="1:19">
      <c r="A31" s="140"/>
      <c r="B31" s="140"/>
      <c r="C31" s="58"/>
      <c r="D31"/>
      <c r="E31"/>
      <c r="F31" s="172"/>
      <c r="G31" s="164"/>
      <c r="H31" s="164"/>
      <c r="I31" s="178"/>
      <c r="J31"/>
      <c r="K31" s="173"/>
      <c r="L31" s="223"/>
      <c r="M31" s="223"/>
      <c r="N31" s="265" t="s">
        <v>167</v>
      </c>
      <c r="O31" s="265"/>
      <c r="P31" s="265"/>
      <c r="Q31" s="185"/>
    </row>
    <row r="32" spans="1:19">
      <c r="A32" s="140"/>
      <c r="B32" s="140"/>
      <c r="C32" s="58"/>
      <c r="D32" s="174" t="s">
        <v>40</v>
      </c>
      <c r="E32" s="260" t="s">
        <v>41</v>
      </c>
      <c r="F32" s="260"/>
      <c r="G32" s="261" t="s">
        <v>144</v>
      </c>
      <c r="H32" s="261"/>
      <c r="I32" s="260" t="s">
        <v>42</v>
      </c>
      <c r="J32" s="260"/>
      <c r="K32" s="264" t="s">
        <v>43</v>
      </c>
      <c r="L32" s="264"/>
      <c r="N32" s="265"/>
      <c r="O32" s="265"/>
      <c r="P32" s="265"/>
      <c r="Q32" s="206"/>
    </row>
    <row r="33" spans="1:17" ht="13.5" customHeight="1">
      <c r="A33" s="140"/>
      <c r="B33" s="140"/>
      <c r="C33" s="58"/>
      <c r="D33" s="164" t="s">
        <v>44</v>
      </c>
      <c r="E33" s="262" t="s">
        <v>45</v>
      </c>
      <c r="F33" s="262"/>
      <c r="G33" s="263" t="s">
        <v>145</v>
      </c>
      <c r="H33" s="262"/>
      <c r="I33" s="262" t="s">
        <v>46</v>
      </c>
      <c r="J33" s="262"/>
      <c r="K33" s="262" t="s">
        <v>47</v>
      </c>
      <c r="L33" s="262"/>
      <c r="P33" s="256"/>
      <c r="Q33" s="256"/>
    </row>
    <row r="34" spans="1:17" ht="14.25" customHeight="1">
      <c r="A34" s="140"/>
      <c r="B34" s="140"/>
      <c r="C34" s="58"/>
      <c r="D34" s="147"/>
      <c r="E34" s="57"/>
      <c r="F34" s="58"/>
      <c r="G34" s="58"/>
      <c r="H34" s="58"/>
      <c r="I34" s="163"/>
      <c r="K34" s="68"/>
      <c r="P34" s="156"/>
      <c r="Q34" s="160"/>
    </row>
    <row r="35" spans="1:17" ht="14.25" customHeight="1">
      <c r="A35" s="140"/>
      <c r="B35" s="140"/>
      <c r="C35" s="58"/>
      <c r="D35" s="148"/>
      <c r="E35" s="56"/>
      <c r="F35" s="56"/>
      <c r="G35" s="2"/>
      <c r="H35" s="2"/>
      <c r="I35" s="2"/>
      <c r="J35" s="179"/>
      <c r="K35"/>
      <c r="L35"/>
      <c r="P35" s="58"/>
      <c r="Q35" s="161"/>
    </row>
  </sheetData>
  <sortState ref="D28:Q32">
    <sortCondition ref="D28"/>
  </sortState>
  <mergeCells count="22">
    <mergeCell ref="P33:Q33"/>
    <mergeCell ref="C1:Q1"/>
    <mergeCell ref="B2:Q2"/>
    <mergeCell ref="A4:Q4"/>
    <mergeCell ref="A5:Q5"/>
    <mergeCell ref="O29:P29"/>
    <mergeCell ref="E32:F32"/>
    <mergeCell ref="G32:H32"/>
    <mergeCell ref="E33:F33"/>
    <mergeCell ref="G33:H33"/>
    <mergeCell ref="I32:J32"/>
    <mergeCell ref="I33:J33"/>
    <mergeCell ref="K32:L32"/>
    <mergeCell ref="K33:L33"/>
    <mergeCell ref="N31:P31"/>
    <mergeCell ref="N32:P32"/>
    <mergeCell ref="H6:R6"/>
    <mergeCell ref="C6:C7"/>
    <mergeCell ref="D6:D7"/>
    <mergeCell ref="E6:E7"/>
    <mergeCell ref="F6:F7"/>
    <mergeCell ref="G6:G7"/>
  </mergeCells>
  <pageMargins left="0.11874999999999999" right="0.109027777777778" top="0.93888888888888899" bottom="0.109027777777778" header="0.93888888888888899" footer="0.109027777777778"/>
  <pageSetup paperSize="5" scale="96" orientation="landscape" horizontalDpi="4294967293" r:id="rId1"/>
  <rowBreaks count="1" manualBreakCount="1">
    <brk id="3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6"/>
  <sheetViews>
    <sheetView tabSelected="1" topLeftCell="A100" zoomScale="70" zoomScaleNormal="70" workbookViewId="0">
      <selection activeCell="G126" sqref="G126"/>
    </sheetView>
  </sheetViews>
  <sheetFormatPr defaultColWidth="9" defaultRowHeight="15"/>
  <cols>
    <col min="1" max="1" width="2.125" customWidth="1"/>
    <col min="2" max="2" width="10.75" customWidth="1"/>
    <col min="3" max="3" width="11" customWidth="1"/>
    <col min="4" max="4" width="22.375" customWidth="1"/>
    <col min="5" max="5" width="1.875" hidden="1" customWidth="1"/>
    <col min="6" max="6" width="2.25" customWidth="1"/>
    <col min="7" max="7" width="10.625" customWidth="1"/>
    <col min="8" max="8" width="11.125" customWidth="1"/>
    <col min="9" max="9" width="22.25" customWidth="1"/>
  </cols>
  <sheetData>
    <row r="1" spans="2:13" ht="14.1" customHeight="1">
      <c r="B1" s="290" t="s">
        <v>0</v>
      </c>
      <c r="C1" s="291"/>
      <c r="D1" s="292"/>
      <c r="E1" s="91"/>
      <c r="F1" s="3"/>
      <c r="G1" s="290" t="s">
        <v>0</v>
      </c>
      <c r="H1" s="291"/>
      <c r="I1" s="292"/>
    </row>
    <row r="2" spans="2:13" ht="14.1" customHeight="1">
      <c r="B2" s="285" t="s">
        <v>54</v>
      </c>
      <c r="C2" s="286"/>
      <c r="D2" s="287"/>
      <c r="E2" s="8"/>
      <c r="F2" s="3"/>
      <c r="G2" s="285" t="s">
        <v>54</v>
      </c>
      <c r="H2" s="286"/>
      <c r="I2" s="287"/>
    </row>
    <row r="3" spans="2:13">
      <c r="B3" s="83" t="s">
        <v>55</v>
      </c>
      <c r="C3" s="3"/>
      <c r="D3" s="8"/>
      <c r="E3" s="8"/>
      <c r="F3" s="3"/>
      <c r="G3" s="83" t="s">
        <v>56</v>
      </c>
      <c r="H3" s="3"/>
      <c r="I3" s="8"/>
    </row>
    <row r="4" spans="2:13" ht="14.1" customHeight="1">
      <c r="B4" s="328" t="s">
        <v>57</v>
      </c>
      <c r="C4" s="329"/>
      <c r="D4" s="330"/>
      <c r="E4" s="8"/>
      <c r="F4" s="3"/>
      <c r="G4" s="328" t="s">
        <v>57</v>
      </c>
      <c r="H4" s="329"/>
      <c r="I4" s="330"/>
      <c r="L4" s="331"/>
      <c r="M4" s="331"/>
    </row>
    <row r="5" spans="2:13" s="2" customFormat="1" ht="14.1" customHeight="1">
      <c r="B5" s="308" t="s">
        <v>168</v>
      </c>
      <c r="C5" s="309"/>
      <c r="D5" s="310"/>
      <c r="E5" s="92"/>
      <c r="F5" s="34"/>
      <c r="G5" s="308" t="str">
        <f>+B5</f>
        <v>MARCH 1-15, 2022</v>
      </c>
      <c r="H5" s="309"/>
      <c r="I5" s="310"/>
      <c r="L5" s="331"/>
      <c r="M5" s="331"/>
    </row>
    <row r="6" spans="2:13" ht="14.1" customHeight="1">
      <c r="B6" s="319" t="s">
        <v>58</v>
      </c>
      <c r="C6" s="320"/>
      <c r="D6" s="321"/>
      <c r="E6" s="8"/>
      <c r="F6" s="3"/>
      <c r="G6" s="322" t="s">
        <v>58</v>
      </c>
      <c r="H6" s="323"/>
      <c r="I6" s="324"/>
      <c r="L6" s="273"/>
      <c r="M6" s="273"/>
    </row>
    <row r="7" spans="2:13" ht="14.1" customHeight="1">
      <c r="B7" s="300" t="str">
        <f>'Non-teaching March 1-15'!D8</f>
        <v>BABIERA, AILEEN JEAN C.</v>
      </c>
      <c r="C7" s="301"/>
      <c r="D7" s="302"/>
      <c r="E7" s="8"/>
      <c r="F7" s="3"/>
      <c r="G7" s="312" t="str">
        <f>'Non-teaching March 1-15'!D9</f>
        <v>BARAS, MARY JANE C.</v>
      </c>
      <c r="H7" s="313"/>
      <c r="I7" s="314"/>
      <c r="L7" s="273"/>
      <c r="M7" s="273"/>
    </row>
    <row r="8" spans="2:13" ht="14.1" customHeight="1">
      <c r="B8" s="325" t="s">
        <v>44</v>
      </c>
      <c r="C8" s="326"/>
      <c r="D8" s="327"/>
      <c r="E8" s="8"/>
      <c r="F8" s="3"/>
      <c r="G8" s="304" t="s">
        <v>75</v>
      </c>
      <c r="H8" s="305"/>
      <c r="I8" s="306"/>
    </row>
    <row r="9" spans="2:13">
      <c r="B9" s="226"/>
      <c r="C9" s="227"/>
      <c r="D9" s="228"/>
      <c r="E9" s="8"/>
      <c r="F9" s="3"/>
      <c r="G9" s="11"/>
      <c r="H9" s="3"/>
      <c r="I9" s="8"/>
    </row>
    <row r="10" spans="2:13">
      <c r="B10" s="11" t="s">
        <v>59</v>
      </c>
      <c r="C10" s="3"/>
      <c r="D10" s="89">
        <f>'Non-teaching March 1-15'!F8</f>
        <v>5000</v>
      </c>
      <c r="E10" s="8"/>
      <c r="F10" s="3"/>
      <c r="G10" s="11" t="s">
        <v>59</v>
      </c>
      <c r="H10" s="3"/>
      <c r="I10" s="95">
        <f>'Non-teaching March 1-15'!F9</f>
        <v>5000</v>
      </c>
    </row>
    <row r="11" spans="2:13" ht="13.5" customHeight="1">
      <c r="B11" s="11"/>
      <c r="C11" s="3"/>
      <c r="D11" s="84"/>
      <c r="E11" s="8"/>
      <c r="F11" s="3"/>
      <c r="G11" s="11" t="s">
        <v>158</v>
      </c>
      <c r="H11" s="3"/>
      <c r="I11" s="89">
        <v>500</v>
      </c>
    </row>
    <row r="12" spans="2:13" ht="14.1" customHeight="1">
      <c r="B12" s="85"/>
      <c r="C12" s="1"/>
      <c r="D12" s="86"/>
      <c r="E12" s="8"/>
      <c r="F12" s="3"/>
      <c r="G12" s="237" t="s">
        <v>159</v>
      </c>
      <c r="I12" s="95">
        <v>6000</v>
      </c>
    </row>
    <row r="13" spans="2:13" ht="14.1" customHeight="1">
      <c r="B13" s="11" t="s">
        <v>61</v>
      </c>
      <c r="C13" s="3"/>
      <c r="D13" s="13"/>
      <c r="E13" s="8"/>
      <c r="F13" s="3"/>
      <c r="G13" s="11" t="s">
        <v>61</v>
      </c>
      <c r="H13" s="3"/>
      <c r="I13" s="8"/>
    </row>
    <row r="14" spans="2:13" ht="14.1" customHeight="1">
      <c r="B14" s="11" t="s">
        <v>62</v>
      </c>
      <c r="C14" s="14">
        <f>'Non-teaching March 1-15'!G8</f>
        <v>0</v>
      </c>
      <c r="D14" s="8"/>
      <c r="E14" s="8"/>
      <c r="F14" s="3"/>
      <c r="G14" s="11" t="s">
        <v>62</v>
      </c>
      <c r="H14" s="14">
        <f>'Non-teaching March 1-15'!G9</f>
        <v>0</v>
      </c>
      <c r="I14" s="8"/>
    </row>
    <row r="15" spans="2:13" ht="14.1" customHeight="1">
      <c r="B15" s="11" t="s">
        <v>10</v>
      </c>
      <c r="C15" s="15">
        <f>'Non-teaching March 1-15'!J8</f>
        <v>495</v>
      </c>
      <c r="D15" s="8"/>
      <c r="E15" s="8"/>
      <c r="F15" s="3"/>
      <c r="G15" s="11" t="s">
        <v>10</v>
      </c>
      <c r="H15" s="15">
        <f>'Non-teaching March 1-15'!J9</f>
        <v>495</v>
      </c>
      <c r="I15" s="8"/>
    </row>
    <row r="16" spans="2:13" ht="14.1" customHeight="1">
      <c r="B16" s="11" t="s">
        <v>142</v>
      </c>
      <c r="C16" s="15">
        <f>'Non-teaching March 1-15'!K8</f>
        <v>100</v>
      </c>
      <c r="D16" s="8"/>
      <c r="E16" s="8"/>
      <c r="F16" s="3"/>
      <c r="G16" s="11" t="s">
        <v>142</v>
      </c>
      <c r="H16" s="15">
        <f>'Non-teaching March 1-15'!K9</f>
        <v>100</v>
      </c>
      <c r="I16" s="8"/>
    </row>
    <row r="17" spans="2:15" ht="14.1" customHeight="1">
      <c r="B17" s="11" t="s">
        <v>65</v>
      </c>
      <c r="C17" s="15">
        <f>'Non-teaching March 1-15'!L8</f>
        <v>0</v>
      </c>
      <c r="D17" s="8"/>
      <c r="E17" s="8"/>
      <c r="F17" s="3"/>
      <c r="G17" s="11" t="s">
        <v>65</v>
      </c>
      <c r="H17" s="15">
        <f>'Non-teaching March 1-15'!L9</f>
        <v>0</v>
      </c>
      <c r="I17" s="8"/>
      <c r="O17" t="s">
        <v>149</v>
      </c>
    </row>
    <row r="18" spans="2:15" ht="14.1" customHeight="1">
      <c r="B18" s="11" t="s">
        <v>66</v>
      </c>
      <c r="C18" s="15">
        <v>0</v>
      </c>
      <c r="D18" s="8"/>
      <c r="E18" s="8"/>
      <c r="F18" s="3"/>
      <c r="G18" s="11" t="s">
        <v>66</v>
      </c>
      <c r="H18" s="15">
        <f>'Non-teaching March 1-15'!M9</f>
        <v>0</v>
      </c>
      <c r="I18" s="8"/>
      <c r="O18" t="s">
        <v>53</v>
      </c>
    </row>
    <row r="19" spans="2:15" ht="14.1" customHeight="1">
      <c r="B19" s="11" t="s">
        <v>150</v>
      </c>
      <c r="C19" s="15">
        <v>0</v>
      </c>
      <c r="D19" s="8"/>
      <c r="E19" s="8"/>
      <c r="F19" s="3"/>
      <c r="G19" s="11" t="s">
        <v>150</v>
      </c>
      <c r="H19" s="15">
        <v>0</v>
      </c>
      <c r="I19" s="8"/>
    </row>
    <row r="20" spans="2:15" ht="14.1" customHeight="1">
      <c r="B20" s="11" t="s">
        <v>14</v>
      </c>
      <c r="C20" s="15">
        <f>'Non-teaching March 1-15'!N8</f>
        <v>0</v>
      </c>
      <c r="D20" s="8"/>
      <c r="E20" s="8"/>
      <c r="F20" s="3"/>
      <c r="G20" s="11" t="s">
        <v>14</v>
      </c>
      <c r="H20" s="189">
        <f>'Non-teaching March 1-15'!N9</f>
        <v>0</v>
      </c>
      <c r="I20" s="8"/>
    </row>
    <row r="21" spans="2:15" ht="14.1" customHeight="1">
      <c r="B21" s="97"/>
      <c r="D21" s="8"/>
      <c r="E21" s="8"/>
      <c r="F21" s="3"/>
      <c r="G21" s="11"/>
      <c r="H21" s="93"/>
      <c r="I21" s="13"/>
    </row>
    <row r="22" spans="2:15" ht="17.25" customHeight="1">
      <c r="B22" s="11"/>
      <c r="C22" s="3"/>
      <c r="D22" s="16">
        <f>SUM(C14:C20)</f>
        <v>595</v>
      </c>
      <c r="E22" s="8"/>
      <c r="F22" s="3"/>
      <c r="G22" s="11" t="s">
        <v>68</v>
      </c>
      <c r="H22" s="3"/>
      <c r="I22" s="16">
        <f>SUM(H14:H20)</f>
        <v>595</v>
      </c>
    </row>
    <row r="23" spans="2:15" ht="18.75" thickBot="1">
      <c r="B23" s="11" t="s">
        <v>68</v>
      </c>
      <c r="C23" s="3"/>
      <c r="D23" s="87">
        <f>+D10-D22</f>
        <v>4405</v>
      </c>
      <c r="E23" s="8"/>
      <c r="F23" s="3"/>
      <c r="G23" s="11"/>
      <c r="H23" s="3"/>
      <c r="I23" s="94">
        <f>I12-I22</f>
        <v>5405</v>
      </c>
    </row>
    <row r="24" spans="2:15" ht="14.1" customHeight="1" thickTop="1">
      <c r="B24" s="11" t="s">
        <v>69</v>
      </c>
      <c r="C24" s="3"/>
      <c r="D24" s="8"/>
      <c r="E24" s="8"/>
      <c r="F24" s="3"/>
      <c r="G24" s="11" t="s">
        <v>69</v>
      </c>
      <c r="H24" s="3"/>
      <c r="I24" s="8"/>
    </row>
    <row r="25" spans="2:15" ht="14.1" customHeight="1">
      <c r="B25" s="11"/>
      <c r="C25" s="3"/>
      <c r="D25" s="8"/>
      <c r="E25" s="8"/>
      <c r="F25" s="3"/>
      <c r="G25" s="11"/>
      <c r="H25" s="3"/>
      <c r="I25" s="26"/>
    </row>
    <row r="26" spans="2:15" ht="14.1" customHeight="1">
      <c r="B26" s="294" t="s">
        <v>70</v>
      </c>
      <c r="C26" s="295"/>
      <c r="D26" s="8"/>
      <c r="E26" s="8"/>
      <c r="F26" s="3"/>
      <c r="G26" s="294" t="s">
        <v>70</v>
      </c>
      <c r="H26" s="295"/>
      <c r="I26" s="8"/>
    </row>
    <row r="27" spans="2:15" ht="14.1" customHeight="1">
      <c r="B27" s="304" t="s">
        <v>71</v>
      </c>
      <c r="C27" s="305"/>
      <c r="D27" s="88"/>
      <c r="E27" s="8"/>
      <c r="F27" s="3"/>
      <c r="G27" s="304" t="s">
        <v>71</v>
      </c>
      <c r="H27" s="305"/>
      <c r="I27" s="88"/>
    </row>
    <row r="28" spans="2:15" ht="14.1" customHeight="1">
      <c r="B28" s="19"/>
      <c r="C28" s="20"/>
      <c r="D28" s="10" t="s">
        <v>72</v>
      </c>
      <c r="E28" s="88"/>
      <c r="F28" s="3"/>
      <c r="G28" s="19"/>
      <c r="H28" s="20"/>
      <c r="I28" s="10" t="s">
        <v>72</v>
      </c>
    </row>
    <row r="29" spans="2:15">
      <c r="B29" s="3"/>
      <c r="C29" s="3"/>
      <c r="D29" s="3"/>
      <c r="E29" s="3"/>
      <c r="F29" s="3"/>
      <c r="G29" s="3"/>
      <c r="H29" s="3" t="s">
        <v>172</v>
      </c>
      <c r="I29" s="3"/>
    </row>
    <row r="30" spans="2:15">
      <c r="B30" s="290" t="s">
        <v>0</v>
      </c>
      <c r="C30" s="291"/>
      <c r="D30" s="292"/>
      <c r="E30" s="91"/>
      <c r="F30" s="3"/>
      <c r="G30" s="290" t="s">
        <v>0</v>
      </c>
      <c r="H30" s="291"/>
      <c r="I30" s="292"/>
    </row>
    <row r="31" spans="2:15">
      <c r="B31" s="285" t="s">
        <v>54</v>
      </c>
      <c r="C31" s="286"/>
      <c r="D31" s="287"/>
      <c r="E31" s="8"/>
      <c r="F31" s="3"/>
      <c r="G31" s="285" t="s">
        <v>54</v>
      </c>
      <c r="H31" s="286"/>
      <c r="I31" s="287"/>
    </row>
    <row r="32" spans="2:15" ht="16.5" customHeight="1">
      <c r="B32" s="83" t="s">
        <v>73</v>
      </c>
      <c r="C32" s="3"/>
      <c r="D32" s="8"/>
      <c r="E32" s="8"/>
      <c r="F32" s="3"/>
      <c r="G32" s="83" t="s">
        <v>74</v>
      </c>
      <c r="H32" s="3"/>
      <c r="I32" s="8"/>
    </row>
    <row r="33" spans="2:13">
      <c r="B33" s="285" t="s">
        <v>57</v>
      </c>
      <c r="C33" s="286"/>
      <c r="D33" s="287"/>
      <c r="E33" s="8"/>
      <c r="F33" s="3"/>
      <c r="G33" s="285" t="s">
        <v>57</v>
      </c>
      <c r="H33" s="286"/>
      <c r="I33" s="287"/>
    </row>
    <row r="34" spans="2:13" s="2" customFormat="1">
      <c r="B34" s="308" t="str">
        <f>+B5</f>
        <v>MARCH 1-15, 2022</v>
      </c>
      <c r="C34" s="309"/>
      <c r="D34" s="310"/>
      <c r="E34" s="92"/>
      <c r="F34" s="34"/>
      <c r="G34" s="308" t="str">
        <f>+B34</f>
        <v>MARCH 1-15, 2022</v>
      </c>
      <c r="H34" s="309"/>
      <c r="I34" s="310"/>
    </row>
    <row r="35" spans="2:13">
      <c r="B35" s="285" t="s">
        <v>58</v>
      </c>
      <c r="C35" s="286"/>
      <c r="D35" s="287"/>
      <c r="E35" s="8"/>
      <c r="F35" s="3"/>
      <c r="G35" s="285" t="s">
        <v>58</v>
      </c>
      <c r="H35" s="286"/>
      <c r="I35" s="287"/>
    </row>
    <row r="36" spans="2:13">
      <c r="B36" s="300" t="str">
        <f>'Non-teaching March 1-15'!D10</f>
        <v>CASTILLO, SHEILA MAE R.</v>
      </c>
      <c r="C36" s="301"/>
      <c r="D36" s="302"/>
      <c r="E36" s="8"/>
      <c r="F36" s="3"/>
      <c r="G36" s="312" t="str">
        <f>'Non-teaching March 1-15'!D11</f>
        <v>CHAVEZ, GABRIEL JOSE</v>
      </c>
      <c r="H36" s="313"/>
      <c r="I36" s="314"/>
    </row>
    <row r="37" spans="2:13">
      <c r="B37" s="304" t="s">
        <v>44</v>
      </c>
      <c r="C37" s="305"/>
      <c r="D37" s="306"/>
      <c r="E37" s="8"/>
      <c r="F37" s="3"/>
      <c r="G37" s="304" t="s">
        <v>44</v>
      </c>
      <c r="H37" s="305"/>
      <c r="I37" s="306"/>
    </row>
    <row r="38" spans="2:13" ht="7.5" customHeight="1">
      <c r="B38" s="11"/>
      <c r="C38" s="3"/>
      <c r="D38" s="8"/>
      <c r="E38" s="8"/>
      <c r="F38" s="3"/>
      <c r="G38" s="11"/>
      <c r="H38" s="3"/>
      <c r="I38" s="8"/>
    </row>
    <row r="39" spans="2:13">
      <c r="B39" s="11" t="s">
        <v>59</v>
      </c>
      <c r="C39" s="3"/>
      <c r="D39" s="95">
        <f>'Non-teaching March 1-15'!H10</f>
        <v>4750</v>
      </c>
      <c r="E39" s="8"/>
      <c r="F39" s="3"/>
      <c r="G39" s="11" t="s">
        <v>59</v>
      </c>
      <c r="H39" s="3"/>
      <c r="I39" s="89">
        <f>'Non-teaching March 1-15'!F11</f>
        <v>5000</v>
      </c>
    </row>
    <row r="40" spans="2:13">
      <c r="B40" s="11"/>
      <c r="C40" s="3"/>
      <c r="D40" s="238"/>
      <c r="E40" s="8"/>
      <c r="F40" s="3"/>
      <c r="G40" s="11"/>
      <c r="H40" s="3"/>
      <c r="I40" s="96"/>
      <c r="M40" s="25"/>
    </row>
    <row r="41" spans="2:13" ht="14.1" customHeight="1">
      <c r="B41" s="11" t="s">
        <v>61</v>
      </c>
      <c r="C41" s="3"/>
      <c r="D41" s="24"/>
      <c r="E41" s="8"/>
      <c r="F41" s="3"/>
      <c r="G41" s="11" t="s">
        <v>61</v>
      </c>
      <c r="H41" s="1"/>
      <c r="I41" s="96"/>
    </row>
    <row r="42" spans="2:13" ht="14.1" customHeight="1">
      <c r="B42" s="11" t="s">
        <v>62</v>
      </c>
      <c r="C42" s="14">
        <f>'Non-teaching March 1-15'!G10</f>
        <v>0</v>
      </c>
      <c r="D42" s="8"/>
      <c r="E42" s="8"/>
      <c r="F42" s="3"/>
      <c r="G42" s="11" t="s">
        <v>62</v>
      </c>
      <c r="H42" s="20"/>
      <c r="I42" s="8"/>
    </row>
    <row r="43" spans="2:13" ht="14.1" customHeight="1">
      <c r="B43" s="11" t="s">
        <v>10</v>
      </c>
      <c r="C43" s="15">
        <f>'Non-teaching March 1-15'!J10</f>
        <v>472.5</v>
      </c>
      <c r="D43" s="8"/>
      <c r="E43" s="8"/>
      <c r="F43" s="3"/>
      <c r="G43" s="11" t="s">
        <v>10</v>
      </c>
      <c r="H43" s="14">
        <f>'Non-teaching March 1-15'!J11</f>
        <v>0</v>
      </c>
      <c r="I43" s="8"/>
    </row>
    <row r="44" spans="2:13" ht="14.1" customHeight="1">
      <c r="B44" s="11" t="s">
        <v>142</v>
      </c>
      <c r="C44" s="15">
        <f>'Non-teaching March 1-15'!K10</f>
        <v>100</v>
      </c>
      <c r="D44" s="8"/>
      <c r="E44" s="8"/>
      <c r="F44" s="3"/>
      <c r="G44" s="11" t="s">
        <v>142</v>
      </c>
      <c r="H44" s="15">
        <f>'Non-teaching March 1-15'!K11</f>
        <v>0</v>
      </c>
      <c r="I44" s="8"/>
    </row>
    <row r="45" spans="2:13" ht="14.1" customHeight="1">
      <c r="B45" s="11" t="s">
        <v>65</v>
      </c>
      <c r="C45" s="15">
        <f>'Non-teaching March 1-15'!L10</f>
        <v>0</v>
      </c>
      <c r="D45" s="8"/>
      <c r="E45" s="8"/>
      <c r="F45" s="3"/>
      <c r="G45" s="11" t="s">
        <v>65</v>
      </c>
      <c r="H45" s="15">
        <f>'Non-teaching March 1-15'!L11</f>
        <v>0</v>
      </c>
      <c r="I45" s="8"/>
    </row>
    <row r="46" spans="2:13" ht="14.1" customHeight="1">
      <c r="B46" s="11" t="s">
        <v>66</v>
      </c>
      <c r="C46" s="15">
        <f>'Non-teaching March 1-15'!M10</f>
        <v>0</v>
      </c>
      <c r="D46" s="8"/>
      <c r="E46" s="8"/>
      <c r="F46" s="3"/>
      <c r="G46" s="11" t="s">
        <v>66</v>
      </c>
      <c r="H46" s="15">
        <f>'Non-teaching March 1-15'!M11</f>
        <v>0</v>
      </c>
      <c r="I46" s="8"/>
    </row>
    <row r="47" spans="2:13" ht="14.1" customHeight="1">
      <c r="B47" s="11" t="s">
        <v>150</v>
      </c>
      <c r="C47" s="15">
        <v>0</v>
      </c>
      <c r="D47" s="8"/>
      <c r="E47" s="8"/>
      <c r="F47" s="3"/>
      <c r="G47" s="11" t="s">
        <v>150</v>
      </c>
      <c r="H47" s="15">
        <v>0</v>
      </c>
      <c r="I47" s="8"/>
    </row>
    <row r="48" spans="2:13" ht="14.1" customHeight="1">
      <c r="B48" s="11" t="s">
        <v>14</v>
      </c>
      <c r="C48" s="189">
        <f>'Non-teaching March 1-15'!N10</f>
        <v>0</v>
      </c>
      <c r="D48" s="8"/>
      <c r="E48" s="8"/>
      <c r="F48" s="3"/>
      <c r="G48" s="11" t="s">
        <v>14</v>
      </c>
      <c r="H48" s="189">
        <f>'Non-teaching March 1-15'!S10</f>
        <v>0</v>
      </c>
      <c r="I48" s="8"/>
    </row>
    <row r="49" spans="2:9" ht="14.1" customHeight="1">
      <c r="B49" s="11"/>
      <c r="C49" s="93"/>
      <c r="D49" s="8"/>
      <c r="E49" s="8"/>
      <c r="F49" s="3"/>
      <c r="G49" s="11"/>
      <c r="H49" s="93"/>
      <c r="I49" s="8"/>
    </row>
    <row r="50" spans="2:9" ht="14.1" customHeight="1">
      <c r="B50" s="11"/>
      <c r="C50" s="3"/>
      <c r="D50" s="16">
        <f>SUM(C42:C49)</f>
        <v>572.5</v>
      </c>
      <c r="E50" s="8"/>
      <c r="F50" s="3"/>
      <c r="G50" s="11"/>
      <c r="H50" s="93"/>
      <c r="I50" s="16">
        <f>SUM(H43:H47)</f>
        <v>0</v>
      </c>
    </row>
    <row r="51" spans="2:9" ht="18" customHeight="1" thickBot="1">
      <c r="B51" s="11" t="s">
        <v>68</v>
      </c>
      <c r="C51" s="3"/>
      <c r="D51" s="87">
        <f>D39-D50</f>
        <v>4177.5</v>
      </c>
      <c r="E51" s="8"/>
      <c r="F51" s="3"/>
      <c r="G51" s="11" t="s">
        <v>68</v>
      </c>
      <c r="H51" s="3"/>
      <c r="I51" s="94">
        <f>I39+I40-I50+H48</f>
        <v>5000</v>
      </c>
    </row>
    <row r="52" spans="2:9" ht="18" customHeight="1" thickTop="1">
      <c r="B52" s="11"/>
      <c r="C52" s="3"/>
      <c r="D52" s="90"/>
      <c r="E52" s="8"/>
      <c r="F52" s="3"/>
      <c r="G52" s="97"/>
      <c r="H52" s="1"/>
      <c r="I52" s="13"/>
    </row>
    <row r="53" spans="2:9" ht="15" customHeight="1">
      <c r="B53" s="11" t="s">
        <v>69</v>
      </c>
      <c r="C53" s="3"/>
      <c r="D53" s="8"/>
      <c r="E53" s="8"/>
      <c r="F53" s="3"/>
      <c r="G53" s="11" t="s">
        <v>69</v>
      </c>
      <c r="H53" s="3"/>
      <c r="I53" s="8"/>
    </row>
    <row r="54" spans="2:9" ht="15" customHeight="1">
      <c r="B54" s="11"/>
      <c r="C54" s="3"/>
      <c r="D54" s="8"/>
      <c r="E54" s="8"/>
      <c r="F54" s="3"/>
      <c r="G54" s="11"/>
      <c r="H54" s="3"/>
      <c r="I54" s="26"/>
    </row>
    <row r="55" spans="2:9" ht="15" customHeight="1">
      <c r="B55" s="294" t="s">
        <v>70</v>
      </c>
      <c r="C55" s="295"/>
      <c r="D55" s="8"/>
      <c r="E55" s="8"/>
      <c r="F55" s="3"/>
      <c r="G55" s="294" t="s">
        <v>70</v>
      </c>
      <c r="H55" s="295"/>
      <c r="I55" s="8"/>
    </row>
    <row r="56" spans="2:9" ht="15" customHeight="1">
      <c r="B56" s="285" t="s">
        <v>71</v>
      </c>
      <c r="C56" s="286"/>
      <c r="D56" s="88"/>
      <c r="E56" s="8"/>
      <c r="F56" s="3"/>
      <c r="G56" s="285" t="s">
        <v>71</v>
      </c>
      <c r="H56" s="286"/>
      <c r="I56" s="88"/>
    </row>
    <row r="57" spans="2:9" ht="15" customHeight="1">
      <c r="B57" s="19"/>
      <c r="C57" s="20"/>
      <c r="D57" s="10" t="s">
        <v>72</v>
      </c>
      <c r="E57" s="88"/>
      <c r="F57" s="3"/>
      <c r="G57" s="19"/>
      <c r="H57" s="20"/>
      <c r="I57" s="10" t="s">
        <v>72</v>
      </c>
    </row>
    <row r="58" spans="2:9" s="1" customFormat="1">
      <c r="B58" s="3"/>
      <c r="C58" s="3"/>
      <c r="D58" s="5"/>
      <c r="E58" s="3"/>
      <c r="F58" s="3"/>
      <c r="G58" s="3"/>
      <c r="H58" s="3"/>
      <c r="I58" s="5"/>
    </row>
    <row r="59" spans="2:9" s="1" customFormat="1">
      <c r="B59" s="3"/>
      <c r="C59" s="3"/>
      <c r="D59" s="5"/>
      <c r="E59" s="3"/>
      <c r="F59" s="3"/>
      <c r="G59" s="3"/>
      <c r="H59" s="3"/>
      <c r="I59" s="5"/>
    </row>
    <row r="60" spans="2:9" ht="15" customHeight="1">
      <c r="B60" s="290" t="s">
        <v>0</v>
      </c>
      <c r="C60" s="291"/>
      <c r="D60" s="292"/>
      <c r="E60" s="91"/>
      <c r="F60" s="3"/>
      <c r="G60" s="290" t="s">
        <v>0</v>
      </c>
      <c r="H60" s="291"/>
      <c r="I60" s="292"/>
    </row>
    <row r="61" spans="2:9" ht="15" customHeight="1">
      <c r="B61" s="285" t="s">
        <v>54</v>
      </c>
      <c r="C61" s="286"/>
      <c r="D61" s="287"/>
      <c r="E61" s="8"/>
      <c r="F61" s="3"/>
      <c r="G61" s="285" t="s">
        <v>54</v>
      </c>
      <c r="H61" s="286"/>
      <c r="I61" s="287"/>
    </row>
    <row r="62" spans="2:9">
      <c r="B62" s="83" t="s">
        <v>76</v>
      </c>
      <c r="C62" s="3"/>
      <c r="D62" s="8"/>
      <c r="E62" s="8"/>
      <c r="F62" s="3"/>
      <c r="G62" s="83" t="s">
        <v>77</v>
      </c>
      <c r="H62" s="3"/>
      <c r="I62" s="8"/>
    </row>
    <row r="63" spans="2:9" ht="15" customHeight="1">
      <c r="B63" s="285" t="s">
        <v>57</v>
      </c>
      <c r="C63" s="286"/>
      <c r="D63" s="287"/>
      <c r="E63" s="8"/>
      <c r="F63" s="3"/>
      <c r="G63" s="285" t="s">
        <v>57</v>
      </c>
      <c r="H63" s="286"/>
      <c r="I63" s="287"/>
    </row>
    <row r="64" spans="2:9" s="2" customFormat="1" ht="15" customHeight="1">
      <c r="B64" s="308" t="s">
        <v>168</v>
      </c>
      <c r="C64" s="309"/>
      <c r="D64" s="310"/>
      <c r="E64" s="92"/>
      <c r="F64" s="34"/>
      <c r="G64" s="308" t="str">
        <f>+B64</f>
        <v>MARCH 1-15, 2022</v>
      </c>
      <c r="H64" s="309"/>
      <c r="I64" s="310"/>
    </row>
    <row r="65" spans="2:9" ht="15" customHeight="1">
      <c r="B65" s="285" t="s">
        <v>58</v>
      </c>
      <c r="C65" s="286"/>
      <c r="D65" s="287"/>
      <c r="E65" s="8"/>
      <c r="F65" s="3"/>
      <c r="G65" s="285" t="s">
        <v>58</v>
      </c>
      <c r="H65" s="286"/>
      <c r="I65" s="287"/>
    </row>
    <row r="66" spans="2:9" ht="15" customHeight="1">
      <c r="B66" s="300" t="str">
        <f>'Non-teaching March 1-15'!D12</f>
        <v>CHAVEZ, ZACHARIAH</v>
      </c>
      <c r="C66" s="301"/>
      <c r="D66" s="302"/>
      <c r="E66" s="8"/>
      <c r="F66" s="3"/>
      <c r="G66" s="312" t="str">
        <f>'Non-teaching March 1-15'!D13</f>
        <v>CO., ANGELO JAMES  L.</v>
      </c>
      <c r="H66" s="313"/>
      <c r="I66" s="314"/>
    </row>
    <row r="67" spans="2:9">
      <c r="B67" s="304"/>
      <c r="C67" s="305"/>
      <c r="D67" s="306"/>
      <c r="E67" s="8"/>
      <c r="F67" s="3"/>
      <c r="G67" s="290" t="s">
        <v>80</v>
      </c>
      <c r="H67" s="291"/>
      <c r="I67" s="292"/>
    </row>
    <row r="68" spans="2:9" ht="11.25" customHeight="1">
      <c r="B68" s="11"/>
      <c r="C68" s="3"/>
      <c r="D68" s="8"/>
      <c r="E68" s="8"/>
      <c r="F68" s="3"/>
      <c r="G68" s="11"/>
      <c r="H68" s="3"/>
      <c r="I68" s="8"/>
    </row>
    <row r="69" spans="2:9">
      <c r="B69" s="11" t="s">
        <v>59</v>
      </c>
      <c r="C69" s="3"/>
      <c r="D69" s="95">
        <f>'Non-teaching March 1-15'!F12</f>
        <v>5000</v>
      </c>
      <c r="E69" s="8"/>
      <c r="F69" s="3"/>
      <c r="G69" s="11" t="s">
        <v>59</v>
      </c>
      <c r="H69" s="3"/>
      <c r="I69" s="95">
        <f>'Non-teaching March 1-15'!F13</f>
        <v>5000</v>
      </c>
    </row>
    <row r="70" spans="2:9">
      <c r="B70" s="11" t="s">
        <v>151</v>
      </c>
      <c r="C70" s="3"/>
      <c r="D70" s="194">
        <f>'Non-teaching March 1-15'!P12</f>
        <v>0</v>
      </c>
      <c r="E70" s="8"/>
      <c r="F70" s="3"/>
      <c r="G70" s="11" t="s">
        <v>151</v>
      </c>
      <c r="H70" s="3"/>
      <c r="I70" s="193">
        <f>'Non-teaching March 1-15'!Q13</f>
        <v>0</v>
      </c>
    </row>
    <row r="71" spans="2:9">
      <c r="B71" s="11" t="s">
        <v>61</v>
      </c>
      <c r="C71" s="3"/>
      <c r="D71" s="24"/>
      <c r="E71" s="8"/>
      <c r="F71" s="3"/>
      <c r="G71" s="11" t="s">
        <v>61</v>
      </c>
      <c r="H71" s="3"/>
      <c r="I71" s="8"/>
    </row>
    <row r="72" spans="2:9" ht="14.1" customHeight="1">
      <c r="B72" s="11" t="s">
        <v>62</v>
      </c>
      <c r="C72" s="14">
        <f>'Non-teaching March 1-15'!G12</f>
        <v>0</v>
      </c>
      <c r="D72" s="8"/>
      <c r="E72" s="8"/>
      <c r="F72" s="3"/>
      <c r="G72" s="11" t="s">
        <v>62</v>
      </c>
      <c r="H72" s="14">
        <f>'Non-teaching March 1-15'!G13</f>
        <v>0</v>
      </c>
      <c r="I72" s="8"/>
    </row>
    <row r="73" spans="2:9" ht="14.1" customHeight="1">
      <c r="B73" s="11" t="s">
        <v>10</v>
      </c>
      <c r="C73" s="15">
        <f>'Non-teaching March 1-15'!J12</f>
        <v>0</v>
      </c>
      <c r="D73" s="8"/>
      <c r="E73" s="8"/>
      <c r="F73" s="3"/>
      <c r="G73" s="11" t="s">
        <v>10</v>
      </c>
      <c r="H73" s="15">
        <f>'Non-teaching March 1-15'!J13</f>
        <v>495</v>
      </c>
      <c r="I73" s="8"/>
    </row>
    <row r="74" spans="2:9" ht="14.1" customHeight="1">
      <c r="B74" s="11" t="s">
        <v>142</v>
      </c>
      <c r="C74" s="15">
        <f>'Non-teaching March 1-15'!K12</f>
        <v>0</v>
      </c>
      <c r="D74" s="8"/>
      <c r="E74" s="8"/>
      <c r="F74" s="3"/>
      <c r="G74" s="11" t="s">
        <v>142</v>
      </c>
      <c r="H74" s="15">
        <f>'Non-teaching March 1-15'!K13</f>
        <v>0</v>
      </c>
      <c r="I74" s="8"/>
    </row>
    <row r="75" spans="2:9" ht="14.1" customHeight="1">
      <c r="B75" s="11" t="s">
        <v>65</v>
      </c>
      <c r="C75" s="15">
        <f>'Non-teaching March 1-15'!L12</f>
        <v>0</v>
      </c>
      <c r="D75" s="8"/>
      <c r="E75" s="8"/>
      <c r="F75" s="3"/>
      <c r="G75" s="11" t="s">
        <v>65</v>
      </c>
      <c r="H75" s="15">
        <f>'Non-teaching March 1-15'!L13</f>
        <v>0</v>
      </c>
      <c r="I75" s="8"/>
    </row>
    <row r="76" spans="2:9" ht="14.1" customHeight="1">
      <c r="B76" s="11" t="s">
        <v>66</v>
      </c>
      <c r="C76" s="15">
        <f>'Non-teaching March 1-15'!L12</f>
        <v>0</v>
      </c>
      <c r="D76" s="8"/>
      <c r="E76" s="8"/>
      <c r="F76" s="3"/>
      <c r="G76" s="11" t="s">
        <v>66</v>
      </c>
      <c r="H76" s="15">
        <f>'Non-teaching March 1-15'!L13</f>
        <v>0</v>
      </c>
      <c r="I76" s="8"/>
    </row>
    <row r="77" spans="2:9" ht="14.1" customHeight="1">
      <c r="B77" s="11" t="s">
        <v>150</v>
      </c>
      <c r="C77" s="15">
        <f>'Non-teaching March 1-15'!M12</f>
        <v>0</v>
      </c>
      <c r="D77" s="8"/>
      <c r="E77" s="8"/>
      <c r="F77" s="3"/>
      <c r="G77" s="11" t="s">
        <v>150</v>
      </c>
      <c r="H77" s="15">
        <f>'Non-teaching March 1-15'!M13</f>
        <v>0</v>
      </c>
      <c r="I77" s="8"/>
    </row>
    <row r="78" spans="2:9" ht="13.5" customHeight="1">
      <c r="B78" s="11" t="s">
        <v>14</v>
      </c>
      <c r="C78" s="15">
        <f>'Non-teaching March 1-15'!N12</f>
        <v>0</v>
      </c>
      <c r="D78" s="8"/>
      <c r="E78" s="8"/>
      <c r="F78" s="3"/>
      <c r="G78" s="11" t="s">
        <v>14</v>
      </c>
      <c r="H78" s="15">
        <f>'Non-teaching March 1-15'!N13</f>
        <v>0</v>
      </c>
      <c r="I78" s="8"/>
    </row>
    <row r="79" spans="2:9" ht="14.1" customHeight="1">
      <c r="B79" s="11"/>
      <c r="C79" s="3"/>
      <c r="D79" s="16">
        <f>SUM(C72:C78)</f>
        <v>0</v>
      </c>
      <c r="E79" s="8"/>
      <c r="F79" s="3"/>
      <c r="G79" s="11"/>
      <c r="H79" s="93"/>
      <c r="I79" s="16">
        <f>SUM(H72:H78)</f>
        <v>495</v>
      </c>
    </row>
    <row r="80" spans="2:9" ht="16.5" customHeight="1" thickBot="1">
      <c r="B80" s="11" t="s">
        <v>68</v>
      </c>
      <c r="C80" s="3"/>
      <c r="D80" s="87">
        <f>D69-D79+D70</f>
        <v>5000</v>
      </c>
      <c r="E80" s="8"/>
      <c r="F80" s="3"/>
      <c r="G80" s="11" t="s">
        <v>68</v>
      </c>
      <c r="H80" s="3"/>
      <c r="I80" s="94">
        <f>I69-I79+I70</f>
        <v>4505</v>
      </c>
    </row>
    <row r="81" spans="2:9" ht="21" thickTop="1">
      <c r="B81" s="11"/>
      <c r="C81" s="3"/>
      <c r="D81" s="90"/>
      <c r="E81" s="8"/>
      <c r="F81" s="3"/>
      <c r="G81" s="11"/>
      <c r="H81" s="3"/>
      <c r="I81" s="8"/>
    </row>
    <row r="82" spans="2:9" ht="15" customHeight="1">
      <c r="B82" s="11" t="s">
        <v>69</v>
      </c>
      <c r="C82" s="3"/>
      <c r="D82" s="8"/>
      <c r="E82" s="8"/>
      <c r="F82" s="3"/>
      <c r="G82" s="11" t="s">
        <v>69</v>
      </c>
      <c r="H82" s="3"/>
      <c r="I82" s="8"/>
    </row>
    <row r="83" spans="2:9" ht="15" customHeight="1">
      <c r="B83" s="11"/>
      <c r="C83" s="3"/>
      <c r="D83" s="8"/>
      <c r="E83" s="8"/>
      <c r="F83" s="3"/>
      <c r="G83" s="11"/>
      <c r="H83" s="3"/>
      <c r="I83" s="26"/>
    </row>
    <row r="84" spans="2:9" ht="15" customHeight="1">
      <c r="B84" s="294" t="s">
        <v>70</v>
      </c>
      <c r="C84" s="295"/>
      <c r="D84" s="8"/>
      <c r="E84" s="8"/>
      <c r="F84" s="3"/>
      <c r="G84" s="294" t="s">
        <v>70</v>
      </c>
      <c r="H84" s="295"/>
      <c r="I84" s="8"/>
    </row>
    <row r="85" spans="2:9" ht="15" customHeight="1">
      <c r="B85" s="285" t="s">
        <v>71</v>
      </c>
      <c r="C85" s="286"/>
      <c r="D85" s="88"/>
      <c r="E85" s="8"/>
      <c r="F85" s="3"/>
      <c r="G85" s="285" t="s">
        <v>71</v>
      </c>
      <c r="H85" s="286"/>
      <c r="I85" s="88"/>
    </row>
    <row r="86" spans="2:9" ht="15" customHeight="1">
      <c r="B86" s="19"/>
      <c r="C86" s="20"/>
      <c r="D86" s="10" t="s">
        <v>72</v>
      </c>
      <c r="E86" s="88"/>
      <c r="F86" s="3"/>
      <c r="G86" s="19"/>
      <c r="H86" s="20"/>
      <c r="I86" s="10" t="s">
        <v>72</v>
      </c>
    </row>
    <row r="87" spans="2:9" ht="15" customHeight="1">
      <c r="B87" s="3"/>
      <c r="C87" s="3"/>
      <c r="D87" s="3"/>
      <c r="E87" s="3"/>
      <c r="F87" s="3"/>
      <c r="G87" s="3"/>
      <c r="H87" s="3"/>
      <c r="I87" s="3"/>
    </row>
    <row r="88" spans="2:9">
      <c r="B88" s="290" t="s">
        <v>0</v>
      </c>
      <c r="C88" s="291"/>
      <c r="D88" s="292"/>
      <c r="E88" s="91"/>
      <c r="F88" s="3"/>
      <c r="G88" s="290" t="s">
        <v>0</v>
      </c>
      <c r="H88" s="291"/>
      <c r="I88" s="292"/>
    </row>
    <row r="89" spans="2:9" ht="15" customHeight="1">
      <c r="B89" s="285" t="s">
        <v>54</v>
      </c>
      <c r="C89" s="286"/>
      <c r="D89" s="287"/>
      <c r="E89" s="8"/>
      <c r="F89" s="3"/>
      <c r="G89" s="285" t="s">
        <v>54</v>
      </c>
      <c r="H89" s="286"/>
      <c r="I89" s="287"/>
    </row>
    <row r="90" spans="2:9" ht="15" customHeight="1">
      <c r="B90" s="83" t="s">
        <v>78</v>
      </c>
      <c r="C90" s="3"/>
      <c r="D90" s="8"/>
      <c r="E90" s="8"/>
      <c r="F90" s="3"/>
      <c r="G90" s="83" t="s">
        <v>79</v>
      </c>
      <c r="H90" s="3"/>
      <c r="I90" s="8"/>
    </row>
    <row r="91" spans="2:9">
      <c r="B91" s="285" t="s">
        <v>57</v>
      </c>
      <c r="C91" s="286"/>
      <c r="D91" s="287"/>
      <c r="E91" s="8"/>
      <c r="F91" s="3"/>
      <c r="G91" s="285" t="s">
        <v>57</v>
      </c>
      <c r="H91" s="286"/>
      <c r="I91" s="287"/>
    </row>
    <row r="92" spans="2:9" s="2" customFormat="1" ht="15" customHeight="1">
      <c r="B92" s="308" t="s">
        <v>168</v>
      </c>
      <c r="C92" s="309"/>
      <c r="D92" s="310"/>
      <c r="E92" s="92"/>
      <c r="F92" s="34"/>
      <c r="G92" s="308" t="str">
        <f>+B92</f>
        <v>MARCH 1-15, 2022</v>
      </c>
      <c r="H92" s="309"/>
      <c r="I92" s="310"/>
    </row>
    <row r="93" spans="2:9" ht="15" customHeight="1">
      <c r="B93" s="285" t="s">
        <v>58</v>
      </c>
      <c r="C93" s="286"/>
      <c r="D93" s="287"/>
      <c r="E93" s="8"/>
      <c r="F93" s="3"/>
      <c r="G93" s="285" t="s">
        <v>58</v>
      </c>
      <c r="H93" s="286"/>
      <c r="I93" s="287"/>
    </row>
    <row r="94" spans="2:9">
      <c r="B94" s="300" t="str">
        <f>'Non-teaching March 1-15'!D14</f>
        <v>DECANO, JOSEPHINE</v>
      </c>
      <c r="C94" s="301"/>
      <c r="D94" s="302"/>
      <c r="E94" s="8"/>
      <c r="F94" s="3"/>
      <c r="G94" s="312" t="str">
        <f>'Non-teaching March 1-15'!D15</f>
        <v>DOLLENTE, HALEJONES</v>
      </c>
      <c r="H94" s="313"/>
      <c r="I94" s="314"/>
    </row>
    <row r="95" spans="2:9">
      <c r="B95" s="290"/>
      <c r="C95" s="291"/>
      <c r="D95" s="292"/>
      <c r="E95" s="8"/>
      <c r="F95" s="3"/>
      <c r="G95" s="304"/>
      <c r="H95" s="305"/>
      <c r="I95" s="306"/>
    </row>
    <row r="96" spans="2:9">
      <c r="B96" s="11"/>
      <c r="C96" s="3"/>
      <c r="D96" s="8"/>
      <c r="E96" s="8"/>
      <c r="F96" s="3"/>
      <c r="G96" s="11"/>
      <c r="H96" s="3"/>
      <c r="I96" s="8"/>
    </row>
    <row r="97" spans="2:9" ht="18" customHeight="1">
      <c r="B97" s="11" t="s">
        <v>59</v>
      </c>
      <c r="C97" s="3"/>
      <c r="D97" s="95">
        <f>'Non-teaching March 1-15'!F14</f>
        <v>5500</v>
      </c>
      <c r="E97" s="8"/>
      <c r="F97" s="3"/>
      <c r="G97" s="11" t="s">
        <v>59</v>
      </c>
      <c r="H97" s="3"/>
      <c r="I97" s="95">
        <f>'Non-teaching March 1-15'!F15</f>
        <v>4500</v>
      </c>
    </row>
    <row r="98" spans="2:9" ht="15.75">
      <c r="B98" s="11" t="s">
        <v>151</v>
      </c>
      <c r="C98" s="3"/>
      <c r="D98" s="166">
        <f>'Non-teaching March 1-15'!P14</f>
        <v>0</v>
      </c>
      <c r="E98" s="8"/>
      <c r="F98" s="3"/>
      <c r="G98" s="11" t="s">
        <v>151</v>
      </c>
      <c r="H98" s="3"/>
      <c r="I98" s="195">
        <f>'Non-teaching March 1-15'!Q15</f>
        <v>1500</v>
      </c>
    </row>
    <row r="99" spans="2:9">
      <c r="B99" s="11" t="s">
        <v>61</v>
      </c>
      <c r="C99" s="3"/>
      <c r="D99" s="167"/>
      <c r="E99" s="8"/>
      <c r="F99" s="3"/>
      <c r="G99" s="11" t="s">
        <v>61</v>
      </c>
      <c r="H99" s="3"/>
      <c r="I99" s="8"/>
    </row>
    <row r="100" spans="2:9" ht="14.1" customHeight="1">
      <c r="B100" s="11" t="s">
        <v>62</v>
      </c>
      <c r="C100" s="14">
        <f>'Non-teaching March 1-15'!G14</f>
        <v>0</v>
      </c>
      <c r="D100" s="8"/>
      <c r="E100" s="8"/>
      <c r="F100" s="3"/>
      <c r="G100" s="11" t="s">
        <v>62</v>
      </c>
      <c r="H100" s="14">
        <f>'Non-teaching March 1-15'!G15</f>
        <v>0</v>
      </c>
      <c r="I100" s="8"/>
    </row>
    <row r="101" spans="2:9" ht="14.1" customHeight="1">
      <c r="B101" s="11" t="s">
        <v>10</v>
      </c>
      <c r="C101" s="15">
        <f>'Non-teaching March 1-15'!J14</f>
        <v>0</v>
      </c>
      <c r="D101" s="8"/>
      <c r="E101" s="8"/>
      <c r="F101" s="3"/>
      <c r="G101" s="11" t="s">
        <v>10</v>
      </c>
      <c r="H101" s="15">
        <f>'Non-teaching March 1-15'!J15</f>
        <v>0</v>
      </c>
      <c r="I101" s="8"/>
    </row>
    <row r="102" spans="2:9" ht="14.1" customHeight="1">
      <c r="B102" s="11" t="s">
        <v>142</v>
      </c>
      <c r="C102" s="15">
        <v>0</v>
      </c>
      <c r="D102" s="8"/>
      <c r="E102" s="8"/>
      <c r="F102" s="3"/>
      <c r="G102" s="11" t="s">
        <v>142</v>
      </c>
      <c r="H102" s="15">
        <f>'Non-teaching March 1-15'!K15</f>
        <v>0</v>
      </c>
      <c r="I102" s="8"/>
    </row>
    <row r="103" spans="2:9" ht="14.1" customHeight="1">
      <c r="B103" s="11" t="s">
        <v>65</v>
      </c>
      <c r="C103" s="15">
        <f>'Non-teaching March 1-15'!L14</f>
        <v>0</v>
      </c>
      <c r="D103" s="8"/>
      <c r="E103" s="8"/>
      <c r="F103" s="3"/>
      <c r="G103" s="11" t="s">
        <v>65</v>
      </c>
      <c r="H103" s="15">
        <f>'Non-teaching March 1-15'!L15</f>
        <v>0</v>
      </c>
      <c r="I103" s="8"/>
    </row>
    <row r="104" spans="2:9" ht="14.1" customHeight="1">
      <c r="B104" s="11" t="s">
        <v>66</v>
      </c>
      <c r="C104" s="15">
        <f>'Non-teaching March 1-15'!L14</f>
        <v>0</v>
      </c>
      <c r="D104" s="8"/>
      <c r="E104" s="8"/>
      <c r="F104" s="3"/>
      <c r="G104" s="11" t="s">
        <v>66</v>
      </c>
      <c r="H104" s="15">
        <f>'Non-teaching March 1-15'!L15</f>
        <v>0</v>
      </c>
      <c r="I104" s="8"/>
    </row>
    <row r="105" spans="2:9" ht="14.1" customHeight="1">
      <c r="B105" s="11" t="s">
        <v>150</v>
      </c>
      <c r="C105" s="15">
        <f>'Non-teaching March 1-15'!M14</f>
        <v>0</v>
      </c>
      <c r="D105" s="8"/>
      <c r="E105" s="8"/>
      <c r="F105" s="3"/>
      <c r="G105" s="11" t="s">
        <v>150</v>
      </c>
      <c r="H105" s="15">
        <f>'Non-teaching March 1-15'!M15</f>
        <v>0</v>
      </c>
      <c r="I105" s="8"/>
    </row>
    <row r="106" spans="2:9" ht="14.1" customHeight="1">
      <c r="B106" s="11" t="s">
        <v>14</v>
      </c>
      <c r="C106" s="15">
        <f>'Non-teaching March 1-15'!N14</f>
        <v>0</v>
      </c>
      <c r="D106" s="8"/>
      <c r="E106" s="8"/>
      <c r="F106" s="3"/>
      <c r="G106" s="11" t="s">
        <v>14</v>
      </c>
      <c r="H106" s="15">
        <f>'Non-teaching March 1-15'!N15</f>
        <v>0</v>
      </c>
      <c r="I106" s="8"/>
    </row>
    <row r="107" spans="2:9" ht="14.1" customHeight="1">
      <c r="B107" s="11"/>
      <c r="C107" s="3"/>
      <c r="D107" s="16">
        <f>SUM(C100:C106)</f>
        <v>0</v>
      </c>
      <c r="E107" s="8"/>
      <c r="F107" s="3"/>
      <c r="G107" s="11"/>
      <c r="H107" s="93"/>
      <c r="I107" s="16">
        <f>SUM(H100:H106)</f>
        <v>0</v>
      </c>
    </row>
    <row r="108" spans="2:9" ht="18" customHeight="1" thickBot="1">
      <c r="B108" s="11" t="s">
        <v>68</v>
      </c>
      <c r="C108" s="3"/>
      <c r="D108" s="168">
        <f>D97+D98-D107</f>
        <v>5500</v>
      </c>
      <c r="E108" s="8"/>
      <c r="F108" s="3"/>
      <c r="G108" s="11" t="s">
        <v>68</v>
      </c>
      <c r="H108" s="3"/>
      <c r="I108" s="94">
        <f>I97+I98-I107</f>
        <v>6000</v>
      </c>
    </row>
    <row r="109" spans="2:9" ht="15.75" customHeight="1" thickTop="1">
      <c r="B109" s="11"/>
      <c r="C109" s="3"/>
      <c r="D109" s="90"/>
      <c r="E109" s="8"/>
      <c r="F109" s="3"/>
      <c r="G109" s="11"/>
      <c r="H109" s="3"/>
      <c r="I109" s="8"/>
    </row>
    <row r="110" spans="2:9" ht="15" customHeight="1">
      <c r="B110" s="11" t="s">
        <v>69</v>
      </c>
      <c r="C110" s="3"/>
      <c r="D110" s="8"/>
      <c r="E110" s="8"/>
      <c r="F110" s="3"/>
      <c r="G110" s="11" t="s">
        <v>69</v>
      </c>
      <c r="H110" s="3"/>
      <c r="I110" s="8"/>
    </row>
    <row r="111" spans="2:9" ht="15" customHeight="1">
      <c r="B111" s="11"/>
      <c r="C111" s="3"/>
      <c r="D111" s="8"/>
      <c r="E111" s="8"/>
      <c r="F111" s="3"/>
      <c r="G111" s="11"/>
      <c r="H111" s="3"/>
      <c r="I111" s="26"/>
    </row>
    <row r="112" spans="2:9" ht="11.25" customHeight="1">
      <c r="B112" s="294" t="s">
        <v>70</v>
      </c>
      <c r="C112" s="295"/>
      <c r="D112" s="8"/>
      <c r="E112" s="8"/>
      <c r="F112" s="3"/>
      <c r="G112" s="294" t="s">
        <v>70</v>
      </c>
      <c r="H112" s="295"/>
      <c r="I112" s="8"/>
    </row>
    <row r="113" spans="2:9" ht="15" customHeight="1">
      <c r="B113" s="285" t="s">
        <v>71</v>
      </c>
      <c r="C113" s="286"/>
      <c r="D113" s="88"/>
      <c r="E113" s="8"/>
      <c r="F113" s="3"/>
      <c r="G113" s="285" t="s">
        <v>71</v>
      </c>
      <c r="H113" s="286"/>
      <c r="I113" s="88"/>
    </row>
    <row r="114" spans="2:9" ht="15" customHeight="1">
      <c r="B114" s="19"/>
      <c r="C114" s="20"/>
      <c r="D114" s="10" t="s">
        <v>72</v>
      </c>
      <c r="E114" s="3"/>
      <c r="F114" s="11"/>
      <c r="G114" s="19"/>
      <c r="H114" s="20"/>
      <c r="I114" s="10" t="s">
        <v>72</v>
      </c>
    </row>
    <row r="115" spans="2:9" ht="15" customHeight="1">
      <c r="B115" s="3"/>
      <c r="C115" s="3"/>
      <c r="D115" s="5"/>
      <c r="E115" s="3"/>
      <c r="F115" s="3"/>
      <c r="G115" s="3"/>
      <c r="H115" s="3"/>
      <c r="I115" s="5"/>
    </row>
    <row r="116" spans="2:9" ht="15" customHeight="1">
      <c r="B116" s="3"/>
      <c r="C116" s="3"/>
      <c r="D116" s="5"/>
      <c r="E116" s="3"/>
      <c r="F116" s="3"/>
      <c r="G116" s="3"/>
      <c r="H116" s="3"/>
      <c r="I116" s="5"/>
    </row>
    <row r="117" spans="2:9" ht="15" customHeight="1">
      <c r="B117" s="290" t="s">
        <v>0</v>
      </c>
      <c r="C117" s="291"/>
      <c r="D117" s="292"/>
      <c r="E117" s="91"/>
      <c r="F117" s="3"/>
      <c r="G117" s="290" t="s">
        <v>0</v>
      </c>
      <c r="H117" s="291"/>
      <c r="I117" s="292"/>
    </row>
    <row r="118" spans="2:9" ht="15" customHeight="1">
      <c r="B118" s="285" t="s">
        <v>54</v>
      </c>
      <c r="C118" s="286"/>
      <c r="D118" s="287"/>
      <c r="E118" s="8"/>
      <c r="F118" s="3"/>
      <c r="G118" s="285" t="s">
        <v>54</v>
      </c>
      <c r="H118" s="286"/>
      <c r="I118" s="287"/>
    </row>
    <row r="119" spans="2:9" ht="15" customHeight="1">
      <c r="B119" s="83" t="s">
        <v>81</v>
      </c>
      <c r="C119" s="3"/>
      <c r="D119" s="8"/>
      <c r="E119" s="8"/>
      <c r="F119" s="3"/>
      <c r="G119" s="83" t="s">
        <v>82</v>
      </c>
      <c r="H119" s="3"/>
      <c r="I119" s="8"/>
    </row>
    <row r="120" spans="2:9" ht="15" customHeight="1">
      <c r="B120" s="285" t="s">
        <v>57</v>
      </c>
      <c r="C120" s="286"/>
      <c r="D120" s="287"/>
      <c r="E120" s="8"/>
      <c r="F120" s="3"/>
      <c r="G120" s="285" t="s">
        <v>57</v>
      </c>
      <c r="H120" s="286"/>
      <c r="I120" s="287"/>
    </row>
    <row r="121" spans="2:9" s="2" customFormat="1" ht="15" customHeight="1">
      <c r="B121" s="308" t="s">
        <v>168</v>
      </c>
      <c r="C121" s="309"/>
      <c r="D121" s="310"/>
      <c r="E121" s="92"/>
      <c r="F121" s="34"/>
      <c r="G121" s="308" t="str">
        <f>+B121</f>
        <v>MARCH 1-15, 2022</v>
      </c>
      <c r="H121" s="309"/>
      <c r="I121" s="310"/>
    </row>
    <row r="122" spans="2:9" ht="15" customHeight="1">
      <c r="B122" s="316" t="s">
        <v>58</v>
      </c>
      <c r="C122" s="317"/>
      <c r="D122" s="318"/>
      <c r="E122" s="8"/>
      <c r="F122" s="3"/>
      <c r="G122" s="285" t="s">
        <v>58</v>
      </c>
      <c r="H122" s="286"/>
      <c r="I122" s="287"/>
    </row>
    <row r="123" spans="2:9" ht="15" customHeight="1">
      <c r="B123" s="300" t="str">
        <f>'Non-teaching March 1-15'!D16</f>
        <v>EMBON, HAIZEL P.</v>
      </c>
      <c r="C123" s="301"/>
      <c r="D123" s="302"/>
      <c r="E123" s="8"/>
      <c r="F123" s="3"/>
      <c r="G123" s="300" t="str">
        <f>'Non-teaching March 1-15'!D17</f>
        <v>MAGPILI III, FRANCISCO N.</v>
      </c>
      <c r="H123" s="301"/>
      <c r="I123" s="302"/>
    </row>
    <row r="124" spans="2:9" ht="15.75" customHeight="1">
      <c r="B124" s="267" t="s">
        <v>44</v>
      </c>
      <c r="C124" s="268"/>
      <c r="D124" s="269"/>
      <c r="E124" s="8"/>
      <c r="F124" s="3"/>
      <c r="G124" s="290"/>
      <c r="H124" s="291"/>
      <c r="I124" s="292"/>
    </row>
    <row r="125" spans="2:9" ht="2.25" customHeight="1">
      <c r="B125" s="270"/>
      <c r="C125" s="271"/>
      <c r="D125" s="272"/>
      <c r="E125" s="8"/>
      <c r="F125" s="3"/>
      <c r="G125" s="11"/>
      <c r="H125" s="3"/>
      <c r="I125" s="8"/>
    </row>
    <row r="126" spans="2:9">
      <c r="B126" s="97"/>
      <c r="C126" s="3"/>
      <c r="D126" s="84"/>
      <c r="E126" s="8"/>
      <c r="F126" s="3"/>
      <c r="G126" s="11"/>
      <c r="H126" s="3"/>
      <c r="I126" s="95"/>
    </row>
    <row r="127" spans="2:9">
      <c r="B127" s="11" t="s">
        <v>59</v>
      </c>
      <c r="C127" s="3"/>
      <c r="D127" s="95">
        <f>'Non-teaching March 1-15'!F16</f>
        <v>5500</v>
      </c>
      <c r="E127" s="8"/>
      <c r="F127" s="3"/>
      <c r="G127" s="11" t="s">
        <v>59</v>
      </c>
      <c r="H127" s="3"/>
      <c r="I127" s="95">
        <f>'Non-teaching March 1-15'!F17</f>
        <v>6000</v>
      </c>
    </row>
    <row r="128" spans="2:9">
      <c r="B128" s="11"/>
      <c r="C128" s="3"/>
      <c r="D128" s="89"/>
      <c r="E128" s="8"/>
      <c r="F128" s="3"/>
      <c r="G128" s="11" t="s">
        <v>151</v>
      </c>
      <c r="H128" s="3"/>
      <c r="I128" s="89">
        <f>'Non-teaching March 1-15'!P17</f>
        <v>0</v>
      </c>
    </row>
    <row r="129" spans="2:9">
      <c r="B129" s="11" t="s">
        <v>61</v>
      </c>
      <c r="C129" s="3"/>
      <c r="D129" s="86"/>
      <c r="E129" s="8"/>
      <c r="F129" s="3"/>
      <c r="G129" s="11" t="s">
        <v>61</v>
      </c>
      <c r="H129" s="3"/>
      <c r="I129" s="167"/>
    </row>
    <row r="130" spans="2:9" ht="14.1" customHeight="1">
      <c r="B130" s="11" t="s">
        <v>62</v>
      </c>
      <c r="C130" s="14">
        <f>'Non-teaching March 1-15'!G16</f>
        <v>0</v>
      </c>
      <c r="D130" s="8"/>
      <c r="E130" s="8"/>
      <c r="F130" s="3"/>
      <c r="G130" s="11" t="s">
        <v>62</v>
      </c>
      <c r="H130" s="14">
        <f>'Non-teaching March 1-15'!G17</f>
        <v>0</v>
      </c>
      <c r="I130" s="8"/>
    </row>
    <row r="131" spans="2:9" ht="14.1" customHeight="1">
      <c r="B131" s="11" t="s">
        <v>10</v>
      </c>
      <c r="C131" s="15">
        <f>'Non-teaching March 1-15'!J16</f>
        <v>562.5</v>
      </c>
      <c r="D131" s="8"/>
      <c r="E131" s="8"/>
      <c r="F131" s="3"/>
      <c r="G131" s="11" t="s">
        <v>10</v>
      </c>
      <c r="H131" s="15">
        <f>'Non-teaching March 1-15'!J17</f>
        <v>0</v>
      </c>
      <c r="I131" s="8"/>
    </row>
    <row r="132" spans="2:9" ht="14.1" customHeight="1">
      <c r="B132" s="11" t="s">
        <v>142</v>
      </c>
      <c r="C132" s="15">
        <f>'Non-teaching March 1-15'!K16</f>
        <v>100</v>
      </c>
      <c r="D132" s="8"/>
      <c r="E132" s="8"/>
      <c r="F132" s="3"/>
      <c r="G132" s="11" t="s">
        <v>142</v>
      </c>
      <c r="H132" s="15">
        <v>0</v>
      </c>
      <c r="I132" s="8"/>
    </row>
    <row r="133" spans="2:9" ht="14.1" customHeight="1">
      <c r="B133" s="11" t="s">
        <v>65</v>
      </c>
      <c r="C133" s="15">
        <f>'Non-teaching March 1-15'!L16</f>
        <v>0</v>
      </c>
      <c r="D133" s="8"/>
      <c r="E133" s="8"/>
      <c r="F133" s="3"/>
      <c r="G133" s="11" t="s">
        <v>65</v>
      </c>
      <c r="H133" s="15">
        <f>'Non-teaching March 1-15'!L17</f>
        <v>0</v>
      </c>
      <c r="I133" s="8"/>
    </row>
    <row r="134" spans="2:9" ht="14.1" customHeight="1">
      <c r="B134" s="11" t="s">
        <v>66</v>
      </c>
      <c r="C134" s="15">
        <f>'Non-teaching March 1-15'!L16</f>
        <v>0</v>
      </c>
      <c r="D134" s="8"/>
      <c r="E134" s="8"/>
      <c r="F134" s="3"/>
      <c r="G134" s="11" t="s">
        <v>66</v>
      </c>
      <c r="H134" s="15">
        <f>'Non-teaching March 1-15'!M17</f>
        <v>0</v>
      </c>
      <c r="I134" s="8"/>
    </row>
    <row r="135" spans="2:9" ht="14.1" customHeight="1">
      <c r="B135" s="11" t="s">
        <v>150</v>
      </c>
      <c r="C135" s="15">
        <f>'Non-teaching March 1-15'!M16</f>
        <v>0</v>
      </c>
      <c r="D135" s="8"/>
      <c r="E135" s="8"/>
      <c r="F135" s="3"/>
      <c r="G135" s="11" t="s">
        <v>150</v>
      </c>
      <c r="H135" s="15">
        <v>0</v>
      </c>
      <c r="I135" s="8"/>
    </row>
    <row r="136" spans="2:9" ht="14.1" customHeight="1">
      <c r="B136" s="11" t="s">
        <v>14</v>
      </c>
      <c r="C136" s="15">
        <f>'Non-teaching March 1-15'!O16</f>
        <v>2780.56</v>
      </c>
      <c r="D136" s="8"/>
      <c r="E136" s="8"/>
      <c r="F136" s="3"/>
      <c r="G136" s="11" t="s">
        <v>14</v>
      </c>
      <c r="H136" s="15">
        <v>0</v>
      </c>
      <c r="I136" s="8"/>
    </row>
    <row r="137" spans="2:9" ht="14.1" customHeight="1">
      <c r="B137" s="11"/>
      <c r="C137" s="3"/>
      <c r="D137" s="16">
        <f>SUM(C130:C136)</f>
        <v>3443.06</v>
      </c>
      <c r="E137" s="8"/>
      <c r="F137" s="3"/>
      <c r="G137" s="11"/>
      <c r="H137" s="93"/>
      <c r="I137" s="16">
        <f>SUM(H130:H136)</f>
        <v>0</v>
      </c>
    </row>
    <row r="138" spans="2:9" ht="18.75" customHeight="1" thickBot="1">
      <c r="B138" s="11" t="s">
        <v>68</v>
      </c>
      <c r="C138" s="3"/>
      <c r="D138" s="87">
        <f>D127-D137+D128</f>
        <v>2056.94</v>
      </c>
      <c r="E138" s="8"/>
      <c r="F138" s="3"/>
      <c r="G138" s="11" t="s">
        <v>68</v>
      </c>
      <c r="H138" s="3"/>
      <c r="I138" s="94">
        <f>I127-I137+I128</f>
        <v>6000</v>
      </c>
    </row>
    <row r="139" spans="2:9" ht="21" thickTop="1">
      <c r="B139" s="11"/>
      <c r="C139" s="3"/>
      <c r="D139" s="90"/>
      <c r="E139" s="8"/>
      <c r="F139" s="3"/>
      <c r="G139" s="11"/>
      <c r="H139" s="3"/>
      <c r="I139" s="8"/>
    </row>
    <row r="140" spans="2:9">
      <c r="B140" s="11" t="s">
        <v>69</v>
      </c>
      <c r="C140" s="3"/>
      <c r="D140" s="8"/>
      <c r="E140" s="8"/>
      <c r="F140" s="3"/>
      <c r="G140" s="11" t="s">
        <v>69</v>
      </c>
      <c r="H140" s="3"/>
      <c r="I140" s="8"/>
    </row>
    <row r="141" spans="2:9" ht="15" customHeight="1">
      <c r="B141" s="11"/>
      <c r="C141" s="3"/>
      <c r="D141" s="8"/>
      <c r="E141" s="8"/>
      <c r="F141" s="3"/>
      <c r="G141" s="11"/>
      <c r="H141" s="3"/>
      <c r="I141" s="26"/>
    </row>
    <row r="142" spans="2:9" ht="15" customHeight="1">
      <c r="B142" s="294" t="s">
        <v>70</v>
      </c>
      <c r="C142" s="295"/>
      <c r="D142" s="8"/>
      <c r="E142" s="8"/>
      <c r="F142" s="3"/>
      <c r="G142" s="294" t="s">
        <v>70</v>
      </c>
      <c r="H142" s="295"/>
      <c r="I142" s="8"/>
    </row>
    <row r="143" spans="2:9" ht="15" customHeight="1">
      <c r="B143" s="285" t="s">
        <v>71</v>
      </c>
      <c r="C143" s="286"/>
      <c r="D143" s="88"/>
      <c r="E143" s="8"/>
      <c r="F143" s="3"/>
      <c r="G143" s="285" t="s">
        <v>71</v>
      </c>
      <c r="H143" s="286"/>
      <c r="I143" s="88"/>
    </row>
    <row r="144" spans="2:9" ht="15" customHeight="1">
      <c r="B144" s="19"/>
      <c r="C144" s="20"/>
      <c r="D144" s="10" t="s">
        <v>72</v>
      </c>
      <c r="E144" s="88"/>
      <c r="F144" s="3"/>
      <c r="G144" s="19"/>
      <c r="H144" s="20"/>
      <c r="I144" s="10" t="s">
        <v>72</v>
      </c>
    </row>
    <row r="145" spans="2:9" ht="15" customHeight="1">
      <c r="B145" s="3"/>
      <c r="C145" s="3"/>
      <c r="D145" s="3"/>
      <c r="E145" s="3"/>
      <c r="F145" s="3"/>
      <c r="G145" s="3"/>
      <c r="H145" s="3"/>
      <c r="I145" s="3"/>
    </row>
    <row r="146" spans="2:9">
      <c r="B146" s="290" t="s">
        <v>0</v>
      </c>
      <c r="C146" s="291"/>
      <c r="D146" s="292"/>
      <c r="E146" s="91"/>
      <c r="F146" s="3"/>
      <c r="G146" s="290" t="s">
        <v>0</v>
      </c>
      <c r="H146" s="291"/>
      <c r="I146" s="292"/>
    </row>
    <row r="147" spans="2:9" ht="15" customHeight="1">
      <c r="B147" s="285" t="s">
        <v>54</v>
      </c>
      <c r="C147" s="286"/>
      <c r="D147" s="287"/>
      <c r="E147" s="8"/>
      <c r="F147" s="3"/>
      <c r="G147" s="285" t="s">
        <v>54</v>
      </c>
      <c r="H147" s="286"/>
      <c r="I147" s="287"/>
    </row>
    <row r="148" spans="2:9" ht="15" customHeight="1">
      <c r="B148" s="83" t="s">
        <v>83</v>
      </c>
      <c r="C148" s="3"/>
      <c r="D148" s="8"/>
      <c r="E148" s="8"/>
      <c r="F148" s="3"/>
      <c r="G148" s="83" t="s">
        <v>84</v>
      </c>
      <c r="H148" s="3"/>
      <c r="I148" s="8"/>
    </row>
    <row r="149" spans="2:9" ht="13.5" customHeight="1">
      <c r="B149" s="285" t="s">
        <v>57</v>
      </c>
      <c r="C149" s="286"/>
      <c r="D149" s="287"/>
      <c r="E149" s="8"/>
      <c r="F149" s="3"/>
      <c r="G149" s="285" t="s">
        <v>57</v>
      </c>
      <c r="H149" s="286"/>
      <c r="I149" s="287"/>
    </row>
    <row r="150" spans="2:9" s="2" customFormat="1" ht="15" customHeight="1">
      <c r="B150" s="308" t="s">
        <v>168</v>
      </c>
      <c r="C150" s="309"/>
      <c r="D150" s="310"/>
      <c r="E150" s="92"/>
      <c r="F150" s="34"/>
      <c r="G150" s="308" t="str">
        <f>+B150</f>
        <v>MARCH 1-15, 2022</v>
      </c>
      <c r="H150" s="309"/>
      <c r="I150" s="310"/>
    </row>
    <row r="151" spans="2:9" ht="15" customHeight="1">
      <c r="B151" s="285" t="s">
        <v>58</v>
      </c>
      <c r="C151" s="286"/>
      <c r="D151" s="287"/>
      <c r="E151" s="8"/>
      <c r="F151" s="3"/>
      <c r="G151" s="285" t="s">
        <v>58</v>
      </c>
      <c r="H151" s="286"/>
      <c r="I151" s="287"/>
    </row>
    <row r="152" spans="2:9" ht="15" customHeight="1">
      <c r="B152" s="300" t="str">
        <f>'Non-teaching March 1-15'!D18</f>
        <v>MARCE, JEAN LOUISE D.</v>
      </c>
      <c r="C152" s="301"/>
      <c r="D152" s="302"/>
      <c r="E152" s="8"/>
      <c r="F152" s="3"/>
      <c r="G152" s="315" t="str">
        <f>'Non-teaching March 1-15'!D19</f>
        <v>MORON, RAYMART</v>
      </c>
      <c r="H152" s="313"/>
      <c r="I152" s="314"/>
    </row>
    <row r="153" spans="2:9" ht="15" customHeight="1">
      <c r="B153" s="304" t="s">
        <v>160</v>
      </c>
      <c r="C153" s="305"/>
      <c r="D153" s="306"/>
      <c r="E153" s="8"/>
      <c r="F153" s="3"/>
      <c r="G153" s="285" t="s">
        <v>164</v>
      </c>
      <c r="H153" s="286"/>
      <c r="I153" s="287"/>
    </row>
    <row r="154" spans="2:9">
      <c r="B154" s="11"/>
      <c r="C154" s="3"/>
      <c r="D154" s="8"/>
      <c r="E154" s="8"/>
      <c r="F154" s="3"/>
      <c r="G154" s="11"/>
      <c r="H154" s="3"/>
      <c r="I154" s="8"/>
    </row>
    <row r="155" spans="2:9" ht="15" customHeight="1">
      <c r="B155" s="11" t="s">
        <v>59</v>
      </c>
      <c r="C155" s="3"/>
      <c r="D155" s="89">
        <f>'Non-teaching March 1-15'!F18</f>
        <v>5000</v>
      </c>
      <c r="E155" s="8"/>
      <c r="F155" s="3"/>
      <c r="G155" s="11" t="s">
        <v>59</v>
      </c>
      <c r="H155" s="3"/>
      <c r="I155" s="95">
        <f>'Non-teaching March 1-15'!F19</f>
        <v>5000</v>
      </c>
    </row>
    <row r="156" spans="2:9">
      <c r="B156" s="85"/>
      <c r="D156" s="96"/>
      <c r="E156" s="8"/>
      <c r="F156" s="3"/>
      <c r="G156" s="196"/>
      <c r="H156" s="1"/>
      <c r="I156" s="194"/>
    </row>
    <row r="157" spans="2:9">
      <c r="B157" s="11" t="s">
        <v>61</v>
      </c>
      <c r="C157" s="3"/>
      <c r="D157" s="96"/>
      <c r="E157" s="8"/>
      <c r="F157" s="3"/>
      <c r="G157" s="11" t="s">
        <v>61</v>
      </c>
      <c r="H157" s="3"/>
      <c r="I157" s="8"/>
    </row>
    <row r="158" spans="2:9" ht="14.1" customHeight="1">
      <c r="B158" s="11" t="s">
        <v>62</v>
      </c>
      <c r="C158" s="14">
        <f>'Non-teaching March 1-15'!G17</f>
        <v>0</v>
      </c>
      <c r="D158" s="24"/>
      <c r="E158" s="8"/>
      <c r="F158" s="3"/>
      <c r="G158" s="11" t="s">
        <v>62</v>
      </c>
      <c r="H158" s="14">
        <f>'Non-teaching March 1-15'!G19</f>
        <v>0</v>
      </c>
      <c r="I158" s="8"/>
    </row>
    <row r="159" spans="2:9" ht="14.1" customHeight="1">
      <c r="B159" s="11" t="s">
        <v>10</v>
      </c>
      <c r="C159" s="15">
        <f>'Non-teaching March 1-15'!J18</f>
        <v>495</v>
      </c>
      <c r="D159" s="8"/>
      <c r="E159" s="8"/>
      <c r="F159" s="3"/>
      <c r="G159" s="11" t="s">
        <v>10</v>
      </c>
      <c r="H159" s="15">
        <f>'Non-teaching March 1-15'!J19</f>
        <v>0</v>
      </c>
      <c r="I159" s="8"/>
    </row>
    <row r="160" spans="2:9" ht="14.1" customHeight="1">
      <c r="B160" s="11" t="s">
        <v>142</v>
      </c>
      <c r="C160" s="15">
        <f>'Non-teaching March 1-15'!K18</f>
        <v>100</v>
      </c>
      <c r="D160" s="8"/>
      <c r="E160" s="8"/>
      <c r="F160" s="3"/>
      <c r="G160" s="11" t="s">
        <v>142</v>
      </c>
      <c r="H160" s="15">
        <f>'Non-teaching March 1-15'!K19</f>
        <v>0</v>
      </c>
      <c r="I160" s="8"/>
    </row>
    <row r="161" spans="1:9" ht="14.1" customHeight="1">
      <c r="B161" s="11" t="s">
        <v>65</v>
      </c>
      <c r="C161" s="15">
        <f>'Non-teaching March 1-15'!L18</f>
        <v>0</v>
      </c>
      <c r="D161" s="8"/>
      <c r="E161" s="8"/>
      <c r="F161" s="3"/>
      <c r="G161" s="11" t="s">
        <v>65</v>
      </c>
      <c r="H161" s="15">
        <f>'Non-teaching March 1-15'!L19</f>
        <v>1000</v>
      </c>
      <c r="I161" s="8"/>
    </row>
    <row r="162" spans="1:9" ht="14.1" customHeight="1">
      <c r="B162" s="11" t="s">
        <v>66</v>
      </c>
      <c r="C162" s="15">
        <f>'Non-teaching March 1-15'!L18</f>
        <v>0</v>
      </c>
      <c r="D162" s="8"/>
      <c r="E162" s="8"/>
      <c r="F162" s="3"/>
      <c r="G162" s="11" t="s">
        <v>66</v>
      </c>
      <c r="H162" s="15">
        <f>'Non-teaching March 1-15'!M19</f>
        <v>0</v>
      </c>
      <c r="I162" s="8"/>
    </row>
    <row r="163" spans="1:9" ht="14.1" customHeight="1">
      <c r="B163" s="11" t="s">
        <v>150</v>
      </c>
      <c r="C163" s="15">
        <f>'Non-teaching March 1-15'!M17</f>
        <v>0</v>
      </c>
      <c r="D163" s="8"/>
      <c r="E163" s="8"/>
      <c r="F163" s="3"/>
      <c r="G163" s="11" t="s">
        <v>150</v>
      </c>
      <c r="H163" s="15"/>
      <c r="I163" s="8"/>
    </row>
    <row r="164" spans="1:9" ht="14.1" customHeight="1">
      <c r="B164" s="11" t="s">
        <v>14</v>
      </c>
      <c r="C164" s="15">
        <f>'Non-teaching March 1-15'!N17</f>
        <v>0</v>
      </c>
      <c r="D164" s="8"/>
      <c r="E164" s="8"/>
      <c r="F164" s="3"/>
      <c r="G164" s="11" t="s">
        <v>14</v>
      </c>
      <c r="H164" s="15">
        <v>0</v>
      </c>
      <c r="I164" s="8"/>
    </row>
    <row r="165" spans="1:9" ht="14.1" customHeight="1">
      <c r="B165" s="11"/>
      <c r="C165" s="3"/>
      <c r="D165" s="16">
        <f>SUM(C158:C164)</f>
        <v>595</v>
      </c>
      <c r="E165" s="8"/>
      <c r="F165" s="3"/>
      <c r="G165" s="11"/>
      <c r="H165" s="93"/>
      <c r="I165" s="16">
        <f>SUM(H158:H164)</f>
        <v>1000</v>
      </c>
    </row>
    <row r="166" spans="1:9" ht="21.75" customHeight="1" thickBot="1">
      <c r="B166" s="11" t="s">
        <v>68</v>
      </c>
      <c r="C166" s="3"/>
      <c r="D166" s="87">
        <f>D155-+D165</f>
        <v>4405</v>
      </c>
      <c r="E166" s="8"/>
      <c r="F166" s="3"/>
      <c r="G166" s="11" t="s">
        <v>68</v>
      </c>
      <c r="H166" s="3"/>
      <c r="I166" s="94">
        <f>I155-I165+I156</f>
        <v>4000</v>
      </c>
    </row>
    <row r="167" spans="1:9" ht="15" customHeight="1" thickTop="1">
      <c r="B167" s="11" t="s">
        <v>69</v>
      </c>
      <c r="C167" s="3"/>
      <c r="D167" s="8"/>
      <c r="E167" s="8"/>
      <c r="F167" s="3"/>
      <c r="G167" s="11" t="s">
        <v>69</v>
      </c>
      <c r="H167" s="3"/>
      <c r="I167" s="8"/>
    </row>
    <row r="168" spans="1:9" ht="15" customHeight="1">
      <c r="B168" s="11"/>
      <c r="C168" s="3"/>
      <c r="D168" s="8"/>
      <c r="E168" s="8"/>
      <c r="F168" s="3"/>
      <c r="G168" s="11"/>
      <c r="H168" s="3"/>
      <c r="I168" s="26"/>
    </row>
    <row r="169" spans="1:9" ht="15" customHeight="1">
      <c r="B169" s="294" t="s">
        <v>70</v>
      </c>
      <c r="C169" s="295"/>
      <c r="D169" s="8"/>
      <c r="E169" s="8"/>
      <c r="F169" s="3"/>
      <c r="G169" s="294" t="s">
        <v>70</v>
      </c>
      <c r="H169" s="295"/>
      <c r="I169" s="8"/>
    </row>
    <row r="170" spans="1:9" ht="15" customHeight="1">
      <c r="B170" s="285" t="s">
        <v>71</v>
      </c>
      <c r="C170" s="286"/>
      <c r="D170" s="88"/>
      <c r="E170" s="8"/>
      <c r="F170" s="3"/>
      <c r="G170" s="285" t="s">
        <v>71</v>
      </c>
      <c r="H170" s="286"/>
      <c r="I170" s="88"/>
    </row>
    <row r="171" spans="1:9" ht="15" customHeight="1">
      <c r="B171" s="19"/>
      <c r="C171" s="20"/>
      <c r="D171" s="10" t="s">
        <v>72</v>
      </c>
      <c r="E171" s="88"/>
      <c r="F171" s="3"/>
      <c r="G171" s="19"/>
      <c r="H171" s="20"/>
      <c r="I171" s="10" t="s">
        <v>72</v>
      </c>
    </row>
    <row r="172" spans="1:9" ht="15" customHeight="1">
      <c r="A172" s="1"/>
      <c r="B172" s="3"/>
      <c r="C172" s="3"/>
      <c r="D172" s="5"/>
      <c r="E172" s="3"/>
      <c r="F172" s="3"/>
      <c r="G172" s="3"/>
      <c r="H172" s="3"/>
      <c r="I172" s="5"/>
    </row>
    <row r="173" spans="1:9" ht="15" customHeight="1">
      <c r="A173" s="1"/>
      <c r="B173" s="3"/>
      <c r="C173" s="3"/>
      <c r="D173" s="5"/>
      <c r="E173" s="3"/>
      <c r="F173" s="3"/>
      <c r="G173" s="3"/>
      <c r="H173" s="3"/>
      <c r="I173" s="5"/>
    </row>
    <row r="174" spans="1:9" ht="15" customHeight="1">
      <c r="B174" s="290" t="s">
        <v>0</v>
      </c>
      <c r="C174" s="291"/>
      <c r="D174" s="292"/>
      <c r="E174" s="91"/>
      <c r="F174" s="3"/>
      <c r="G174" s="290" t="s">
        <v>0</v>
      </c>
      <c r="H174" s="291"/>
      <c r="I174" s="292"/>
    </row>
    <row r="175" spans="1:9" ht="14.25" customHeight="1">
      <c r="B175" s="285" t="s">
        <v>54</v>
      </c>
      <c r="C175" s="286"/>
      <c r="D175" s="287"/>
      <c r="E175" s="8"/>
      <c r="F175" s="3"/>
      <c r="G175" s="285" t="s">
        <v>54</v>
      </c>
      <c r="H175" s="286"/>
      <c r="I175" s="287"/>
    </row>
    <row r="176" spans="1:9" ht="15" customHeight="1">
      <c r="B176" s="83" t="s">
        <v>85</v>
      </c>
      <c r="C176" s="3"/>
      <c r="D176" s="8"/>
      <c r="E176" s="8"/>
      <c r="F176" s="3"/>
      <c r="G176" s="83" t="s">
        <v>86</v>
      </c>
      <c r="H176" s="3"/>
      <c r="I176" s="8"/>
    </row>
    <row r="177" spans="2:9" ht="15" customHeight="1">
      <c r="B177" s="285" t="s">
        <v>57</v>
      </c>
      <c r="C177" s="286"/>
      <c r="D177" s="287"/>
      <c r="E177" s="8"/>
      <c r="F177" s="3"/>
      <c r="G177" s="285" t="s">
        <v>57</v>
      </c>
      <c r="H177" s="286"/>
      <c r="I177" s="287"/>
    </row>
    <row r="178" spans="2:9" s="2" customFormat="1" ht="15" customHeight="1">
      <c r="B178" s="308" t="s">
        <v>168</v>
      </c>
      <c r="C178" s="309"/>
      <c r="D178" s="310"/>
      <c r="E178" s="92"/>
      <c r="F178" s="34"/>
      <c r="G178" s="308" t="str">
        <f>+B178</f>
        <v>MARCH 1-15, 2022</v>
      </c>
      <c r="H178" s="309"/>
      <c r="I178" s="310"/>
    </row>
    <row r="179" spans="2:9" ht="15" customHeight="1">
      <c r="B179" s="285" t="s">
        <v>58</v>
      </c>
      <c r="C179" s="286"/>
      <c r="D179" s="287"/>
      <c r="E179" s="8"/>
      <c r="F179" s="3"/>
      <c r="G179" s="285" t="s">
        <v>58</v>
      </c>
      <c r="H179" s="286"/>
      <c r="I179" s="287"/>
    </row>
    <row r="180" spans="2:9">
      <c r="B180" s="300" t="str">
        <f>'Non-teaching March 1-15'!D20</f>
        <v>NADAL, MELVAR</v>
      </c>
      <c r="C180" s="301"/>
      <c r="D180" s="302"/>
      <c r="E180" s="8"/>
      <c r="F180" s="3"/>
      <c r="G180" s="300" t="str">
        <f>'Non-teaching March 1-15'!D21</f>
        <v xml:space="preserve">NAVARRO, JULIUS CESAR </v>
      </c>
      <c r="H180" s="301"/>
      <c r="I180" s="302"/>
    </row>
    <row r="181" spans="2:9" ht="12.75" customHeight="1">
      <c r="B181" s="304" t="s">
        <v>87</v>
      </c>
      <c r="C181" s="305"/>
      <c r="D181" s="306"/>
      <c r="E181" s="8"/>
      <c r="F181" s="3"/>
      <c r="G181" s="285" t="s">
        <v>161</v>
      </c>
      <c r="H181" s="286"/>
      <c r="I181" s="287"/>
    </row>
    <row r="182" spans="2:9">
      <c r="B182" s="11"/>
      <c r="C182" s="3"/>
      <c r="D182" s="8"/>
      <c r="E182" s="8"/>
      <c r="F182" s="3"/>
      <c r="G182" s="11"/>
      <c r="H182" s="3"/>
      <c r="I182" s="8"/>
    </row>
    <row r="183" spans="2:9">
      <c r="B183" s="11" t="s">
        <v>59</v>
      </c>
      <c r="C183" s="3"/>
      <c r="D183" s="95">
        <f>'Non-teaching March 1-15'!F20</f>
        <v>5000</v>
      </c>
      <c r="E183" s="8"/>
      <c r="F183" s="3"/>
      <c r="G183" s="11" t="s">
        <v>59</v>
      </c>
      <c r="H183" s="3"/>
      <c r="I183" s="95">
        <f>'Non-teaching March 1-15'!F21</f>
        <v>6000</v>
      </c>
    </row>
    <row r="184" spans="2:9" ht="14.1" customHeight="1">
      <c r="B184" s="11"/>
      <c r="C184" s="3"/>
      <c r="D184" s="194"/>
      <c r="E184" s="8"/>
      <c r="F184" s="3"/>
      <c r="G184" s="11" t="s">
        <v>162</v>
      </c>
      <c r="H184" s="3"/>
      <c r="I184" s="239">
        <f>'Non-teaching March 1-15'!I21</f>
        <v>0</v>
      </c>
    </row>
    <row r="185" spans="2:9" ht="14.1" customHeight="1">
      <c r="B185" s="11" t="s">
        <v>61</v>
      </c>
      <c r="C185" s="3"/>
      <c r="D185" s="24"/>
      <c r="E185" s="8"/>
      <c r="F185" s="3"/>
      <c r="G185" s="236" t="s">
        <v>159</v>
      </c>
      <c r="I185" s="240">
        <f>SUM(I183:I184)</f>
        <v>6000</v>
      </c>
    </row>
    <row r="186" spans="2:9" ht="14.1" customHeight="1">
      <c r="B186" s="11" t="s">
        <v>62</v>
      </c>
      <c r="C186" s="14">
        <f>'Non-teaching March 1-15'!G19</f>
        <v>0</v>
      </c>
      <c r="D186" s="8"/>
      <c r="E186" s="8"/>
      <c r="F186" s="3"/>
      <c r="G186" s="11" t="s">
        <v>61</v>
      </c>
      <c r="H186" s="3"/>
      <c r="I186" s="8"/>
    </row>
    <row r="187" spans="2:9" ht="14.1" customHeight="1">
      <c r="B187" s="11" t="s">
        <v>10</v>
      </c>
      <c r="C187" s="14">
        <f>'Non-teaching March 1-15'!J20</f>
        <v>450</v>
      </c>
      <c r="D187" s="8"/>
      <c r="E187" s="8"/>
      <c r="F187" s="3"/>
      <c r="G187" s="11" t="s">
        <v>62</v>
      </c>
      <c r="H187" s="14">
        <f>'Non-teaching March 1-15'!G18</f>
        <v>0</v>
      </c>
      <c r="I187" s="8"/>
    </row>
    <row r="188" spans="2:9" ht="14.1" customHeight="1">
      <c r="B188" s="11" t="s">
        <v>142</v>
      </c>
      <c r="C188" s="14">
        <f>'Non-teaching March 1-15'!K20</f>
        <v>100</v>
      </c>
      <c r="D188" s="8"/>
      <c r="E188" s="8"/>
      <c r="F188" s="3"/>
      <c r="G188" s="11" t="s">
        <v>10</v>
      </c>
      <c r="H188" s="15">
        <f>'Non-teaching March 1-15'!J21</f>
        <v>697.5</v>
      </c>
      <c r="I188" s="8"/>
    </row>
    <row r="189" spans="2:9" ht="14.1" customHeight="1">
      <c r="B189" s="11" t="s">
        <v>65</v>
      </c>
      <c r="C189" s="14">
        <f>'Non-teaching March 1-15'!L20</f>
        <v>0</v>
      </c>
      <c r="D189" s="8"/>
      <c r="E189" s="8"/>
      <c r="F189" s="3"/>
      <c r="G189" s="11" t="s">
        <v>142</v>
      </c>
      <c r="H189" s="15">
        <f>'Non-teaching March 1-15'!K21</f>
        <v>100</v>
      </c>
      <c r="I189" s="8"/>
    </row>
    <row r="190" spans="2:9" ht="14.1" customHeight="1">
      <c r="B190" s="11" t="s">
        <v>66</v>
      </c>
      <c r="C190" s="14">
        <f>'Non-teaching March 1-15'!L20</f>
        <v>0</v>
      </c>
      <c r="D190" s="8"/>
      <c r="E190" s="8"/>
      <c r="F190" s="3"/>
      <c r="G190" s="11" t="s">
        <v>65</v>
      </c>
      <c r="H190" s="15">
        <f>'Non-teaching March 1-15'!L21</f>
        <v>3000</v>
      </c>
      <c r="I190" s="8"/>
    </row>
    <row r="191" spans="2:9" ht="14.1" customHeight="1">
      <c r="B191" s="11" t="s">
        <v>150</v>
      </c>
      <c r="C191" s="14">
        <f>'Non-teaching March 1-15'!M20</f>
        <v>0</v>
      </c>
      <c r="D191" s="8"/>
      <c r="E191" s="8"/>
      <c r="F191" s="3"/>
      <c r="G191" s="11" t="s">
        <v>66</v>
      </c>
      <c r="H191" s="15">
        <f>'Non-teaching March 1-15'!M21</f>
        <v>0</v>
      </c>
      <c r="I191" s="8"/>
    </row>
    <row r="192" spans="2:9" ht="14.1" customHeight="1">
      <c r="B192" s="11" t="s">
        <v>14</v>
      </c>
      <c r="C192" s="14">
        <f>'Non-teaching March 1-15'!N20</f>
        <v>0</v>
      </c>
      <c r="D192" s="8"/>
      <c r="E192" s="8"/>
      <c r="F192" s="3"/>
      <c r="G192" s="11" t="s">
        <v>14</v>
      </c>
      <c r="H192" s="15">
        <f>'Non-teaching March 1-15'!N21</f>
        <v>0</v>
      </c>
      <c r="I192" s="8"/>
    </row>
    <row r="193" spans="2:9" ht="16.5">
      <c r="B193" s="11"/>
      <c r="C193" s="3"/>
      <c r="D193" s="16">
        <f>SUM(C186:C192)</f>
        <v>550</v>
      </c>
      <c r="E193" s="8"/>
      <c r="F193" s="3"/>
      <c r="G193" s="11"/>
      <c r="H193" s="93"/>
      <c r="I193" s="16">
        <f>SUM(H187:H192)</f>
        <v>3797.5</v>
      </c>
    </row>
    <row r="194" spans="2:9" ht="15.75" customHeight="1" thickBot="1">
      <c r="B194" s="11" t="s">
        <v>68</v>
      </c>
      <c r="C194" s="3"/>
      <c r="D194" s="87">
        <f>D183-D193+D184</f>
        <v>4450</v>
      </c>
      <c r="E194" s="8"/>
      <c r="F194" s="3"/>
      <c r="G194" s="11" t="s">
        <v>68</v>
      </c>
      <c r="H194" s="3"/>
      <c r="I194" s="94">
        <f>I185-I193</f>
        <v>2202.5</v>
      </c>
    </row>
    <row r="195" spans="2:9" ht="15" customHeight="1" thickTop="1">
      <c r="B195" s="11"/>
      <c r="C195" s="3"/>
      <c r="D195" s="90"/>
      <c r="E195" s="8"/>
      <c r="F195" s="3"/>
      <c r="G195" s="11"/>
      <c r="H195" s="3"/>
      <c r="I195" s="8"/>
    </row>
    <row r="196" spans="2:9" ht="15" customHeight="1">
      <c r="B196" s="11" t="s">
        <v>69</v>
      </c>
      <c r="C196" s="3"/>
      <c r="D196" s="8"/>
      <c r="E196" s="8"/>
      <c r="F196" s="3"/>
      <c r="G196" s="11" t="s">
        <v>69</v>
      </c>
      <c r="H196" s="3"/>
      <c r="I196" s="8"/>
    </row>
    <row r="197" spans="2:9" ht="15" customHeight="1">
      <c r="B197" s="11"/>
      <c r="C197" s="3"/>
      <c r="D197" s="8"/>
      <c r="E197" s="8"/>
      <c r="F197" s="3"/>
      <c r="G197" s="11"/>
      <c r="H197" s="3"/>
      <c r="I197" s="26"/>
    </row>
    <row r="198" spans="2:9" ht="15" customHeight="1">
      <c r="B198" s="294" t="s">
        <v>70</v>
      </c>
      <c r="C198" s="295"/>
      <c r="D198" s="8"/>
      <c r="E198" s="8"/>
      <c r="F198" s="3"/>
      <c r="G198" s="294" t="s">
        <v>70</v>
      </c>
      <c r="H198" s="295"/>
      <c r="I198" s="8"/>
    </row>
    <row r="199" spans="2:9" ht="15" customHeight="1">
      <c r="B199" s="285" t="s">
        <v>71</v>
      </c>
      <c r="C199" s="286"/>
      <c r="D199" s="88"/>
      <c r="E199" s="8"/>
      <c r="F199" s="3"/>
      <c r="G199" s="285" t="s">
        <v>71</v>
      </c>
      <c r="H199" s="286"/>
      <c r="I199" s="88"/>
    </row>
    <row r="200" spans="2:9">
      <c r="B200" s="19"/>
      <c r="C200" s="20"/>
      <c r="D200" s="10" t="s">
        <v>72</v>
      </c>
      <c r="E200" s="88"/>
      <c r="F200" s="3"/>
      <c r="G200" s="19"/>
      <c r="H200" s="20"/>
      <c r="I200" s="10" t="s">
        <v>72</v>
      </c>
    </row>
    <row r="201" spans="2:9" ht="15" customHeight="1">
      <c r="B201" s="3"/>
      <c r="C201" s="3"/>
      <c r="D201" s="3"/>
      <c r="E201" s="3"/>
      <c r="F201" s="3"/>
      <c r="G201" s="3"/>
      <c r="H201" s="3"/>
      <c r="I201" s="3"/>
    </row>
    <row r="202" spans="2:9" ht="15" customHeight="1">
      <c r="B202" s="290" t="s">
        <v>0</v>
      </c>
      <c r="C202" s="291"/>
      <c r="D202" s="292"/>
      <c r="E202" s="91"/>
      <c r="F202" s="3"/>
      <c r="G202" s="290" t="s">
        <v>0</v>
      </c>
      <c r="H202" s="291"/>
      <c r="I202" s="292"/>
    </row>
    <row r="203" spans="2:9" ht="15" customHeight="1">
      <c r="B203" s="285" t="s">
        <v>54</v>
      </c>
      <c r="C203" s="286"/>
      <c r="D203" s="287"/>
      <c r="E203" s="8"/>
      <c r="F203" s="3"/>
      <c r="G203" s="285" t="s">
        <v>54</v>
      </c>
      <c r="H203" s="286"/>
      <c r="I203" s="287"/>
    </row>
    <row r="204" spans="2:9" ht="15" customHeight="1">
      <c r="B204" s="83" t="s">
        <v>88</v>
      </c>
      <c r="C204" s="3"/>
      <c r="D204" s="8"/>
      <c r="E204" s="8"/>
      <c r="F204" s="3"/>
      <c r="G204" s="83" t="s">
        <v>89</v>
      </c>
      <c r="H204" s="3"/>
      <c r="I204" s="8"/>
    </row>
    <row r="205" spans="2:9" ht="15" customHeight="1">
      <c r="B205" s="285" t="s">
        <v>57</v>
      </c>
      <c r="C205" s="286"/>
      <c r="D205" s="287"/>
      <c r="E205" s="8"/>
      <c r="F205" s="3"/>
      <c r="G205" s="285" t="s">
        <v>57</v>
      </c>
      <c r="H205" s="286"/>
      <c r="I205" s="287"/>
    </row>
    <row r="206" spans="2:9" s="2" customFormat="1" ht="15" customHeight="1">
      <c r="B206" s="308" t="s">
        <v>168</v>
      </c>
      <c r="C206" s="309"/>
      <c r="D206" s="310"/>
      <c r="E206" s="92"/>
      <c r="F206" s="34"/>
      <c r="G206" s="308" t="str">
        <f>+B206</f>
        <v>MARCH 1-15, 2022</v>
      </c>
      <c r="H206" s="309"/>
      <c r="I206" s="310"/>
    </row>
    <row r="207" spans="2:9" ht="15" customHeight="1">
      <c r="B207" s="285" t="s">
        <v>58</v>
      </c>
      <c r="C207" s="286"/>
      <c r="D207" s="287"/>
      <c r="E207" s="8"/>
      <c r="F207" s="3"/>
      <c r="G207" s="285" t="s">
        <v>58</v>
      </c>
      <c r="H207" s="286"/>
      <c r="I207" s="287"/>
    </row>
    <row r="208" spans="2:9">
      <c r="B208" s="312" t="str">
        <f>'Non-teaching March 1-15'!D22</f>
        <v>NEGRETE, CRIS JOHN</v>
      </c>
      <c r="C208" s="313"/>
      <c r="D208" s="314"/>
      <c r="E208" s="8"/>
      <c r="F208" s="3"/>
      <c r="G208" s="312" t="str">
        <f>'Non-teaching March 1-15'!D23</f>
        <v>PALES, MARIZ P., RGC</v>
      </c>
      <c r="H208" s="313"/>
      <c r="I208" s="314"/>
    </row>
    <row r="209" spans="2:9" ht="15" customHeight="1">
      <c r="B209" s="304" t="s">
        <v>160</v>
      </c>
      <c r="C209" s="305"/>
      <c r="D209" s="306"/>
      <c r="E209" s="8"/>
      <c r="F209" s="3"/>
      <c r="G209" s="311" t="s">
        <v>91</v>
      </c>
      <c r="H209" s="286"/>
      <c r="I209" s="287"/>
    </row>
    <row r="210" spans="2:9">
      <c r="B210" s="11"/>
      <c r="C210" s="3"/>
      <c r="D210" s="8"/>
      <c r="E210" s="8"/>
      <c r="F210" s="3"/>
      <c r="G210" s="11"/>
      <c r="H210" s="3"/>
      <c r="I210" s="8"/>
    </row>
    <row r="211" spans="2:9">
      <c r="B211" s="11" t="s">
        <v>59</v>
      </c>
      <c r="C211" s="3"/>
      <c r="D211" s="89">
        <f>'Non-teaching March 1-15'!F22</f>
        <v>5500</v>
      </c>
      <c r="E211" s="8"/>
      <c r="F211" s="3"/>
      <c r="G211" s="11" t="s">
        <v>59</v>
      </c>
      <c r="H211" s="3"/>
      <c r="I211" s="95">
        <f>'Non-teaching March 1-15'!F23</f>
        <v>7500</v>
      </c>
    </row>
    <row r="212" spans="2:9">
      <c r="B212" s="11"/>
      <c r="C212" s="3"/>
      <c r="D212" s="241"/>
      <c r="E212" s="8"/>
      <c r="F212" s="3"/>
      <c r="G212" s="11" t="s">
        <v>151</v>
      </c>
      <c r="H212" s="3"/>
      <c r="I212" s="195">
        <f>'Non-teaching March 1-15'!P23</f>
        <v>0</v>
      </c>
    </row>
    <row r="213" spans="2:9" ht="14.1" customHeight="1">
      <c r="B213" s="11" t="s">
        <v>61</v>
      </c>
      <c r="C213" s="3"/>
      <c r="D213" s="24"/>
      <c r="E213" s="8"/>
      <c r="F213" s="3"/>
      <c r="G213" s="11" t="s">
        <v>61</v>
      </c>
      <c r="H213" s="3"/>
      <c r="I213" s="8"/>
    </row>
    <row r="214" spans="2:9" ht="14.1" customHeight="1">
      <c r="B214" s="11" t="s">
        <v>62</v>
      </c>
      <c r="C214" s="14">
        <f>'Non-teaching March 1-15'!G22</f>
        <v>0</v>
      </c>
      <c r="D214" s="8"/>
      <c r="E214" s="8"/>
      <c r="F214" s="3"/>
      <c r="G214" s="11" t="s">
        <v>62</v>
      </c>
      <c r="H214" s="14">
        <f>'Non-teaching March 1-15'!G23</f>
        <v>0</v>
      </c>
      <c r="I214" s="8"/>
    </row>
    <row r="215" spans="2:9" ht="14.1" customHeight="1">
      <c r="B215" s="11" t="s">
        <v>10</v>
      </c>
      <c r="C215" s="15">
        <f>'Non-teaching March 1-15'!J22</f>
        <v>540</v>
      </c>
      <c r="D215" s="8"/>
      <c r="E215" s="8"/>
      <c r="F215" s="3"/>
      <c r="G215" s="11" t="s">
        <v>10</v>
      </c>
      <c r="H215" s="15">
        <f>'Non-teaching March 1-15'!J23</f>
        <v>0</v>
      </c>
      <c r="I215" s="8"/>
    </row>
    <row r="216" spans="2:9" ht="14.1" customHeight="1">
      <c r="B216" s="11" t="s">
        <v>142</v>
      </c>
      <c r="C216" s="15">
        <f>'Non-teaching March 1-15'!K22</f>
        <v>100</v>
      </c>
      <c r="D216" s="8"/>
      <c r="E216" s="8"/>
      <c r="F216" s="3"/>
      <c r="G216" s="11" t="s">
        <v>142</v>
      </c>
      <c r="H216" s="15">
        <f>'Non-teaching March 1-15'!K23</f>
        <v>0</v>
      </c>
      <c r="I216" s="8"/>
    </row>
    <row r="217" spans="2:9" ht="14.1" customHeight="1">
      <c r="B217" s="11" t="s">
        <v>65</v>
      </c>
      <c r="C217" s="15">
        <f>'Non-teaching March 1-15'!L22</f>
        <v>0</v>
      </c>
      <c r="D217" s="8"/>
      <c r="E217" s="8"/>
      <c r="F217" s="3"/>
      <c r="G217" s="11" t="s">
        <v>65</v>
      </c>
      <c r="H217" s="15">
        <f>'Non-teaching March 1-15'!L23</f>
        <v>0</v>
      </c>
      <c r="I217" s="8"/>
    </row>
    <row r="218" spans="2:9" ht="14.1" customHeight="1">
      <c r="B218" s="11" t="s">
        <v>66</v>
      </c>
      <c r="C218" s="15">
        <f>'Non-teaching March 1-15'!M22</f>
        <v>0</v>
      </c>
      <c r="D218" s="8"/>
      <c r="E218" s="8"/>
      <c r="F218" s="3"/>
      <c r="G218" s="11" t="s">
        <v>66</v>
      </c>
      <c r="H218" s="15"/>
      <c r="I218" s="8"/>
    </row>
    <row r="219" spans="2:9" ht="14.1" customHeight="1">
      <c r="B219" s="11" t="s">
        <v>150</v>
      </c>
      <c r="C219" s="15">
        <f>'Non-teaching March 1-15'!M21</f>
        <v>0</v>
      </c>
      <c r="D219" s="8"/>
      <c r="E219" s="8"/>
      <c r="F219" s="3"/>
      <c r="G219" s="11" t="s">
        <v>150</v>
      </c>
      <c r="H219" s="15">
        <f>'Non-teaching March 1-15'!M22</f>
        <v>0</v>
      </c>
      <c r="I219" s="8"/>
    </row>
    <row r="220" spans="2:9" ht="14.1" customHeight="1">
      <c r="B220" s="11" t="s">
        <v>14</v>
      </c>
      <c r="C220" s="15">
        <f>'Non-teaching March 1-15'!O22</f>
        <v>1660.72</v>
      </c>
      <c r="D220" s="8"/>
      <c r="E220" s="8"/>
      <c r="F220" s="3"/>
      <c r="G220" s="11" t="s">
        <v>14</v>
      </c>
      <c r="H220" s="15">
        <f>'Non-teaching March 1-15'!N22</f>
        <v>0</v>
      </c>
      <c r="I220" s="8"/>
    </row>
    <row r="221" spans="2:9" ht="14.1" customHeight="1">
      <c r="B221" s="11"/>
      <c r="C221" s="3"/>
      <c r="D221" s="16">
        <f>SUM(C214:C220)</f>
        <v>2300.7200000000003</v>
      </c>
      <c r="E221" s="8"/>
      <c r="F221" s="3"/>
      <c r="G221" s="11"/>
      <c r="H221" s="93"/>
      <c r="I221" s="16">
        <f>SUM(H214:H220)</f>
        <v>0</v>
      </c>
    </row>
    <row r="222" spans="2:9" ht="18.75" thickBot="1">
      <c r="B222" s="11" t="s">
        <v>68</v>
      </c>
      <c r="C222" s="3"/>
      <c r="D222" s="87">
        <f>D211-D221+D212</f>
        <v>3199.2799999999997</v>
      </c>
      <c r="E222" s="8"/>
      <c r="F222" s="3"/>
      <c r="G222" s="11" t="s">
        <v>68</v>
      </c>
      <c r="H222" s="3"/>
      <c r="I222" s="94">
        <f>I211+I212-I221</f>
        <v>7500</v>
      </c>
    </row>
    <row r="223" spans="2:9" ht="9" customHeight="1" thickTop="1">
      <c r="B223" s="11"/>
      <c r="C223" s="3"/>
      <c r="D223" s="90"/>
      <c r="E223" s="8"/>
      <c r="F223" s="3"/>
      <c r="G223" s="11"/>
      <c r="H223" s="3"/>
      <c r="I223" s="8"/>
    </row>
    <row r="224" spans="2:9" ht="15" customHeight="1">
      <c r="B224" s="11" t="s">
        <v>69</v>
      </c>
      <c r="C224" s="3"/>
      <c r="D224" s="8"/>
      <c r="E224" s="8"/>
      <c r="F224" s="3"/>
      <c r="G224" s="11" t="s">
        <v>69</v>
      </c>
      <c r="H224" s="3"/>
      <c r="I224" s="8"/>
    </row>
    <row r="225" spans="2:9" ht="15" customHeight="1">
      <c r="B225" s="11"/>
      <c r="C225" s="3"/>
      <c r="D225" s="8"/>
      <c r="E225" s="8"/>
      <c r="F225" s="3"/>
      <c r="G225" s="11"/>
      <c r="H225" s="3"/>
      <c r="I225" s="26"/>
    </row>
    <row r="226" spans="2:9" ht="15" customHeight="1">
      <c r="B226" s="294" t="s">
        <v>70</v>
      </c>
      <c r="C226" s="295"/>
      <c r="D226" s="8"/>
      <c r="E226" s="8"/>
      <c r="F226" s="3"/>
      <c r="G226" s="294" t="s">
        <v>70</v>
      </c>
      <c r="H226" s="295"/>
      <c r="I226" s="8"/>
    </row>
    <row r="227" spans="2:9" ht="15" customHeight="1">
      <c r="B227" s="285" t="s">
        <v>71</v>
      </c>
      <c r="C227" s="286"/>
      <c r="D227" s="88"/>
      <c r="E227" s="8"/>
      <c r="F227" s="3"/>
      <c r="G227" s="285" t="s">
        <v>71</v>
      </c>
      <c r="H227" s="286"/>
      <c r="I227" s="88"/>
    </row>
    <row r="228" spans="2:9" ht="15" customHeight="1">
      <c r="B228" s="19"/>
      <c r="C228" s="20"/>
      <c r="D228" s="10" t="s">
        <v>72</v>
      </c>
      <c r="E228" s="3"/>
      <c r="F228" s="11"/>
      <c r="G228" s="19"/>
      <c r="H228" s="20"/>
      <c r="I228" s="10" t="s">
        <v>72</v>
      </c>
    </row>
    <row r="229" spans="2:9" ht="15" customHeight="1">
      <c r="B229" s="3"/>
      <c r="C229" s="3"/>
      <c r="D229" s="5"/>
      <c r="E229" s="3"/>
      <c r="F229" s="3"/>
      <c r="G229" s="3"/>
      <c r="H229" s="3"/>
      <c r="I229" s="5"/>
    </row>
    <row r="230" spans="2:9" ht="15" customHeight="1">
      <c r="B230" s="3"/>
      <c r="C230" s="3"/>
      <c r="D230" s="5"/>
      <c r="E230" s="3"/>
      <c r="F230" s="3"/>
      <c r="G230" s="3"/>
      <c r="H230" s="3"/>
      <c r="I230" s="5"/>
    </row>
    <row r="231" spans="2:9" ht="15" customHeight="1">
      <c r="B231" s="290" t="s">
        <v>0</v>
      </c>
      <c r="C231" s="291"/>
      <c r="D231" s="292"/>
      <c r="E231" s="91"/>
      <c r="F231" s="3"/>
      <c r="G231" s="290" t="s">
        <v>0</v>
      </c>
      <c r="H231" s="291"/>
      <c r="I231" s="292"/>
    </row>
    <row r="232" spans="2:9" ht="15" customHeight="1">
      <c r="B232" s="285" t="s">
        <v>54</v>
      </c>
      <c r="C232" s="286"/>
      <c r="D232" s="287"/>
      <c r="E232" s="8"/>
      <c r="F232" s="3"/>
      <c r="G232" s="285" t="s">
        <v>54</v>
      </c>
      <c r="H232" s="286"/>
      <c r="I232" s="287"/>
    </row>
    <row r="233" spans="2:9" ht="12" customHeight="1">
      <c r="B233" s="83" t="s">
        <v>90</v>
      </c>
      <c r="C233" s="3"/>
      <c r="D233" s="8"/>
      <c r="E233" s="8"/>
      <c r="F233" s="3"/>
      <c r="G233" s="83" t="s">
        <v>148</v>
      </c>
      <c r="H233" s="3"/>
      <c r="I233" s="8"/>
    </row>
    <row r="234" spans="2:9" ht="15" customHeight="1">
      <c r="B234" s="285" t="s">
        <v>57</v>
      </c>
      <c r="C234" s="286"/>
      <c r="D234" s="287"/>
      <c r="E234" s="8"/>
      <c r="F234" s="3"/>
      <c r="G234" s="285" t="s">
        <v>57</v>
      </c>
      <c r="H234" s="286"/>
      <c r="I234" s="287"/>
    </row>
    <row r="235" spans="2:9" s="2" customFormat="1" ht="15" customHeight="1">
      <c r="B235" s="308" t="s">
        <v>168</v>
      </c>
      <c r="C235" s="309"/>
      <c r="D235" s="310"/>
      <c r="E235" s="92"/>
      <c r="F235" s="34"/>
      <c r="G235" s="308" t="str">
        <f>+B235</f>
        <v>MARCH 1-15, 2022</v>
      </c>
      <c r="H235" s="309"/>
      <c r="I235" s="310"/>
    </row>
    <row r="236" spans="2:9" ht="15" customHeight="1">
      <c r="B236" s="285" t="s">
        <v>58</v>
      </c>
      <c r="C236" s="286"/>
      <c r="D236" s="287"/>
      <c r="E236" s="8"/>
      <c r="F236" s="3"/>
      <c r="G236" s="285" t="s">
        <v>58</v>
      </c>
      <c r="H236" s="286"/>
      <c r="I236" s="287"/>
    </row>
    <row r="237" spans="2:9" ht="15" customHeight="1">
      <c r="B237" s="300" t="str">
        <f>'Non-teaching March 1-15'!D24</f>
        <v>RACCA, CRISTNE</v>
      </c>
      <c r="C237" s="301"/>
      <c r="D237" s="302"/>
      <c r="E237" s="8"/>
      <c r="F237" s="3"/>
      <c r="G237" s="300" t="str">
        <f>'Non-teaching March 1-15'!D25</f>
        <v>SACULO, JOSHUA</v>
      </c>
      <c r="H237" s="301"/>
      <c r="I237" s="302"/>
    </row>
    <row r="238" spans="2:9">
      <c r="B238" s="304"/>
      <c r="C238" s="305"/>
      <c r="D238" s="306"/>
      <c r="E238" s="8"/>
      <c r="F238" s="3"/>
      <c r="G238" s="304"/>
      <c r="H238" s="305"/>
      <c r="I238" s="306"/>
    </row>
    <row r="239" spans="2:9" ht="11.25" customHeight="1">
      <c r="B239" s="11"/>
      <c r="C239" s="3"/>
      <c r="D239" s="8"/>
      <c r="E239" s="8"/>
      <c r="F239" s="3"/>
      <c r="G239" s="11"/>
      <c r="H239" s="3"/>
      <c r="I239" s="8"/>
    </row>
    <row r="240" spans="2:9">
      <c r="B240" s="11" t="s">
        <v>59</v>
      </c>
      <c r="C240" s="3"/>
      <c r="D240" s="89">
        <f>'Non-teaching March 1-15'!H24</f>
        <v>4500</v>
      </c>
      <c r="E240" s="8"/>
      <c r="F240" s="3"/>
      <c r="G240" s="11" t="s">
        <v>59</v>
      </c>
      <c r="H240" s="3"/>
      <c r="I240" s="89">
        <f>'Non-teaching March 1-15'!F25</f>
        <v>4500</v>
      </c>
    </row>
    <row r="241" spans="2:9">
      <c r="B241" s="11"/>
      <c r="C241" s="3"/>
      <c r="D241" s="13"/>
      <c r="E241" s="8"/>
      <c r="F241" s="3"/>
      <c r="G241" s="11"/>
      <c r="H241" s="3"/>
      <c r="I241" s="95"/>
    </row>
    <row r="242" spans="2:9" ht="14.1" customHeight="1">
      <c r="B242" s="11" t="s">
        <v>61</v>
      </c>
      <c r="C242" s="3"/>
      <c r="D242" s="24"/>
      <c r="E242" s="8"/>
      <c r="F242" s="3"/>
      <c r="G242" s="11" t="s">
        <v>61</v>
      </c>
      <c r="H242" s="3"/>
      <c r="I242" s="24"/>
    </row>
    <row r="243" spans="2:9" ht="14.1" customHeight="1">
      <c r="B243" s="11" t="s">
        <v>62</v>
      </c>
      <c r="C243" s="14">
        <f>'Non-teaching March 1-15'!G23</f>
        <v>0</v>
      </c>
      <c r="D243" s="8"/>
      <c r="E243" s="8"/>
      <c r="F243" s="3"/>
      <c r="G243" s="11" t="s">
        <v>62</v>
      </c>
      <c r="H243" s="14">
        <f>'Non-teaching March 1-15'!I26</f>
        <v>0</v>
      </c>
      <c r="I243" s="8"/>
    </row>
    <row r="244" spans="2:9" ht="14.1" customHeight="1">
      <c r="B244" s="11" t="s">
        <v>10</v>
      </c>
      <c r="C244" s="15">
        <f>'Non-teaching March 1-15'!J24</f>
        <v>427.5</v>
      </c>
      <c r="D244" s="8"/>
      <c r="E244" s="8"/>
      <c r="F244" s="3"/>
      <c r="G244" s="11" t="s">
        <v>10</v>
      </c>
      <c r="H244" s="15">
        <f>'Non-teaching March 1-15'!J25</f>
        <v>0</v>
      </c>
      <c r="I244" s="8"/>
    </row>
    <row r="245" spans="2:9" ht="14.1" customHeight="1">
      <c r="B245" s="11" t="s">
        <v>142</v>
      </c>
      <c r="C245" s="15">
        <f>'Non-teaching March 1-15'!K24</f>
        <v>100</v>
      </c>
      <c r="D245" s="8"/>
      <c r="E245" s="8"/>
      <c r="F245" s="3"/>
      <c r="G245" s="11" t="s">
        <v>142</v>
      </c>
      <c r="H245" s="15">
        <f>'Non-teaching March 1-15'!K25</f>
        <v>0</v>
      </c>
      <c r="I245" s="8"/>
    </row>
    <row r="246" spans="2:9" ht="14.1" customHeight="1">
      <c r="B246" s="11" t="s">
        <v>65</v>
      </c>
      <c r="C246" s="15">
        <f>'Non-teaching March 1-15'!L24</f>
        <v>0</v>
      </c>
      <c r="D246" s="8"/>
      <c r="E246" s="8"/>
      <c r="F246" s="3"/>
      <c r="G246" s="11" t="s">
        <v>65</v>
      </c>
      <c r="H246" s="15">
        <f>'Non-teaching March 1-15'!L24</f>
        <v>0</v>
      </c>
      <c r="I246" s="8"/>
    </row>
    <row r="247" spans="2:9" ht="14.1" customHeight="1">
      <c r="B247" s="11" t="s">
        <v>66</v>
      </c>
      <c r="C247" s="15">
        <f>'Non-teaching March 1-15'!L23</f>
        <v>0</v>
      </c>
      <c r="D247" s="8"/>
      <c r="E247" s="8"/>
      <c r="F247" s="3"/>
      <c r="G247" s="11" t="s">
        <v>66</v>
      </c>
      <c r="H247" s="15">
        <f>'Non-teaching March 1-15'!M26</f>
        <v>0</v>
      </c>
      <c r="I247" s="8"/>
    </row>
    <row r="248" spans="2:9" ht="14.1" customHeight="1">
      <c r="B248" s="11" t="s">
        <v>150</v>
      </c>
      <c r="C248" s="15">
        <f>'Non-teaching March 1-15'!M23</f>
        <v>0</v>
      </c>
      <c r="D248" s="8"/>
      <c r="E248" s="8"/>
      <c r="F248" s="3"/>
      <c r="G248" s="11" t="s">
        <v>150</v>
      </c>
      <c r="H248" s="15">
        <f>'Non-teaching March 1-15'!N26</f>
        <v>0</v>
      </c>
      <c r="I248" s="8"/>
    </row>
    <row r="249" spans="2:9" ht="14.1" customHeight="1">
      <c r="B249" s="11" t="s">
        <v>14</v>
      </c>
      <c r="C249" s="15">
        <f>'Non-teaching March 1-15'!N23</f>
        <v>0</v>
      </c>
      <c r="D249" s="8"/>
      <c r="E249" s="8"/>
      <c r="F249" s="3"/>
      <c r="G249" s="11" t="s">
        <v>14</v>
      </c>
      <c r="H249" s="15">
        <f>'Non-teaching March 1-15'!O26</f>
        <v>0</v>
      </c>
      <c r="I249" s="8"/>
    </row>
    <row r="250" spans="2:9" ht="14.1" customHeight="1">
      <c r="B250" s="11"/>
      <c r="C250" s="3"/>
      <c r="D250" s="16">
        <f>SUM(C243:C249)</f>
        <v>527.5</v>
      </c>
      <c r="E250" s="8"/>
      <c r="F250" s="3"/>
      <c r="G250" s="11"/>
      <c r="H250" s="3"/>
      <c r="I250" s="16">
        <f>SUM(H243:H249)</f>
        <v>0</v>
      </c>
    </row>
    <row r="251" spans="2:9" ht="18.75" thickBot="1">
      <c r="B251" s="11" t="s">
        <v>68</v>
      </c>
      <c r="C251" s="3"/>
      <c r="D251" s="87">
        <f>D240-D250</f>
        <v>3972.5</v>
      </c>
      <c r="E251" s="8"/>
      <c r="F251" s="3"/>
      <c r="G251" s="11" t="s">
        <v>68</v>
      </c>
      <c r="H251" s="3"/>
      <c r="I251" s="87">
        <f>I240+I241-I250</f>
        <v>4500</v>
      </c>
    </row>
    <row r="252" spans="2:9" ht="21" thickTop="1">
      <c r="B252" s="11"/>
      <c r="C252" s="3"/>
      <c r="D252" s="90"/>
      <c r="E252" s="8"/>
      <c r="F252" s="3"/>
      <c r="G252" s="11"/>
      <c r="H252" s="3"/>
      <c r="I252" s="90"/>
    </row>
    <row r="253" spans="2:9" ht="15" customHeight="1">
      <c r="B253" s="11" t="s">
        <v>69</v>
      </c>
      <c r="C253" s="3"/>
      <c r="D253" s="8"/>
      <c r="E253" s="8"/>
      <c r="F253" s="3"/>
      <c r="G253" s="11" t="s">
        <v>69</v>
      </c>
      <c r="H253" s="3"/>
      <c r="I253" s="8"/>
    </row>
    <row r="254" spans="2:9" ht="15" customHeight="1">
      <c r="B254" s="11"/>
      <c r="C254" s="3"/>
      <c r="D254" s="8"/>
      <c r="E254" s="8"/>
      <c r="F254" s="3"/>
      <c r="G254" s="11"/>
      <c r="H254" s="3"/>
      <c r="I254" s="8"/>
    </row>
    <row r="255" spans="2:9" ht="15" customHeight="1">
      <c r="B255" s="294" t="s">
        <v>70</v>
      </c>
      <c r="C255" s="295"/>
      <c r="D255" s="8"/>
      <c r="E255" s="8"/>
      <c r="F255" s="3"/>
      <c r="G255" s="294" t="s">
        <v>70</v>
      </c>
      <c r="H255" s="295"/>
      <c r="I255" s="8"/>
    </row>
    <row r="256" spans="2:9" ht="15" customHeight="1">
      <c r="B256" s="285" t="s">
        <v>71</v>
      </c>
      <c r="C256" s="286"/>
      <c r="D256" s="88"/>
      <c r="E256" s="8"/>
      <c r="F256" s="3"/>
      <c r="G256" s="285" t="s">
        <v>71</v>
      </c>
      <c r="H256" s="286"/>
      <c r="I256" s="88"/>
    </row>
    <row r="257" spans="2:9" ht="15" customHeight="1">
      <c r="B257" s="19"/>
      <c r="C257" s="20"/>
      <c r="D257" s="10" t="s">
        <v>72</v>
      </c>
      <c r="E257" s="3"/>
      <c r="F257" s="11"/>
      <c r="G257" s="19"/>
      <c r="H257" s="20"/>
      <c r="I257" s="183" t="s">
        <v>72</v>
      </c>
    </row>
    <row r="258" spans="2:9" ht="10.5" customHeight="1">
      <c r="B258" s="91"/>
      <c r="C258" s="91"/>
      <c r="D258" s="91"/>
      <c r="E258" s="91"/>
      <c r="F258" s="3"/>
      <c r="G258" s="3"/>
      <c r="H258" s="3"/>
      <c r="I258" s="3"/>
    </row>
    <row r="259" spans="2:9" s="1" customFormat="1" ht="17.25" customHeight="1">
      <c r="B259" s="290" t="s">
        <v>0</v>
      </c>
      <c r="C259" s="291"/>
      <c r="D259" s="292"/>
      <c r="E259" s="199"/>
      <c r="F259" s="199"/>
      <c r="G259" s="290" t="s">
        <v>0</v>
      </c>
      <c r="H259" s="291"/>
      <c r="I259" s="292"/>
    </row>
    <row r="260" spans="2:9" s="1" customFormat="1" ht="17.25" customHeight="1">
      <c r="B260" s="285" t="s">
        <v>54</v>
      </c>
      <c r="C260" s="286"/>
      <c r="D260" s="287"/>
      <c r="E260" s="181"/>
      <c r="F260" s="181"/>
      <c r="G260" s="285" t="s">
        <v>54</v>
      </c>
      <c r="H260" s="286"/>
      <c r="I260" s="287"/>
    </row>
    <row r="261" spans="2:9" s="1" customFormat="1" ht="17.25" customHeight="1">
      <c r="B261" s="253" t="s">
        <v>170</v>
      </c>
      <c r="C261" s="3"/>
      <c r="D261" s="8"/>
      <c r="E261" s="181"/>
      <c r="F261" s="181"/>
      <c r="G261" s="253" t="s">
        <v>169</v>
      </c>
      <c r="H261" s="3"/>
      <c r="I261" s="8"/>
    </row>
    <row r="262" spans="2:9" s="1" customFormat="1" ht="17.25" customHeight="1">
      <c r="B262" s="285" t="s">
        <v>57</v>
      </c>
      <c r="C262" s="286"/>
      <c r="D262" s="287"/>
      <c r="E262" s="181"/>
      <c r="F262" s="181"/>
      <c r="G262" s="285" t="s">
        <v>57</v>
      </c>
      <c r="H262" s="286"/>
      <c r="I262" s="287"/>
    </row>
    <row r="263" spans="2:9" s="1" customFormat="1" ht="17.25" customHeight="1">
      <c r="B263" s="308" t="s">
        <v>168</v>
      </c>
      <c r="C263" s="309"/>
      <c r="D263" s="310"/>
      <c r="E263" s="181"/>
      <c r="F263" s="181"/>
      <c r="G263" s="308" t="s">
        <v>168</v>
      </c>
      <c r="H263" s="309"/>
      <c r="I263" s="310"/>
    </row>
    <row r="264" spans="2:9" s="1" customFormat="1" ht="17.25" customHeight="1">
      <c r="B264" s="285" t="s">
        <v>58</v>
      </c>
      <c r="C264" s="286"/>
      <c r="D264" s="287"/>
      <c r="E264" s="181"/>
      <c r="F264" s="181"/>
      <c r="G264" s="285" t="s">
        <v>58</v>
      </c>
      <c r="H264" s="286"/>
      <c r="I264" s="287"/>
    </row>
    <row r="265" spans="2:9" s="1" customFormat="1" ht="17.25" customHeight="1">
      <c r="B265" s="300" t="str">
        <f>'Non-teaching March 1-15'!D26</f>
        <v xml:space="preserve">SALAZAR, ALDRIN RYAN  </v>
      </c>
      <c r="C265" s="301"/>
      <c r="D265" s="302"/>
      <c r="E265" s="181"/>
      <c r="F265" s="181"/>
      <c r="G265" s="300" t="str">
        <f>'Non-teaching March 1-15'!D27</f>
        <v>SOCIAS, JENNY</v>
      </c>
      <c r="H265" s="301"/>
      <c r="I265" s="302"/>
    </row>
    <row r="266" spans="2:9" s="1" customFormat="1" ht="17.25" customHeight="1">
      <c r="B266" s="304" t="s">
        <v>92</v>
      </c>
      <c r="C266" s="305"/>
      <c r="D266" s="306"/>
      <c r="E266" s="181"/>
      <c r="F266" s="181"/>
      <c r="G266" s="304"/>
      <c r="H266" s="305"/>
      <c r="I266" s="306"/>
    </row>
    <row r="267" spans="2:9" s="1" customFormat="1" ht="17.25" customHeight="1">
      <c r="B267" s="11" t="s">
        <v>59</v>
      </c>
      <c r="C267" s="3"/>
      <c r="D267" s="89">
        <f>'Non-teaching March 1-15'!H26</f>
        <v>7000</v>
      </c>
      <c r="E267" s="181"/>
      <c r="F267" s="181"/>
      <c r="G267" s="11" t="s">
        <v>59</v>
      </c>
      <c r="H267" s="3"/>
      <c r="I267" s="95">
        <f>'Non-teaching March 1-15'!F27</f>
        <v>4500</v>
      </c>
    </row>
    <row r="268" spans="2:9" s="1" customFormat="1" ht="17.25" customHeight="1">
      <c r="B268" s="11"/>
      <c r="C268" s="3"/>
      <c r="D268" s="95"/>
      <c r="E268" s="181"/>
      <c r="F268" s="181"/>
      <c r="G268" s="191"/>
      <c r="H268" s="3"/>
      <c r="I268" s="197"/>
    </row>
    <row r="269" spans="2:9" s="1" customFormat="1" ht="17.25" customHeight="1">
      <c r="B269" s="11" t="s">
        <v>61</v>
      </c>
      <c r="C269" s="3"/>
      <c r="D269" s="24"/>
      <c r="E269" s="181"/>
      <c r="F269" s="181"/>
      <c r="G269" s="11" t="s">
        <v>61</v>
      </c>
      <c r="H269" s="3"/>
      <c r="I269" s="24"/>
    </row>
    <row r="270" spans="2:9" s="1" customFormat="1" ht="17.25" customHeight="1">
      <c r="B270" s="11" t="s">
        <v>62</v>
      </c>
      <c r="C270" s="14">
        <f>'Non-teaching March 1-15'!G26</f>
        <v>0</v>
      </c>
      <c r="D270" s="8"/>
      <c r="E270" s="181"/>
      <c r="F270" s="181"/>
      <c r="G270" s="11" t="s">
        <v>62</v>
      </c>
      <c r="H270" s="14">
        <f>'Non-teaching March 1-15'!G27</f>
        <v>0</v>
      </c>
      <c r="I270" s="8"/>
    </row>
    <row r="271" spans="2:9" s="1" customFormat="1">
      <c r="B271" s="11" t="s">
        <v>10</v>
      </c>
      <c r="C271" s="15">
        <f>'Non-teaching March 1-15'!J26</f>
        <v>720</v>
      </c>
      <c r="D271" s="8"/>
      <c r="E271" s="181"/>
      <c r="F271" s="181"/>
      <c r="G271" s="11" t="s">
        <v>10</v>
      </c>
      <c r="H271" s="15">
        <f>'Non-teaching March 1-15'!J27</f>
        <v>0</v>
      </c>
      <c r="I271" s="8"/>
    </row>
    <row r="272" spans="2:9" s="1" customFormat="1">
      <c r="B272" s="11" t="s">
        <v>142</v>
      </c>
      <c r="C272" s="15">
        <f>'Non-teaching March 1-15'!K26</f>
        <v>100</v>
      </c>
      <c r="D272" s="8"/>
      <c r="E272" s="181"/>
      <c r="F272" s="181"/>
      <c r="G272" s="11" t="s">
        <v>142</v>
      </c>
      <c r="H272" s="15">
        <f>'Non-teaching March 1-15'!K27</f>
        <v>0</v>
      </c>
      <c r="I272" s="8"/>
    </row>
    <row r="273" spans="2:9" s="1" customFormat="1">
      <c r="B273" s="11" t="s">
        <v>65</v>
      </c>
      <c r="C273" s="15">
        <f>'Non-teaching March 1-15'!L26</f>
        <v>0</v>
      </c>
      <c r="D273" s="8"/>
      <c r="E273" s="181"/>
      <c r="F273" s="181"/>
      <c r="G273" s="11" t="s">
        <v>65</v>
      </c>
      <c r="H273" s="15">
        <f>'Non-teaching March 1-15'!L26</f>
        <v>0</v>
      </c>
      <c r="I273" s="8"/>
    </row>
    <row r="274" spans="2:9" s="1" customFormat="1">
      <c r="B274" s="11" t="s">
        <v>66</v>
      </c>
      <c r="C274" s="15">
        <f>'Non-teaching March 1-15'!M24</f>
        <v>0</v>
      </c>
      <c r="D274" s="8"/>
      <c r="E274" s="181"/>
      <c r="F274" s="181"/>
      <c r="G274" s="11" t="s">
        <v>66</v>
      </c>
      <c r="H274" s="15">
        <f>'Non-teaching March 1-15'!M27</f>
        <v>0</v>
      </c>
      <c r="I274" s="8"/>
    </row>
    <row r="275" spans="2:9" s="1" customFormat="1">
      <c r="B275" s="11" t="s">
        <v>150</v>
      </c>
      <c r="C275" s="15"/>
      <c r="D275" s="8"/>
      <c r="E275" s="181"/>
      <c r="F275" s="181"/>
      <c r="G275" s="11" t="s">
        <v>150</v>
      </c>
      <c r="H275" s="15"/>
      <c r="I275" s="8"/>
    </row>
    <row r="276" spans="2:9" s="1" customFormat="1">
      <c r="B276" s="11" t="s">
        <v>14</v>
      </c>
      <c r="C276" s="15">
        <f>'Non-teaching March 1-15'!N26</f>
        <v>0</v>
      </c>
      <c r="D276" s="8"/>
      <c r="E276" s="181"/>
      <c r="F276" s="181"/>
      <c r="G276" s="11" t="s">
        <v>14</v>
      </c>
      <c r="H276" s="15">
        <f>'Non-teaching March 1-15'!O27</f>
        <v>0</v>
      </c>
      <c r="I276" s="8"/>
    </row>
    <row r="277" spans="2:9" s="1" customFormat="1" ht="16.5">
      <c r="B277" s="11"/>
      <c r="C277" s="3"/>
      <c r="D277" s="16">
        <f>SUM(C270:C276)</f>
        <v>820</v>
      </c>
      <c r="E277" s="181"/>
      <c r="F277" s="181"/>
      <c r="G277" s="11"/>
      <c r="H277" s="3"/>
      <c r="I277" s="16">
        <f>SUM(H270:H276)</f>
        <v>0</v>
      </c>
    </row>
    <row r="278" spans="2:9" s="1" customFormat="1" ht="18.75" thickBot="1">
      <c r="B278" s="11" t="s">
        <v>68</v>
      </c>
      <c r="C278" s="3"/>
      <c r="D278" s="87">
        <f>D267-D277</f>
        <v>6180</v>
      </c>
      <c r="E278" s="181"/>
      <c r="F278" s="181"/>
      <c r="G278" s="11" t="s">
        <v>68</v>
      </c>
      <c r="H278" s="3"/>
      <c r="I278" s="87">
        <f>I267-I277+I268</f>
        <v>4500</v>
      </c>
    </row>
    <row r="279" spans="2:9" s="1" customFormat="1" ht="17.25" customHeight="1" thickTop="1">
      <c r="B279" s="11" t="s">
        <v>69</v>
      </c>
      <c r="C279" s="3"/>
      <c r="D279" s="8"/>
      <c r="E279" s="181"/>
      <c r="F279" s="181"/>
      <c r="G279" s="11" t="s">
        <v>69</v>
      </c>
      <c r="H279" s="3"/>
      <c r="I279" s="8"/>
    </row>
    <row r="280" spans="2:9" s="1" customFormat="1" ht="11.25" customHeight="1">
      <c r="B280" s="11"/>
      <c r="C280" s="3"/>
      <c r="D280" s="8"/>
      <c r="E280" s="181"/>
      <c r="F280" s="181"/>
      <c r="G280" s="11"/>
      <c r="H280" s="3"/>
      <c r="I280" s="8"/>
    </row>
    <row r="281" spans="2:9" s="1" customFormat="1">
      <c r="B281" s="294" t="s">
        <v>70</v>
      </c>
      <c r="C281" s="295"/>
      <c r="D281" s="8"/>
      <c r="E281" s="181"/>
      <c r="F281" s="181"/>
      <c r="G281" s="294" t="s">
        <v>70</v>
      </c>
      <c r="H281" s="295"/>
      <c r="I281" s="8"/>
    </row>
    <row r="282" spans="2:9" s="1" customFormat="1" ht="14.25" customHeight="1">
      <c r="B282" s="285" t="s">
        <v>71</v>
      </c>
      <c r="C282" s="286"/>
      <c r="D282" s="88"/>
      <c r="E282" s="181"/>
      <c r="F282" s="181"/>
      <c r="G282" s="285" t="s">
        <v>71</v>
      </c>
      <c r="H282" s="286"/>
      <c r="I282" s="88"/>
    </row>
    <row r="283" spans="2:9" s="1" customFormat="1" ht="17.25" customHeight="1">
      <c r="B283" s="19"/>
      <c r="C283" s="20"/>
      <c r="D283" s="192" t="s">
        <v>72</v>
      </c>
      <c r="E283" s="200"/>
      <c r="F283" s="200"/>
      <c r="G283" s="19"/>
      <c r="H283" s="20"/>
      <c r="I283" s="192" t="s">
        <v>72</v>
      </c>
    </row>
    <row r="284" spans="2:9" s="1" customFormat="1" ht="17.25" customHeight="1">
      <c r="B284" s="307" t="s">
        <v>71</v>
      </c>
      <c r="C284" s="307"/>
      <c r="D284" s="181"/>
      <c r="E284" s="181"/>
      <c r="F284" s="181"/>
      <c r="G284" s="307" t="s">
        <v>71</v>
      </c>
      <c r="H284" s="307"/>
      <c r="I284" s="181"/>
    </row>
    <row r="285" spans="2:9" s="1" customFormat="1" ht="17.25" customHeight="1">
      <c r="B285" s="181"/>
      <c r="C285" s="181"/>
      <c r="D285" s="182" t="s">
        <v>72</v>
      </c>
      <c r="E285" s="181"/>
      <c r="F285" s="181"/>
      <c r="G285" s="181"/>
      <c r="H285" s="181"/>
      <c r="I285" s="182" t="s">
        <v>72</v>
      </c>
    </row>
    <row r="286" spans="2:9" ht="15" customHeight="1">
      <c r="B286" s="290" t="s">
        <v>0</v>
      </c>
      <c r="C286" s="291"/>
      <c r="D286" s="292"/>
      <c r="E286" s="3"/>
      <c r="F286" s="11"/>
      <c r="G286" s="290" t="s">
        <v>0</v>
      </c>
      <c r="H286" s="291"/>
      <c r="I286" s="292"/>
    </row>
    <row r="287" spans="2:9" ht="15" customHeight="1">
      <c r="B287" s="285" t="s">
        <v>54</v>
      </c>
      <c r="C287" s="286"/>
      <c r="D287" s="287"/>
      <c r="E287" s="3"/>
      <c r="F287" s="11"/>
      <c r="G287" s="285" t="s">
        <v>54</v>
      </c>
      <c r="H287" s="286"/>
      <c r="I287" s="287"/>
    </row>
    <row r="288" spans="2:9" ht="15" customHeight="1">
      <c r="B288" s="198">
        <v>21</v>
      </c>
      <c r="C288" s="3"/>
      <c r="D288" s="8"/>
      <c r="E288" s="3"/>
      <c r="F288" s="11"/>
      <c r="G288" s="198">
        <v>22</v>
      </c>
      <c r="H288" s="201"/>
      <c r="I288" s="8"/>
    </row>
    <row r="289" spans="2:16" ht="15" customHeight="1">
      <c r="B289" s="285" t="s">
        <v>57</v>
      </c>
      <c r="C289" s="286"/>
      <c r="D289" s="287"/>
      <c r="E289" s="3"/>
      <c r="F289" s="11"/>
      <c r="G289" s="285" t="s">
        <v>57</v>
      </c>
      <c r="H289" s="286"/>
      <c r="I289" s="287"/>
    </row>
    <row r="290" spans="2:16" ht="15" customHeight="1">
      <c r="B290" s="308" t="s">
        <v>155</v>
      </c>
      <c r="C290" s="309"/>
      <c r="D290" s="310"/>
      <c r="E290" s="3"/>
      <c r="F290" s="11"/>
      <c r="G290" s="308" t="s">
        <v>155</v>
      </c>
      <c r="H290" s="309"/>
      <c r="I290" s="310"/>
    </row>
    <row r="291" spans="2:16" ht="15" customHeight="1">
      <c r="B291" s="285" t="s">
        <v>58</v>
      </c>
      <c r="C291" s="286"/>
      <c r="D291" s="287"/>
      <c r="E291" s="3"/>
      <c r="F291" s="11"/>
      <c r="G291" s="285" t="s">
        <v>58</v>
      </c>
      <c r="H291" s="286"/>
      <c r="I291" s="287"/>
    </row>
    <row r="292" spans="2:16" ht="15" customHeight="1">
      <c r="B292" s="300" t="e">
        <f>'Non-teaching March 1-15'!#REF!</f>
        <v>#REF!</v>
      </c>
      <c r="C292" s="301"/>
      <c r="D292" s="302"/>
      <c r="E292" s="3"/>
      <c r="F292" s="11"/>
      <c r="G292" s="300" t="e">
        <f>'Non-teaching March 1-15'!#REF!</f>
        <v>#REF!</v>
      </c>
      <c r="H292" s="301"/>
      <c r="I292" s="302"/>
    </row>
    <row r="293" spans="2:16">
      <c r="B293" s="304"/>
      <c r="C293" s="305"/>
      <c r="D293" s="306"/>
      <c r="E293" s="3"/>
      <c r="F293" s="11"/>
      <c r="G293" s="285"/>
      <c r="H293" s="286"/>
      <c r="I293" s="287"/>
    </row>
    <row r="294" spans="2:16">
      <c r="B294" s="11" t="s">
        <v>59</v>
      </c>
      <c r="C294" s="3"/>
      <c r="D294" s="95" t="e">
        <f>'Non-teaching March 1-15'!#REF!</f>
        <v>#REF!</v>
      </c>
      <c r="E294" s="3"/>
      <c r="F294" s="11"/>
      <c r="G294" s="11" t="s">
        <v>59</v>
      </c>
      <c r="H294" s="3"/>
      <c r="I294" s="12" t="e">
        <f>'Non-teaching March 1-15'!#REF!</f>
        <v>#REF!</v>
      </c>
    </row>
    <row r="295" spans="2:16">
      <c r="B295" s="191"/>
      <c r="C295" s="3"/>
      <c r="D295" s="190"/>
      <c r="E295" s="3"/>
      <c r="F295" s="11"/>
      <c r="G295" s="11"/>
      <c r="H295" s="3"/>
      <c r="I295" s="13"/>
    </row>
    <row r="296" spans="2:16">
      <c r="B296" s="11" t="s">
        <v>61</v>
      </c>
      <c r="C296" s="3"/>
      <c r="D296" s="24"/>
      <c r="E296" s="3"/>
      <c r="F296" s="11"/>
      <c r="G296" s="11" t="s">
        <v>61</v>
      </c>
      <c r="H296" s="3"/>
      <c r="I296" s="24"/>
      <c r="O296" s="24"/>
    </row>
    <row r="297" spans="2:16" ht="14.1" customHeight="1">
      <c r="B297" s="11" t="s">
        <v>62</v>
      </c>
      <c r="C297" s="14" t="e">
        <f>'Non-teaching March 1-15'!#REF!</f>
        <v>#REF!</v>
      </c>
      <c r="D297" s="8"/>
      <c r="E297" s="3"/>
      <c r="F297" s="11"/>
      <c r="G297" s="11" t="s">
        <v>62</v>
      </c>
      <c r="H297" s="22">
        <v>0</v>
      </c>
      <c r="I297" s="8"/>
    </row>
    <row r="298" spans="2:16" ht="14.1" customHeight="1">
      <c r="B298" s="11" t="s">
        <v>10</v>
      </c>
      <c r="C298" s="15" t="e">
        <f>'Non-teaching March 1-15'!#REF!</f>
        <v>#REF!</v>
      </c>
      <c r="D298" s="8"/>
      <c r="E298" s="3"/>
      <c r="F298" s="11"/>
      <c r="G298" s="11" t="s">
        <v>10</v>
      </c>
      <c r="H298" s="22" t="e">
        <f>'Non-teaching March 1-15'!#REF!</f>
        <v>#REF!</v>
      </c>
      <c r="I298" s="8"/>
    </row>
    <row r="299" spans="2:16" ht="14.1" customHeight="1">
      <c r="B299" s="11" t="s">
        <v>142</v>
      </c>
      <c r="C299" s="15" t="e">
        <f>'Non-teaching March 1-15'!#REF!</f>
        <v>#REF!</v>
      </c>
      <c r="D299" s="8"/>
      <c r="E299" s="3"/>
      <c r="F299" s="11"/>
      <c r="G299" s="11" t="s">
        <v>142</v>
      </c>
      <c r="H299" s="22">
        <v>0</v>
      </c>
      <c r="I299" s="8"/>
      <c r="P299" s="25"/>
    </row>
    <row r="300" spans="2:16" ht="14.1" customHeight="1">
      <c r="B300" s="11" t="s">
        <v>65</v>
      </c>
      <c r="C300" s="15" t="e">
        <f>'Non-teaching March 1-15'!#REF!</f>
        <v>#REF!</v>
      </c>
      <c r="D300" s="8"/>
      <c r="E300" s="3"/>
      <c r="F300" s="11"/>
      <c r="G300" s="11" t="s">
        <v>65</v>
      </c>
      <c r="H300" s="22">
        <v>0</v>
      </c>
      <c r="I300" s="8"/>
    </row>
    <row r="301" spans="2:16" ht="14.1" customHeight="1">
      <c r="B301" s="11" t="s">
        <v>66</v>
      </c>
      <c r="C301" s="15" t="e">
        <f>'Non-teaching March 1-15'!#REF!</f>
        <v>#REF!</v>
      </c>
      <c r="D301" s="8"/>
      <c r="E301" s="3"/>
      <c r="F301" s="11"/>
      <c r="G301" s="11" t="s">
        <v>66</v>
      </c>
      <c r="H301" s="23">
        <f>'[1]MAR 1-15'!M22</f>
        <v>0</v>
      </c>
      <c r="I301" s="8"/>
    </row>
    <row r="302" spans="2:16" ht="14.1" customHeight="1">
      <c r="B302" s="11" t="s">
        <v>150</v>
      </c>
      <c r="C302" s="15"/>
      <c r="D302" s="8"/>
      <c r="E302" s="3"/>
      <c r="F302" s="11"/>
      <c r="G302" s="11" t="s">
        <v>150</v>
      </c>
      <c r="H302" s="23">
        <v>0</v>
      </c>
      <c r="I302" s="8"/>
    </row>
    <row r="303" spans="2:16" ht="14.1" customHeight="1">
      <c r="B303" s="11" t="s">
        <v>14</v>
      </c>
      <c r="C303" s="15" t="e">
        <f>'Non-teaching March 1-15'!#REF!</f>
        <v>#REF!</v>
      </c>
      <c r="D303" s="8"/>
      <c r="E303" s="3"/>
      <c r="F303" s="11"/>
      <c r="G303" s="11" t="s">
        <v>14</v>
      </c>
      <c r="H303" s="23" t="e">
        <f>'Non-teaching March 1-15'!#REF!</f>
        <v>#REF!</v>
      </c>
      <c r="I303" s="8"/>
    </row>
    <row r="304" spans="2:16" ht="14.1" customHeight="1">
      <c r="B304" s="11"/>
      <c r="C304" s="3"/>
      <c r="D304" s="16" t="e">
        <f>SUM(C297:C303)</f>
        <v>#REF!</v>
      </c>
      <c r="E304" s="3"/>
      <c r="F304" s="11"/>
      <c r="G304" s="11"/>
      <c r="H304" s="3"/>
      <c r="I304" s="16" t="e">
        <f>SUM(H297:H303)</f>
        <v>#REF!</v>
      </c>
    </row>
    <row r="305" spans="2:9" ht="21" thickBot="1">
      <c r="B305" s="11" t="s">
        <v>68</v>
      </c>
      <c r="C305" s="3"/>
      <c r="D305" s="87" t="e">
        <f>D294-D304</f>
        <v>#REF!</v>
      </c>
      <c r="E305" s="3"/>
      <c r="F305" s="11"/>
      <c r="G305" s="11" t="s">
        <v>68</v>
      </c>
      <c r="H305" s="3"/>
      <c r="I305" s="17" t="e">
        <f>+I294-I304+I295</f>
        <v>#REF!</v>
      </c>
    </row>
    <row r="306" spans="2:9" ht="14.1" customHeight="1" thickTop="1">
      <c r="B306" s="11"/>
      <c r="C306" s="3"/>
      <c r="D306" s="90"/>
      <c r="E306" s="3"/>
      <c r="F306" s="11"/>
      <c r="G306" s="11"/>
      <c r="H306" s="3"/>
      <c r="I306" s="8"/>
    </row>
    <row r="307" spans="2:9" ht="14.1" customHeight="1">
      <c r="B307" s="11" t="s">
        <v>69</v>
      </c>
      <c r="C307" s="3"/>
      <c r="D307" s="8"/>
      <c r="E307" s="3"/>
      <c r="F307" s="11"/>
      <c r="G307" s="11" t="s">
        <v>69</v>
      </c>
      <c r="H307" s="3"/>
      <c r="I307" s="8"/>
    </row>
    <row r="308" spans="2:9">
      <c r="B308" s="11"/>
      <c r="C308" s="3"/>
      <c r="D308" s="8"/>
      <c r="E308" s="3"/>
      <c r="F308" s="11"/>
      <c r="G308" s="11"/>
      <c r="H308" s="3"/>
      <c r="I308" s="8"/>
    </row>
    <row r="309" spans="2:9">
      <c r="B309" s="294" t="s">
        <v>70</v>
      </c>
      <c r="C309" s="295"/>
      <c r="D309" s="8"/>
      <c r="E309" s="3"/>
      <c r="F309" s="11"/>
      <c r="G309" s="294" t="s">
        <v>70</v>
      </c>
      <c r="H309" s="295"/>
      <c r="I309" s="8"/>
    </row>
    <row r="310" spans="2:9" ht="15" customHeight="1">
      <c r="B310" s="285" t="s">
        <v>71</v>
      </c>
      <c r="C310" s="286"/>
      <c r="D310" s="88"/>
      <c r="E310" s="3"/>
      <c r="F310" s="11"/>
      <c r="G310" s="285" t="s">
        <v>71</v>
      </c>
      <c r="H310" s="286"/>
      <c r="I310" s="88"/>
    </row>
    <row r="311" spans="2:9" ht="15" customHeight="1">
      <c r="B311" s="19"/>
      <c r="C311" s="20"/>
      <c r="D311" s="188" t="s">
        <v>72</v>
      </c>
      <c r="E311" s="3"/>
      <c r="F311" s="11"/>
      <c r="G311" s="19"/>
      <c r="H311" s="20"/>
      <c r="I311" s="192" t="s">
        <v>72</v>
      </c>
    </row>
    <row r="312" spans="2:9" ht="15" customHeight="1">
      <c r="B312" s="3"/>
      <c r="C312" s="3"/>
      <c r="D312" s="5"/>
      <c r="E312" s="3"/>
      <c r="F312" s="3"/>
      <c r="G312" s="3"/>
      <c r="H312" s="3"/>
      <c r="I312" s="5"/>
    </row>
    <row r="313" spans="2:9">
      <c r="B313" s="290" t="s">
        <v>0</v>
      </c>
      <c r="C313" s="291"/>
      <c r="D313" s="292"/>
      <c r="E313" s="3"/>
      <c r="F313" s="11"/>
      <c r="G313" s="290" t="s">
        <v>0</v>
      </c>
      <c r="H313" s="291"/>
      <c r="I313" s="292"/>
    </row>
    <row r="314" spans="2:9">
      <c r="B314" s="285" t="s">
        <v>54</v>
      </c>
      <c r="C314" s="286"/>
      <c r="D314" s="287"/>
      <c r="E314" s="3"/>
      <c r="F314" s="11"/>
      <c r="G314" s="285" t="s">
        <v>54</v>
      </c>
      <c r="H314" s="286"/>
      <c r="I314" s="287"/>
    </row>
    <row r="315" spans="2:9">
      <c r="B315" s="198">
        <v>23</v>
      </c>
      <c r="C315" s="202"/>
      <c r="D315" s="8"/>
      <c r="E315" s="3"/>
      <c r="F315" s="11"/>
      <c r="G315" s="198">
        <v>24</v>
      </c>
      <c r="H315" s="201"/>
      <c r="I315" s="8"/>
    </row>
    <row r="316" spans="2:9">
      <c r="B316" s="285" t="s">
        <v>57</v>
      </c>
      <c r="C316" s="286"/>
      <c r="D316" s="287"/>
      <c r="E316" s="3"/>
      <c r="F316" s="11"/>
      <c r="G316" s="285" t="s">
        <v>57</v>
      </c>
      <c r="H316" s="286"/>
      <c r="I316" s="287"/>
    </row>
    <row r="317" spans="2:9" s="2" customFormat="1">
      <c r="B317" s="297" t="str">
        <f>B290</f>
        <v>February 1-15, 2022</v>
      </c>
      <c r="C317" s="298"/>
      <c r="D317" s="299"/>
      <c r="E317" s="34"/>
      <c r="F317" s="35"/>
      <c r="G317" s="297" t="str">
        <f>G290</f>
        <v>February 1-15, 2022</v>
      </c>
      <c r="H317" s="298"/>
      <c r="I317" s="299"/>
    </row>
    <row r="318" spans="2:9">
      <c r="B318" s="285" t="s">
        <v>58</v>
      </c>
      <c r="C318" s="286"/>
      <c r="D318" s="287"/>
      <c r="E318" s="3"/>
      <c r="F318" s="11"/>
      <c r="G318" s="285" t="s">
        <v>58</v>
      </c>
      <c r="H318" s="286"/>
      <c r="I318" s="287"/>
    </row>
    <row r="319" spans="2:9">
      <c r="B319" s="300" t="e">
        <f>'Non-teaching March 1-15'!#REF!</f>
        <v>#REF!</v>
      </c>
      <c r="C319" s="301"/>
      <c r="D319" s="302"/>
      <c r="E319" s="3"/>
      <c r="F319" s="11"/>
      <c r="G319" s="303" t="e">
        <f>'Non-teaching March 1-15'!#REF!</f>
        <v>#REF!</v>
      </c>
      <c r="H319" s="301"/>
      <c r="I319" s="302"/>
    </row>
    <row r="320" spans="2:9">
      <c r="B320" s="285" t="s">
        <v>95</v>
      </c>
      <c r="C320" s="286"/>
      <c r="D320" s="287"/>
      <c r="E320" s="3"/>
      <c r="F320" s="11"/>
      <c r="G320" s="285" t="s">
        <v>95</v>
      </c>
      <c r="H320" s="286"/>
      <c r="I320" s="287"/>
    </row>
    <row r="321" spans="2:14" ht="8.25" customHeight="1">
      <c r="B321" s="11"/>
      <c r="C321" s="3"/>
      <c r="D321" s="8"/>
      <c r="E321" s="3"/>
      <c r="F321" s="11"/>
      <c r="G321" s="11"/>
      <c r="H321" s="3"/>
      <c r="I321" s="8"/>
    </row>
    <row r="322" spans="2:14" ht="19.5" customHeight="1">
      <c r="B322" s="11" t="s">
        <v>59</v>
      </c>
      <c r="C322" s="3"/>
      <c r="D322" s="12" t="e">
        <f>'Non-teaching March 1-15'!#REF!</f>
        <v>#REF!</v>
      </c>
      <c r="E322" s="3"/>
      <c r="F322" s="11"/>
      <c r="G322" s="11" t="s">
        <v>59</v>
      </c>
      <c r="H322" s="3"/>
      <c r="I322" s="12" t="e">
        <f>'Non-teaching March 1-15'!#REF!</f>
        <v>#REF!</v>
      </c>
    </row>
    <row r="323" spans="2:14">
      <c r="B323" s="11"/>
      <c r="C323" s="3"/>
      <c r="E323" s="3"/>
      <c r="F323" s="11"/>
      <c r="G323" s="11"/>
      <c r="H323" s="3"/>
      <c r="I323" s="13"/>
    </row>
    <row r="324" spans="2:14">
      <c r="B324" s="11" t="s">
        <v>61</v>
      </c>
      <c r="C324" s="3"/>
      <c r="E324" s="3"/>
      <c r="F324" s="11"/>
      <c r="G324" s="11" t="s">
        <v>61</v>
      </c>
      <c r="H324" s="3"/>
      <c r="I324" s="24"/>
    </row>
    <row r="325" spans="2:14">
      <c r="B325" s="11" t="s">
        <v>62</v>
      </c>
      <c r="C325" s="14">
        <f>Maintenance!E8</f>
        <v>0</v>
      </c>
      <c r="D325" s="8"/>
      <c r="E325" s="3"/>
      <c r="F325" s="11"/>
      <c r="G325" s="11" t="s">
        <v>62</v>
      </c>
      <c r="H325" s="22">
        <v>0</v>
      </c>
      <c r="I325" s="8"/>
    </row>
    <row r="326" spans="2:14">
      <c r="B326" s="11" t="s">
        <v>10</v>
      </c>
      <c r="C326" s="14" t="e">
        <f>'Non-teaching March 1-15'!#REF!</f>
        <v>#REF!</v>
      </c>
      <c r="D326" s="8"/>
      <c r="E326" s="3"/>
      <c r="F326" s="11"/>
      <c r="G326" s="11" t="s">
        <v>10</v>
      </c>
      <c r="H326" s="22" t="e">
        <f>'Non-teaching March 1-15'!#REF!</f>
        <v>#REF!</v>
      </c>
      <c r="I326" s="8"/>
    </row>
    <row r="327" spans="2:14">
      <c r="B327" s="11" t="s">
        <v>142</v>
      </c>
      <c r="C327" s="14" t="e">
        <f>'Non-teaching March 1-15'!#REF!</f>
        <v>#REF!</v>
      </c>
      <c r="D327" s="8"/>
      <c r="E327" s="3"/>
      <c r="F327" s="11"/>
      <c r="G327" s="11" t="s">
        <v>142</v>
      </c>
      <c r="H327" s="22" t="e">
        <f>'Non-teaching March 1-15'!#REF!</f>
        <v>#REF!</v>
      </c>
      <c r="I327" s="8"/>
    </row>
    <row r="328" spans="2:14">
      <c r="B328" s="11" t="s">
        <v>65</v>
      </c>
      <c r="C328" s="14">
        <f>Maintenance!E11</f>
        <v>0</v>
      </c>
      <c r="D328" s="8"/>
      <c r="E328" s="3"/>
      <c r="F328" s="11"/>
      <c r="G328" s="11" t="s">
        <v>65</v>
      </c>
      <c r="H328" s="23">
        <v>0</v>
      </c>
      <c r="I328" s="8"/>
    </row>
    <row r="329" spans="2:14">
      <c r="B329" s="11" t="s">
        <v>66</v>
      </c>
      <c r="C329" s="14" t="e">
        <f>Maintenance!#REF!</f>
        <v>#REF!</v>
      </c>
      <c r="D329" s="8"/>
      <c r="E329" s="3"/>
      <c r="F329" s="11"/>
      <c r="G329" s="11" t="s">
        <v>66</v>
      </c>
      <c r="H329" s="23">
        <v>0</v>
      </c>
      <c r="I329" s="8"/>
    </row>
    <row r="330" spans="2:14">
      <c r="B330" s="11" t="s">
        <v>150</v>
      </c>
      <c r="C330" s="14"/>
      <c r="D330" s="8"/>
      <c r="E330" s="3"/>
      <c r="F330" s="11"/>
      <c r="G330" s="11" t="s">
        <v>150</v>
      </c>
      <c r="H330" s="23">
        <v>0</v>
      </c>
      <c r="I330" s="8"/>
    </row>
    <row r="331" spans="2:14">
      <c r="B331" s="11" t="s">
        <v>14</v>
      </c>
      <c r="C331" s="14" t="e">
        <f>'Non-teaching March 1-15'!#REF!</f>
        <v>#REF!</v>
      </c>
      <c r="D331" s="8"/>
      <c r="E331" s="3"/>
      <c r="F331" s="11"/>
      <c r="G331" s="11" t="s">
        <v>14</v>
      </c>
      <c r="H331" s="23" t="e">
        <f>'Non-teaching March 1-15'!#REF!</f>
        <v>#REF!</v>
      </c>
      <c r="I331" s="8"/>
    </row>
    <row r="332" spans="2:14" ht="16.5">
      <c r="B332" s="11"/>
      <c r="C332" s="3"/>
      <c r="D332" s="16" t="e">
        <f>SUM(C325:C331)</f>
        <v>#REF!</v>
      </c>
      <c r="E332" s="3"/>
      <c r="F332" s="11"/>
      <c r="G332" s="11"/>
      <c r="H332" s="3"/>
      <c r="I332" s="16" t="e">
        <f>SUM(H325:H331)</f>
        <v>#REF!</v>
      </c>
    </row>
    <row r="333" spans="2:14" ht="21" thickBot="1">
      <c r="B333" s="11" t="s">
        <v>68</v>
      </c>
      <c r="C333" s="3"/>
      <c r="D333" s="17" t="e">
        <f>+D322-D332+P326</f>
        <v>#REF!</v>
      </c>
      <c r="E333" s="3"/>
      <c r="F333" s="11"/>
      <c r="G333" s="11" t="s">
        <v>68</v>
      </c>
      <c r="H333" s="3"/>
      <c r="I333" s="17" t="e">
        <f>+I322-I332+I323</f>
        <v>#REF!</v>
      </c>
    </row>
    <row r="334" spans="2:14" ht="15.75" thickTop="1">
      <c r="B334" s="11" t="s">
        <v>69</v>
      </c>
      <c r="C334" s="3"/>
      <c r="D334" s="8"/>
      <c r="E334" s="3"/>
      <c r="F334" s="11"/>
      <c r="G334" s="11" t="s">
        <v>69</v>
      </c>
      <c r="H334" s="3"/>
      <c r="I334" s="8"/>
      <c r="N334" s="25"/>
    </row>
    <row r="335" spans="2:14">
      <c r="B335" s="11"/>
      <c r="C335" s="3"/>
      <c r="E335" s="3"/>
      <c r="F335" s="11"/>
      <c r="G335" s="11"/>
      <c r="H335" s="3"/>
      <c r="I335" s="13"/>
      <c r="M335" s="25"/>
    </row>
    <row r="336" spans="2:14">
      <c r="B336" s="288" t="s">
        <v>70</v>
      </c>
      <c r="C336" s="289"/>
      <c r="D336" s="8"/>
      <c r="E336" s="3"/>
      <c r="F336" s="11"/>
      <c r="G336" s="288" t="s">
        <v>70</v>
      </c>
      <c r="H336" s="289"/>
      <c r="I336" s="8"/>
    </row>
    <row r="337" spans="2:9">
      <c r="B337" s="285" t="s">
        <v>71</v>
      </c>
      <c r="C337" s="286"/>
      <c r="D337" s="18"/>
      <c r="E337" s="3"/>
      <c r="F337" s="11"/>
      <c r="G337" s="285" t="s">
        <v>71</v>
      </c>
      <c r="H337" s="286"/>
      <c r="I337" s="18"/>
    </row>
    <row r="338" spans="2:9">
      <c r="B338" s="19"/>
      <c r="C338" s="20"/>
      <c r="D338" s="10" t="s">
        <v>72</v>
      </c>
      <c r="E338" s="3"/>
      <c r="F338" s="11"/>
      <c r="G338" s="19"/>
      <c r="H338" s="20"/>
      <c r="I338" s="10" t="s">
        <v>72</v>
      </c>
    </row>
    <row r="339" spans="2:9">
      <c r="B339" s="3"/>
      <c r="C339" s="3"/>
      <c r="D339" s="5"/>
      <c r="E339" s="3"/>
      <c r="F339" s="3"/>
      <c r="G339" s="3"/>
      <c r="H339" s="3"/>
      <c r="I339" s="5"/>
    </row>
    <row r="340" spans="2:9">
      <c r="B340" s="3"/>
      <c r="C340" s="3"/>
      <c r="D340" s="5"/>
      <c r="E340" s="3"/>
      <c r="F340" s="3"/>
      <c r="G340" s="3"/>
      <c r="H340" s="3"/>
      <c r="I340" s="5"/>
    </row>
    <row r="341" spans="2:9">
      <c r="B341" s="3"/>
      <c r="C341" s="3"/>
      <c r="D341" s="5"/>
      <c r="E341" s="3"/>
      <c r="F341" s="3"/>
      <c r="G341" s="3"/>
      <c r="H341" s="3"/>
      <c r="I341" s="5"/>
    </row>
    <row r="342" spans="2:9">
      <c r="B342" s="3"/>
      <c r="C342" s="3"/>
      <c r="D342" s="5"/>
      <c r="E342" s="3"/>
      <c r="F342" s="3"/>
      <c r="G342" s="3"/>
      <c r="H342" s="3"/>
      <c r="I342" s="5"/>
    </row>
    <row r="343" spans="2:9">
      <c r="B343" s="3"/>
      <c r="C343" s="3"/>
      <c r="D343" s="5"/>
      <c r="E343" s="3"/>
      <c r="F343" s="3"/>
      <c r="G343" s="3"/>
      <c r="H343" s="3"/>
      <c r="I343" s="5"/>
    </row>
    <row r="344" spans="2:9">
      <c r="B344" s="3"/>
      <c r="C344" s="3"/>
      <c r="D344" s="5"/>
      <c r="E344" s="3"/>
      <c r="F344" s="3"/>
      <c r="G344" s="3"/>
      <c r="H344" s="3"/>
      <c r="I344" s="5"/>
    </row>
    <row r="345" spans="2:9">
      <c r="B345" s="3"/>
      <c r="C345" s="3"/>
      <c r="D345" s="5"/>
      <c r="E345" s="3"/>
      <c r="F345" s="3"/>
      <c r="G345" s="3"/>
      <c r="H345" s="3"/>
      <c r="I345" s="5"/>
    </row>
    <row r="346" spans="2:9">
      <c r="B346" s="3"/>
      <c r="C346" s="3"/>
      <c r="D346" s="5"/>
      <c r="E346" s="3"/>
      <c r="F346" s="3"/>
      <c r="G346" s="3"/>
      <c r="H346" s="3"/>
      <c r="I346" s="5"/>
    </row>
    <row r="347" spans="2:9">
      <c r="B347" s="3"/>
      <c r="C347" s="3"/>
      <c r="D347" s="5"/>
      <c r="E347" s="3"/>
      <c r="F347" s="3"/>
      <c r="G347" s="3"/>
      <c r="H347" s="3"/>
      <c r="I347" s="5"/>
    </row>
    <row r="348" spans="2:9">
      <c r="B348" s="3"/>
      <c r="C348" s="3"/>
      <c r="D348" s="5"/>
      <c r="E348" s="3"/>
      <c r="F348" s="3"/>
      <c r="G348" s="3"/>
      <c r="H348" s="3"/>
      <c r="I348" s="5"/>
    </row>
    <row r="349" spans="2:9">
      <c r="B349" s="3"/>
      <c r="C349" s="3"/>
      <c r="D349" s="5"/>
      <c r="E349" s="3"/>
      <c r="F349" s="3"/>
      <c r="G349" s="3"/>
      <c r="H349" s="3"/>
      <c r="I349" s="5"/>
    </row>
    <row r="350" spans="2:9">
      <c r="B350" s="3"/>
      <c r="C350" s="3"/>
      <c r="D350" s="5"/>
      <c r="E350" s="3"/>
      <c r="F350" s="3"/>
      <c r="G350" s="3"/>
      <c r="H350" s="3"/>
      <c r="I350" s="5"/>
    </row>
    <row r="351" spans="2:9">
      <c r="B351" s="3"/>
      <c r="C351" s="3"/>
      <c r="D351" s="5"/>
      <c r="E351" s="3"/>
      <c r="F351" s="3"/>
      <c r="G351" s="3"/>
      <c r="H351" s="3"/>
      <c r="I351" s="5"/>
    </row>
    <row r="352" spans="2:9">
      <c r="B352" s="290" t="s">
        <v>0</v>
      </c>
      <c r="C352" s="291"/>
      <c r="D352" s="292"/>
      <c r="E352" s="3"/>
      <c r="F352" s="11"/>
      <c r="G352" s="290" t="s">
        <v>0</v>
      </c>
      <c r="H352" s="291"/>
      <c r="I352" s="292"/>
    </row>
    <row r="353" spans="2:9">
      <c r="B353" s="285" t="s">
        <v>54</v>
      </c>
      <c r="C353" s="286"/>
      <c r="D353" s="287"/>
      <c r="E353" s="3"/>
      <c r="F353" s="11"/>
      <c r="G353" s="285" t="s">
        <v>54</v>
      </c>
      <c r="H353" s="286"/>
      <c r="I353" s="287"/>
    </row>
    <row r="354" spans="2:9">
      <c r="B354" s="6" t="s">
        <v>102</v>
      </c>
      <c r="C354" s="7"/>
      <c r="D354" s="8"/>
      <c r="E354" s="3"/>
      <c r="F354" s="11"/>
      <c r="G354" s="6" t="s">
        <v>103</v>
      </c>
      <c r="H354" s="7"/>
      <c r="I354" s="8"/>
    </row>
    <row r="355" spans="2:9">
      <c r="B355" s="285" t="s">
        <v>57</v>
      </c>
      <c r="C355" s="286"/>
      <c r="D355" s="287"/>
      <c r="E355" s="3"/>
      <c r="F355" s="11"/>
      <c r="G355" s="285" t="s">
        <v>57</v>
      </c>
      <c r="H355" s="286"/>
      <c r="I355" s="287"/>
    </row>
    <row r="356" spans="2:9" s="2" customFormat="1">
      <c r="B356" s="297" t="str">
        <f>+B317</f>
        <v>February 1-15, 2022</v>
      </c>
      <c r="C356" s="298"/>
      <c r="D356" s="299"/>
      <c r="E356" s="34"/>
      <c r="F356" s="35"/>
      <c r="G356" s="297" t="str">
        <f>+B356</f>
        <v>February 1-15, 2022</v>
      </c>
      <c r="H356" s="298"/>
      <c r="I356" s="299"/>
    </row>
    <row r="357" spans="2:9" ht="14.25" customHeight="1">
      <c r="B357" s="285" t="s">
        <v>58</v>
      </c>
      <c r="C357" s="286"/>
      <c r="D357" s="287"/>
      <c r="E357" s="3"/>
      <c r="F357" s="11"/>
      <c r="G357" s="285" t="s">
        <v>58</v>
      </c>
      <c r="H357" s="286"/>
      <c r="I357" s="287"/>
    </row>
    <row r="358" spans="2:9" s="2" customFormat="1">
      <c r="B358" s="300" t="e">
        <f>Maintenance!#REF!</f>
        <v>#REF!</v>
      </c>
      <c r="C358" s="301"/>
      <c r="D358" s="302"/>
      <c r="E358" s="34"/>
      <c r="F358" s="35"/>
      <c r="G358" s="300" t="e">
        <f>Maintenance!#REF!</f>
        <v>#REF!</v>
      </c>
      <c r="H358" s="301"/>
      <c r="I358" s="302"/>
    </row>
    <row r="359" spans="2:9">
      <c r="B359" s="285" t="s">
        <v>104</v>
      </c>
      <c r="C359" s="286"/>
      <c r="D359" s="287"/>
      <c r="E359" s="3"/>
      <c r="F359" s="11"/>
      <c r="G359" s="285" t="s">
        <v>104</v>
      </c>
      <c r="H359" s="286"/>
      <c r="I359" s="287"/>
    </row>
    <row r="360" spans="2:9">
      <c r="B360" s="11"/>
      <c r="C360" s="3"/>
      <c r="D360" s="8"/>
      <c r="E360" s="3"/>
      <c r="F360" s="11"/>
      <c r="G360" s="11"/>
      <c r="H360" s="3"/>
      <c r="I360" s="8"/>
    </row>
    <row r="361" spans="2:9">
      <c r="B361" s="11" t="s">
        <v>59</v>
      </c>
      <c r="C361" s="3"/>
      <c r="D361" s="26" t="e">
        <f>Maintenance!#REF!</f>
        <v>#REF!</v>
      </c>
      <c r="E361" s="3"/>
      <c r="F361" s="11"/>
      <c r="G361" s="11" t="s">
        <v>59</v>
      </c>
      <c r="H361" s="3"/>
      <c r="I361" s="26" t="e">
        <f>Maintenance!#REF!</f>
        <v>#REF!</v>
      </c>
    </row>
    <row r="362" spans="2:9">
      <c r="B362" s="27"/>
      <c r="C362" s="28"/>
      <c r="D362" s="25"/>
      <c r="E362" s="3"/>
      <c r="F362" s="11"/>
      <c r="G362" s="11"/>
      <c r="H362" s="3"/>
      <c r="I362" s="25"/>
    </row>
    <row r="363" spans="2:9" ht="12.75" customHeight="1">
      <c r="B363" s="11" t="s">
        <v>61</v>
      </c>
      <c r="C363" s="3"/>
      <c r="D363" s="24" t="e">
        <f>SUM(D361:D362)</f>
        <v>#REF!</v>
      </c>
      <c r="E363" s="3"/>
      <c r="F363" s="11"/>
      <c r="G363" s="11" t="s">
        <v>61</v>
      </c>
      <c r="H363" s="3"/>
      <c r="I363" s="24" t="e">
        <f>SUM(I361:I362)</f>
        <v>#REF!</v>
      </c>
    </row>
    <row r="364" spans="2:9">
      <c r="B364" s="11" t="s">
        <v>62</v>
      </c>
      <c r="C364" s="14">
        <v>0</v>
      </c>
      <c r="D364" s="8"/>
      <c r="E364" s="3"/>
      <c r="F364" s="11"/>
      <c r="G364" s="11" t="s">
        <v>62</v>
      </c>
      <c r="H364" s="14" t="e">
        <f>Maintenance!#REF!</f>
        <v>#REF!</v>
      </c>
      <c r="I364" s="8"/>
    </row>
    <row r="365" spans="2:9">
      <c r="B365" s="11" t="s">
        <v>96</v>
      </c>
      <c r="C365" s="15">
        <v>0</v>
      </c>
      <c r="D365" s="8"/>
      <c r="E365" s="3"/>
      <c r="F365" s="11"/>
      <c r="G365" s="11" t="s">
        <v>96</v>
      </c>
      <c r="H365" s="15">
        <v>0</v>
      </c>
      <c r="I365" s="8"/>
    </row>
    <row r="366" spans="2:9">
      <c r="B366" s="29" t="s">
        <v>99</v>
      </c>
      <c r="C366" s="15">
        <v>0</v>
      </c>
      <c r="D366" s="8"/>
      <c r="E366" s="3"/>
      <c r="F366" s="11"/>
      <c r="G366" s="11" t="s">
        <v>97</v>
      </c>
      <c r="H366" s="15">
        <v>0</v>
      </c>
      <c r="I366" s="8"/>
    </row>
    <row r="367" spans="2:9">
      <c r="B367" s="11" t="s">
        <v>105</v>
      </c>
      <c r="C367" s="15">
        <v>0</v>
      </c>
      <c r="D367" s="8"/>
      <c r="E367" s="3"/>
      <c r="F367" s="11"/>
      <c r="G367" s="11" t="s">
        <v>64</v>
      </c>
      <c r="H367" s="15">
        <v>0</v>
      </c>
      <c r="I367" s="8"/>
    </row>
    <row r="368" spans="2:9">
      <c r="B368" s="11" t="s">
        <v>67</v>
      </c>
      <c r="C368" s="15">
        <v>0</v>
      </c>
      <c r="D368" s="8"/>
      <c r="E368" s="3"/>
      <c r="F368" s="11"/>
      <c r="G368" s="11" t="s">
        <v>67</v>
      </c>
      <c r="H368" s="15">
        <v>0</v>
      </c>
      <c r="I368" s="8"/>
    </row>
    <row r="369" spans="2:9">
      <c r="B369" s="11" t="s">
        <v>63</v>
      </c>
      <c r="C369" s="15">
        <v>0</v>
      </c>
      <c r="D369" s="8"/>
      <c r="E369" s="3"/>
      <c r="F369" s="11"/>
      <c r="G369" s="11" t="s">
        <v>63</v>
      </c>
      <c r="H369" s="15">
        <v>0</v>
      </c>
      <c r="I369" s="8"/>
    </row>
    <row r="370" spans="2:9">
      <c r="B370" s="29" t="s">
        <v>106</v>
      </c>
      <c r="C370" s="15">
        <v>0</v>
      </c>
      <c r="D370" s="8"/>
      <c r="E370" s="3"/>
      <c r="F370" s="11"/>
      <c r="G370" s="11" t="s">
        <v>107</v>
      </c>
      <c r="H370" s="15">
        <v>0</v>
      </c>
      <c r="I370" s="8"/>
    </row>
    <row r="371" spans="2:9">
      <c r="B371" s="11" t="s">
        <v>66</v>
      </c>
      <c r="C371" s="15">
        <v>0</v>
      </c>
      <c r="D371" s="8"/>
      <c r="E371" s="3"/>
      <c r="F371" s="11"/>
      <c r="G371" s="29" t="s">
        <v>106</v>
      </c>
      <c r="H371" s="15">
        <v>0</v>
      </c>
      <c r="I371" s="8"/>
    </row>
    <row r="372" spans="2:9">
      <c r="B372" s="30" t="s">
        <v>108</v>
      </c>
      <c r="C372" s="31">
        <v>0</v>
      </c>
      <c r="D372" s="8"/>
      <c r="E372" s="3"/>
      <c r="F372" s="11"/>
      <c r="G372" s="11" t="s">
        <v>109</v>
      </c>
      <c r="H372" s="15">
        <v>0</v>
      </c>
      <c r="I372" s="8"/>
    </row>
    <row r="373" spans="2:9" ht="16.5">
      <c r="B373" s="11"/>
      <c r="C373" s="3"/>
      <c r="D373" s="16">
        <f>SUM(C364:C372)</f>
        <v>0</v>
      </c>
      <c r="E373" s="3"/>
      <c r="F373" s="11"/>
      <c r="G373" s="11"/>
      <c r="H373" s="3"/>
      <c r="I373" s="16" t="e">
        <f>SUM(H364:H372)</f>
        <v>#REF!</v>
      </c>
    </row>
    <row r="374" spans="2:9" ht="20.25">
      <c r="B374" s="11" t="s">
        <v>68</v>
      </c>
      <c r="C374" s="3"/>
      <c r="D374" s="32" t="e">
        <f>+D363-D373</f>
        <v>#REF!</v>
      </c>
      <c r="E374" s="3"/>
      <c r="F374" s="11"/>
      <c r="G374" s="11" t="s">
        <v>68</v>
      </c>
      <c r="H374" s="3"/>
      <c r="I374" s="32" t="e">
        <f>+I363-I373</f>
        <v>#REF!</v>
      </c>
    </row>
    <row r="375" spans="2:9">
      <c r="B375" s="11"/>
      <c r="C375" s="3"/>
      <c r="D375" s="8"/>
      <c r="E375" s="3"/>
      <c r="F375" s="11"/>
      <c r="G375" s="11"/>
      <c r="H375" s="3"/>
      <c r="I375" s="8"/>
    </row>
    <row r="376" spans="2:9">
      <c r="B376" s="11" t="s">
        <v>69</v>
      </c>
      <c r="C376" s="3"/>
      <c r="D376" s="8"/>
      <c r="E376" s="3"/>
      <c r="F376" s="11"/>
      <c r="G376" s="11" t="s">
        <v>69</v>
      </c>
      <c r="H376" s="3"/>
      <c r="I376" s="8"/>
    </row>
    <row r="377" spans="2:9">
      <c r="B377" s="11"/>
      <c r="C377" s="3"/>
      <c r="D377" s="25"/>
      <c r="E377" s="3"/>
      <c r="F377" s="11"/>
      <c r="G377" s="11"/>
      <c r="H377" s="3"/>
      <c r="I377" s="25"/>
    </row>
    <row r="378" spans="2:9">
      <c r="B378" s="288" t="s">
        <v>70</v>
      </c>
      <c r="C378" s="289"/>
      <c r="D378" s="8"/>
      <c r="E378" s="3"/>
      <c r="F378" s="11"/>
      <c r="G378" s="288" t="s">
        <v>70</v>
      </c>
      <c r="H378" s="289"/>
      <c r="I378" s="8"/>
    </row>
    <row r="379" spans="2:9">
      <c r="B379" s="285" t="s">
        <v>71</v>
      </c>
      <c r="C379" s="286"/>
      <c r="D379" s="18"/>
      <c r="E379" s="3"/>
      <c r="F379" s="11"/>
      <c r="G379" s="285" t="s">
        <v>71</v>
      </c>
      <c r="H379" s="286"/>
      <c r="I379" s="18"/>
    </row>
    <row r="380" spans="2:9">
      <c r="B380" s="19"/>
      <c r="C380" s="20"/>
      <c r="D380" s="10" t="s">
        <v>72</v>
      </c>
      <c r="E380" s="20"/>
      <c r="F380" s="20"/>
      <c r="G380" s="19"/>
      <c r="H380" s="20"/>
      <c r="I380" s="10" t="s">
        <v>72</v>
      </c>
    </row>
    <row r="381" spans="2:9">
      <c r="B381" s="286"/>
      <c r="C381" s="286"/>
      <c r="D381" s="3"/>
      <c r="E381" s="3"/>
      <c r="F381" s="3"/>
      <c r="G381" s="286"/>
      <c r="H381" s="286"/>
      <c r="I381" s="3"/>
    </row>
    <row r="382" spans="2:9">
      <c r="B382" s="286"/>
      <c r="C382" s="286"/>
      <c r="D382" s="3"/>
      <c r="E382" s="3"/>
      <c r="F382" s="3"/>
      <c r="G382" s="286"/>
      <c r="H382" s="286"/>
      <c r="I382" s="3"/>
    </row>
    <row r="383" spans="2:9">
      <c r="B383" s="5"/>
      <c r="C383" s="5"/>
      <c r="D383" s="3"/>
      <c r="E383" s="3"/>
      <c r="F383" s="3"/>
      <c r="G383" s="5"/>
      <c r="H383" s="5"/>
      <c r="I383" s="3"/>
    </row>
    <row r="384" spans="2:9">
      <c r="B384" s="290" t="s">
        <v>0</v>
      </c>
      <c r="C384" s="291"/>
      <c r="D384" s="292"/>
      <c r="E384" s="3"/>
      <c r="F384" s="11"/>
      <c r="G384" s="290" t="s">
        <v>0</v>
      </c>
      <c r="H384" s="291"/>
      <c r="I384" s="292"/>
    </row>
    <row r="385" spans="2:9">
      <c r="B385" s="285" t="s">
        <v>54</v>
      </c>
      <c r="C385" s="286"/>
      <c r="D385" s="287"/>
      <c r="E385" s="3"/>
      <c r="F385" s="11"/>
      <c r="G385" s="285" t="s">
        <v>54</v>
      </c>
      <c r="H385" s="286"/>
      <c r="I385" s="287"/>
    </row>
    <row r="386" spans="2:9" ht="12.75" customHeight="1">
      <c r="B386" s="11" t="s">
        <v>110</v>
      </c>
      <c r="C386" s="3"/>
      <c r="D386" s="8"/>
      <c r="E386" s="3"/>
      <c r="F386" s="11"/>
      <c r="G386" s="11" t="s">
        <v>111</v>
      </c>
      <c r="H386" s="3"/>
      <c r="I386" s="8"/>
    </row>
    <row r="387" spans="2:9">
      <c r="B387" s="285" t="s">
        <v>57</v>
      </c>
      <c r="C387" s="286"/>
      <c r="D387" s="287"/>
      <c r="E387" s="3"/>
      <c r="F387" s="11"/>
      <c r="G387" s="285" t="s">
        <v>57</v>
      </c>
      <c r="H387" s="286"/>
      <c r="I387" s="287"/>
    </row>
    <row r="388" spans="2:9">
      <c r="B388" s="288" t="str">
        <f>+B317</f>
        <v>February 1-15, 2022</v>
      </c>
      <c r="C388" s="289"/>
      <c r="D388" s="293"/>
      <c r="E388" s="3"/>
      <c r="F388" s="11"/>
      <c r="G388" s="288" t="str">
        <f>+B388</f>
        <v>February 1-15, 2022</v>
      </c>
      <c r="H388" s="289"/>
      <c r="I388" s="293"/>
    </row>
    <row r="389" spans="2:9">
      <c r="B389" s="285" t="s">
        <v>58</v>
      </c>
      <c r="C389" s="286"/>
      <c r="D389" s="287"/>
      <c r="E389" s="3"/>
      <c r="F389" s="11"/>
      <c r="G389" s="285" t="s">
        <v>58</v>
      </c>
      <c r="H389" s="286"/>
      <c r="I389" s="287"/>
    </row>
    <row r="390" spans="2:9">
      <c r="B390" s="282" t="str">
        <f>'[2]Aug1-15 SHS'!B30</f>
        <v>NAVALES, MARIFLOR S.</v>
      </c>
      <c r="C390" s="283"/>
      <c r="D390" s="284"/>
      <c r="E390" s="3"/>
      <c r="F390" s="11"/>
      <c r="G390" s="282" t="str">
        <f>'[2]Aug1-15 SHS'!B38</f>
        <v>NOPRE, FELIPA G.</v>
      </c>
      <c r="H390" s="283"/>
      <c r="I390" s="284"/>
    </row>
    <row r="391" spans="2:9">
      <c r="B391" s="285" t="s">
        <v>104</v>
      </c>
      <c r="C391" s="286"/>
      <c r="D391" s="287"/>
      <c r="E391" s="3"/>
      <c r="F391" s="11"/>
      <c r="G391" s="285" t="s">
        <v>104</v>
      </c>
      <c r="H391" s="286"/>
      <c r="I391" s="287"/>
    </row>
    <row r="392" spans="2:9" ht="9.75" customHeight="1">
      <c r="B392" s="11"/>
      <c r="C392" s="3"/>
      <c r="D392" s="8"/>
      <c r="E392" s="3"/>
      <c r="F392" s="11"/>
      <c r="G392" s="11"/>
      <c r="H392" s="3"/>
      <c r="I392" s="8"/>
    </row>
    <row r="393" spans="2:9">
      <c r="B393" s="11" t="s">
        <v>59</v>
      </c>
      <c r="C393" s="3"/>
      <c r="D393" s="26">
        <f>'[2]Aug1-15 SHS'!D30</f>
        <v>5250</v>
      </c>
      <c r="E393" s="3"/>
      <c r="F393" s="11"/>
      <c r="G393" s="11" t="s">
        <v>59</v>
      </c>
      <c r="H393" s="3"/>
      <c r="I393" s="26">
        <f>'[2]Aug1-15 SHS'!D38</f>
        <v>7750</v>
      </c>
    </row>
    <row r="394" spans="2:9">
      <c r="B394" s="11" t="s">
        <v>112</v>
      </c>
      <c r="C394" s="3"/>
      <c r="D394" s="25">
        <f>'[2]Aug1-15 SHS'!O30</f>
        <v>5250</v>
      </c>
      <c r="E394" s="3"/>
      <c r="F394" s="11"/>
      <c r="G394" s="11" t="s">
        <v>112</v>
      </c>
      <c r="H394" s="3"/>
      <c r="I394" s="25"/>
    </row>
    <row r="395" spans="2:9">
      <c r="B395" s="11" t="s">
        <v>61</v>
      </c>
      <c r="C395" s="3"/>
      <c r="D395" s="24">
        <f>SUM(D393:D394)</f>
        <v>10500</v>
      </c>
      <c r="E395" s="3"/>
      <c r="F395" s="11"/>
      <c r="G395" s="11" t="s">
        <v>61</v>
      </c>
      <c r="H395" s="3"/>
      <c r="I395" s="24">
        <f>SUM(I393:I394)</f>
        <v>7750</v>
      </c>
    </row>
    <row r="396" spans="2:9">
      <c r="B396" s="11" t="s">
        <v>62</v>
      </c>
      <c r="C396" s="14" t="e">
        <f>+'[2]Aug1-15 SHS'!#REF!</f>
        <v>#REF!</v>
      </c>
      <c r="D396" s="8"/>
      <c r="E396" s="3"/>
      <c r="F396" s="11"/>
      <c r="G396" s="11" t="s">
        <v>62</v>
      </c>
      <c r="H396" s="14">
        <v>0</v>
      </c>
      <c r="I396" s="8"/>
    </row>
    <row r="397" spans="2:9">
      <c r="B397" s="11" t="s">
        <v>96</v>
      </c>
      <c r="C397" s="15">
        <f>'[1]MAR 1-15'!G59</f>
        <v>0</v>
      </c>
      <c r="D397" s="8"/>
      <c r="E397" s="3"/>
      <c r="F397" s="11"/>
      <c r="G397" s="11" t="s">
        <v>96</v>
      </c>
      <c r="H397" s="14">
        <v>0</v>
      </c>
      <c r="I397" s="8"/>
    </row>
    <row r="398" spans="2:9">
      <c r="B398" s="11" t="s">
        <v>97</v>
      </c>
      <c r="C398" s="15">
        <v>0</v>
      </c>
      <c r="D398" s="8"/>
      <c r="E398" s="3"/>
      <c r="F398" s="11"/>
      <c r="G398" s="11" t="s">
        <v>97</v>
      </c>
      <c r="H398" s="14">
        <v>0</v>
      </c>
      <c r="I398" s="8"/>
    </row>
    <row r="399" spans="2:9">
      <c r="B399" s="11" t="s">
        <v>64</v>
      </c>
      <c r="C399" s="15">
        <v>0</v>
      </c>
      <c r="D399" s="8"/>
      <c r="E399" s="3"/>
      <c r="F399" s="11"/>
      <c r="G399" s="11" t="s">
        <v>64</v>
      </c>
      <c r="H399" s="14">
        <v>0</v>
      </c>
      <c r="I399" s="8"/>
    </row>
    <row r="400" spans="2:9">
      <c r="B400" s="11" t="s">
        <v>67</v>
      </c>
      <c r="C400" s="15">
        <v>0</v>
      </c>
      <c r="D400" s="8"/>
      <c r="E400" s="3"/>
      <c r="F400" s="11"/>
      <c r="G400" s="11" t="s">
        <v>67</v>
      </c>
      <c r="H400" s="14">
        <v>0</v>
      </c>
      <c r="I400" s="8"/>
    </row>
    <row r="401" spans="2:9">
      <c r="B401" s="11" t="s">
        <v>63</v>
      </c>
      <c r="C401" s="15">
        <v>0</v>
      </c>
      <c r="D401" s="8"/>
      <c r="E401" s="3"/>
      <c r="F401" s="11"/>
      <c r="G401" s="11" t="s">
        <v>63</v>
      </c>
      <c r="H401" s="14">
        <f>'[2]Aug1-15 SHS'!G38</f>
        <v>100</v>
      </c>
      <c r="I401" s="8"/>
    </row>
    <row r="402" spans="2:9">
      <c r="B402" s="29" t="s">
        <v>98</v>
      </c>
      <c r="C402" s="15">
        <v>0</v>
      </c>
      <c r="D402" s="8"/>
      <c r="E402" s="3"/>
      <c r="F402" s="11"/>
      <c r="G402" s="29" t="s">
        <v>98</v>
      </c>
      <c r="H402" s="14">
        <f>'[2]Aug1-15 SHS'!H38</f>
        <v>100</v>
      </c>
      <c r="I402" s="8"/>
    </row>
    <row r="403" spans="2:9">
      <c r="B403" s="11" t="s">
        <v>65</v>
      </c>
      <c r="C403" s="15">
        <v>0</v>
      </c>
      <c r="D403" s="8"/>
      <c r="E403" s="3"/>
      <c r="F403" s="11"/>
      <c r="G403" s="11" t="s">
        <v>65</v>
      </c>
      <c r="H403" s="14">
        <v>0</v>
      </c>
      <c r="I403" s="8"/>
    </row>
    <row r="404" spans="2:9">
      <c r="B404" s="98" t="s">
        <v>108</v>
      </c>
      <c r="C404" s="99">
        <v>0</v>
      </c>
      <c r="D404" s="8"/>
      <c r="E404" s="3"/>
      <c r="F404" s="11"/>
      <c r="G404" s="11" t="s">
        <v>113</v>
      </c>
      <c r="H404" s="14">
        <f>'[2]Aug1-15 SHS'!L38</f>
        <v>1668.34</v>
      </c>
      <c r="I404" s="8"/>
    </row>
    <row r="405" spans="2:9" ht="16.5">
      <c r="B405" s="11"/>
      <c r="C405" s="3"/>
      <c r="D405" s="16" t="e">
        <f>SUM(C396:C403)</f>
        <v>#REF!</v>
      </c>
      <c r="E405" s="3"/>
      <c r="F405" s="11"/>
      <c r="G405" s="11"/>
      <c r="H405" s="3"/>
      <c r="I405" s="16">
        <f>SUM(H396:H404)</f>
        <v>1868.34</v>
      </c>
    </row>
    <row r="406" spans="2:9" ht="20.25">
      <c r="B406" s="11" t="s">
        <v>68</v>
      </c>
      <c r="C406" s="3"/>
      <c r="D406" s="32" t="e">
        <f>+D395-D405</f>
        <v>#REF!</v>
      </c>
      <c r="E406" s="3"/>
      <c r="F406" s="11"/>
      <c r="G406" s="11" t="s">
        <v>68</v>
      </c>
      <c r="H406" s="3"/>
      <c r="I406" s="32">
        <f>+I395-I405</f>
        <v>5881.66</v>
      </c>
    </row>
    <row r="407" spans="2:9">
      <c r="B407" s="11" t="s">
        <v>69</v>
      </c>
      <c r="C407" s="3"/>
      <c r="D407" s="8"/>
      <c r="E407" s="3"/>
      <c r="F407" s="11"/>
      <c r="G407" s="11" t="s">
        <v>69</v>
      </c>
      <c r="H407" s="3"/>
      <c r="I407" s="8"/>
    </row>
    <row r="408" spans="2:9">
      <c r="B408" s="11"/>
      <c r="C408" s="3"/>
      <c r="D408" s="25"/>
      <c r="E408" s="3"/>
      <c r="F408" s="11"/>
      <c r="G408" s="11"/>
      <c r="H408" s="3"/>
      <c r="I408" s="25"/>
    </row>
    <row r="409" spans="2:9">
      <c r="B409" s="288" t="s">
        <v>70</v>
      </c>
      <c r="C409" s="289"/>
      <c r="D409" s="8"/>
      <c r="E409" s="3"/>
      <c r="F409" s="11"/>
      <c r="G409" s="288" t="s">
        <v>70</v>
      </c>
      <c r="H409" s="289"/>
      <c r="I409" s="8"/>
    </row>
    <row r="410" spans="2:9">
      <c r="B410" s="285" t="s">
        <v>71</v>
      </c>
      <c r="C410" s="286"/>
      <c r="D410" s="18"/>
      <c r="E410" s="3"/>
      <c r="F410" s="11"/>
      <c r="G410" s="285" t="s">
        <v>71</v>
      </c>
      <c r="H410" s="286"/>
      <c r="I410" s="18"/>
    </row>
    <row r="411" spans="2:9">
      <c r="B411" s="19"/>
      <c r="C411" s="20"/>
      <c r="D411" s="10" t="s">
        <v>72</v>
      </c>
      <c r="E411" s="3"/>
      <c r="F411" s="11"/>
      <c r="G411" s="19"/>
      <c r="H411" s="20"/>
      <c r="I411" s="10" t="s">
        <v>72</v>
      </c>
    </row>
    <row r="412" spans="2:9">
      <c r="B412" s="3"/>
      <c r="C412" s="3"/>
      <c r="D412" s="5"/>
      <c r="E412" s="3"/>
      <c r="F412" s="3"/>
      <c r="G412" s="3"/>
      <c r="H412" s="3"/>
      <c r="I412" s="5"/>
    </row>
    <row r="413" spans="2:9">
      <c r="B413" s="290" t="s">
        <v>0</v>
      </c>
      <c r="C413" s="291"/>
      <c r="D413" s="292"/>
      <c r="E413" s="91"/>
      <c r="F413" s="11"/>
      <c r="G413" s="290" t="s">
        <v>0</v>
      </c>
      <c r="H413" s="291"/>
      <c r="I413" s="292"/>
    </row>
    <row r="414" spans="2:9">
      <c r="B414" s="285" t="s">
        <v>54</v>
      </c>
      <c r="C414" s="286"/>
      <c r="D414" s="287"/>
      <c r="E414" s="3"/>
      <c r="F414" s="11"/>
      <c r="G414" s="285" t="s">
        <v>54</v>
      </c>
      <c r="H414" s="286"/>
      <c r="I414" s="287"/>
    </row>
    <row r="415" spans="2:9">
      <c r="B415" s="11" t="s">
        <v>114</v>
      </c>
      <c r="C415" s="3"/>
      <c r="D415" s="8"/>
      <c r="E415" s="3"/>
      <c r="F415" s="11"/>
      <c r="G415" s="11" t="s">
        <v>115</v>
      </c>
      <c r="H415" s="3"/>
      <c r="I415" s="8"/>
    </row>
    <row r="416" spans="2:9">
      <c r="B416" s="285" t="s">
        <v>57</v>
      </c>
      <c r="C416" s="286"/>
      <c r="D416" s="287"/>
      <c r="E416" s="3"/>
      <c r="F416" s="11"/>
      <c r="G416" s="285" t="s">
        <v>57</v>
      </c>
      <c r="H416" s="286"/>
      <c r="I416" s="287"/>
    </row>
    <row r="417" spans="2:9">
      <c r="B417" s="288" t="str">
        <f>+B388</f>
        <v>February 1-15, 2022</v>
      </c>
      <c r="C417" s="289"/>
      <c r="D417" s="293"/>
      <c r="E417" s="3"/>
      <c r="F417" s="11"/>
      <c r="G417" s="288" t="str">
        <f>+B417</f>
        <v>February 1-15, 2022</v>
      </c>
      <c r="H417" s="289"/>
      <c r="I417" s="293"/>
    </row>
    <row r="418" spans="2:9">
      <c r="B418" s="285" t="s">
        <v>58</v>
      </c>
      <c r="C418" s="286"/>
      <c r="D418" s="287"/>
      <c r="E418" s="3"/>
      <c r="F418" s="11"/>
      <c r="G418" s="285" t="s">
        <v>58</v>
      </c>
      <c r="H418" s="286"/>
      <c r="I418" s="287"/>
    </row>
    <row r="419" spans="2:9">
      <c r="B419" s="282" t="e">
        <f>'[2]Aug1-15 SHS'!#REF!</f>
        <v>#REF!</v>
      </c>
      <c r="C419" s="283"/>
      <c r="D419" s="284"/>
      <c r="E419" s="3"/>
      <c r="F419" s="11"/>
      <c r="G419" s="282" t="str">
        <f>'[2]Aug1-15 SHS'!B39</f>
        <v>RICABLANCA, PAUL JEROME</v>
      </c>
      <c r="H419" s="283"/>
      <c r="I419" s="284"/>
    </row>
    <row r="420" spans="2:9">
      <c r="B420" s="285" t="s">
        <v>104</v>
      </c>
      <c r="C420" s="286"/>
      <c r="D420" s="287"/>
      <c r="E420" s="3"/>
      <c r="F420" s="11"/>
      <c r="G420" s="285" t="s">
        <v>104</v>
      </c>
      <c r="H420" s="286"/>
      <c r="I420" s="287"/>
    </row>
    <row r="421" spans="2:9" ht="9.75" customHeight="1">
      <c r="B421" s="11"/>
      <c r="C421" s="3"/>
      <c r="D421" s="8"/>
      <c r="E421" s="3"/>
      <c r="F421" s="11"/>
      <c r="G421" s="11"/>
      <c r="H421" s="3"/>
      <c r="I421" s="8"/>
    </row>
    <row r="422" spans="2:9">
      <c r="B422" s="11" t="s">
        <v>59</v>
      </c>
      <c r="C422" s="3"/>
      <c r="D422" s="26" t="e">
        <f>'[2]Aug1-15 SHS'!#REF!</f>
        <v>#REF!</v>
      </c>
      <c r="E422" s="3"/>
      <c r="F422" s="11"/>
      <c r="G422" s="11" t="s">
        <v>59</v>
      </c>
      <c r="H422" s="3"/>
      <c r="I422" s="26">
        <f>'[2]Aug1-15 SHS'!D39</f>
        <v>6000</v>
      </c>
    </row>
    <row r="423" spans="2:9">
      <c r="B423" s="11" t="s">
        <v>112</v>
      </c>
      <c r="C423" s="3"/>
      <c r="D423" s="25" t="e">
        <f>'[2]Aug1-15 SHS'!#REF!</f>
        <v>#REF!</v>
      </c>
      <c r="E423" s="3"/>
      <c r="F423" s="11"/>
      <c r="G423" s="11" t="s">
        <v>112</v>
      </c>
      <c r="H423" s="3"/>
      <c r="I423" s="25">
        <f>'[2]Aug1-15 SHS'!O39</f>
        <v>2224.44921875</v>
      </c>
    </row>
    <row r="424" spans="2:9">
      <c r="B424" s="11" t="s">
        <v>61</v>
      </c>
      <c r="C424" s="3"/>
      <c r="D424" s="24" t="e">
        <f>SUM(D422:D423)</f>
        <v>#REF!</v>
      </c>
      <c r="E424" s="3"/>
      <c r="F424" s="11"/>
      <c r="G424" s="11" t="s">
        <v>61</v>
      </c>
      <c r="H424" s="3"/>
      <c r="I424" s="24">
        <f>SUM(I422:I423)</f>
        <v>8224.44921875</v>
      </c>
    </row>
    <row r="425" spans="2:9">
      <c r="B425" s="11" t="s">
        <v>62</v>
      </c>
      <c r="C425" s="14" t="e">
        <f>'[2]Aug1-15 SHS'!#REF!</f>
        <v>#REF!</v>
      </c>
      <c r="D425" s="8"/>
      <c r="E425" s="3"/>
      <c r="F425" s="11"/>
      <c r="G425" s="11" t="s">
        <v>62</v>
      </c>
      <c r="H425" s="14">
        <f>'[2]Aug1-15 SHS'!E39</f>
        <v>6000</v>
      </c>
      <c r="I425" s="8"/>
    </row>
    <row r="426" spans="2:9">
      <c r="B426" s="11" t="s">
        <v>96</v>
      </c>
      <c r="C426" s="15">
        <v>0</v>
      </c>
      <c r="D426" s="8"/>
      <c r="E426" s="3"/>
      <c r="F426" s="11"/>
      <c r="G426" s="11" t="s">
        <v>96</v>
      </c>
      <c r="H426" s="15">
        <v>0</v>
      </c>
      <c r="I426" s="8"/>
    </row>
    <row r="427" spans="2:9">
      <c r="B427" s="11" t="s">
        <v>97</v>
      </c>
      <c r="C427" s="15">
        <v>0</v>
      </c>
      <c r="D427" s="8"/>
      <c r="E427" s="3"/>
      <c r="F427" s="11"/>
      <c r="G427" s="11" t="s">
        <v>97</v>
      </c>
      <c r="H427" s="15">
        <v>0</v>
      </c>
      <c r="I427" s="8"/>
    </row>
    <row r="428" spans="2:9">
      <c r="B428" s="11" t="s">
        <v>64</v>
      </c>
      <c r="C428" s="15">
        <v>0</v>
      </c>
      <c r="D428" s="8"/>
      <c r="E428" s="3"/>
      <c r="F428" s="11"/>
      <c r="G428" s="11" t="s">
        <v>64</v>
      </c>
      <c r="H428" s="15">
        <v>0</v>
      </c>
      <c r="I428" s="8"/>
    </row>
    <row r="429" spans="2:9">
      <c r="B429" s="11" t="s">
        <v>67</v>
      </c>
      <c r="C429" s="15">
        <v>0</v>
      </c>
      <c r="D429" s="8"/>
      <c r="E429" s="3"/>
      <c r="F429" s="11"/>
      <c r="G429" s="11" t="s">
        <v>67</v>
      </c>
      <c r="H429" s="15">
        <v>0</v>
      </c>
      <c r="I429" s="8"/>
    </row>
    <row r="430" spans="2:9">
      <c r="B430" s="11" t="s">
        <v>63</v>
      </c>
      <c r="C430" s="15">
        <v>0</v>
      </c>
      <c r="D430" s="8"/>
      <c r="E430" s="3"/>
      <c r="F430" s="11"/>
      <c r="G430" s="11" t="s">
        <v>63</v>
      </c>
      <c r="H430" s="15">
        <f>'[2]Aug1-15 SHS'!G39</f>
        <v>100</v>
      </c>
      <c r="I430" s="8"/>
    </row>
    <row r="431" spans="2:9">
      <c r="B431" s="29" t="s">
        <v>98</v>
      </c>
      <c r="C431" s="15">
        <v>0</v>
      </c>
      <c r="D431" s="8"/>
      <c r="E431" s="3"/>
      <c r="F431" s="11"/>
      <c r="G431" s="29" t="s">
        <v>98</v>
      </c>
      <c r="H431" s="15">
        <v>0</v>
      </c>
      <c r="I431" s="8"/>
    </row>
    <row r="432" spans="2:9">
      <c r="B432" s="11" t="s">
        <v>65</v>
      </c>
      <c r="C432" s="15">
        <v>0</v>
      </c>
      <c r="D432" s="8"/>
      <c r="E432" s="3"/>
      <c r="F432" s="11"/>
      <c r="G432" s="11" t="s">
        <v>65</v>
      </c>
      <c r="H432" s="15">
        <v>0</v>
      </c>
      <c r="I432" s="8"/>
    </row>
    <row r="433" spans="2:9">
      <c r="B433" s="98" t="s">
        <v>108</v>
      </c>
      <c r="C433" s="99">
        <v>0</v>
      </c>
      <c r="D433" s="8"/>
      <c r="E433" s="3"/>
      <c r="F433" s="11"/>
      <c r="G433" s="11" t="s">
        <v>113</v>
      </c>
      <c r="H433" s="15">
        <f>'[2]Aug1-15 SHS'!L39</f>
        <v>2224.4499999999998</v>
      </c>
      <c r="I433" s="8"/>
    </row>
    <row r="434" spans="2:9" ht="16.5">
      <c r="B434" s="11" t="s">
        <v>116</v>
      </c>
      <c r="C434" s="93">
        <v>0</v>
      </c>
      <c r="D434" s="16" t="e">
        <f>SUM(C425:C434)</f>
        <v>#REF!</v>
      </c>
      <c r="E434" s="3"/>
      <c r="F434" s="11"/>
      <c r="G434" s="11"/>
      <c r="H434" s="3"/>
      <c r="I434" s="16">
        <f>SUM(H425:H433)</f>
        <v>8324.4500000000007</v>
      </c>
    </row>
    <row r="435" spans="2:9" ht="20.25">
      <c r="B435" s="11" t="s">
        <v>68</v>
      </c>
      <c r="C435" s="3"/>
      <c r="D435" s="32" t="e">
        <f>+D424-D434</f>
        <v>#REF!</v>
      </c>
      <c r="E435" s="3"/>
      <c r="F435" s="11"/>
      <c r="G435" s="11" t="s">
        <v>68</v>
      </c>
      <c r="H435" s="3"/>
      <c r="I435" s="32">
        <f>+I424-I434</f>
        <v>-100.00078125000073</v>
      </c>
    </row>
    <row r="436" spans="2:9">
      <c r="B436" s="11" t="s">
        <v>69</v>
      </c>
      <c r="C436" s="3"/>
      <c r="D436" s="8"/>
      <c r="E436" s="3"/>
      <c r="F436" s="11"/>
      <c r="G436" s="11" t="s">
        <v>69</v>
      </c>
      <c r="H436" s="3"/>
      <c r="I436" s="8"/>
    </row>
    <row r="437" spans="2:9">
      <c r="B437" s="11"/>
      <c r="C437" s="3"/>
      <c r="D437" s="25"/>
      <c r="E437" s="3"/>
      <c r="F437" s="11"/>
      <c r="G437" s="11"/>
      <c r="H437" s="3"/>
      <c r="I437" s="25"/>
    </row>
    <row r="438" spans="2:9">
      <c r="B438" s="288" t="s">
        <v>70</v>
      </c>
      <c r="C438" s="289"/>
      <c r="D438" s="8"/>
      <c r="E438" s="3"/>
      <c r="F438" s="11"/>
      <c r="G438" s="288" t="s">
        <v>70</v>
      </c>
      <c r="H438" s="289"/>
      <c r="I438" s="8"/>
    </row>
    <row r="439" spans="2:9">
      <c r="B439" s="285" t="s">
        <v>71</v>
      </c>
      <c r="C439" s="286"/>
      <c r="D439" s="18"/>
      <c r="E439" s="3"/>
      <c r="F439" s="11"/>
      <c r="G439" s="285" t="s">
        <v>71</v>
      </c>
      <c r="H439" s="286"/>
      <c r="I439" s="18"/>
    </row>
    <row r="440" spans="2:9">
      <c r="B440" s="19"/>
      <c r="C440" s="20"/>
      <c r="D440" s="10" t="s">
        <v>72</v>
      </c>
      <c r="E440" s="20"/>
      <c r="F440" s="11"/>
      <c r="G440" s="19"/>
      <c r="H440" s="20"/>
      <c r="I440" s="10" t="s">
        <v>72</v>
      </c>
    </row>
    <row r="441" spans="2:9">
      <c r="B441" s="91"/>
      <c r="C441" s="91"/>
      <c r="D441" s="91"/>
      <c r="E441" s="91"/>
      <c r="F441" s="3"/>
      <c r="G441" s="91"/>
      <c r="H441" s="91"/>
      <c r="I441" s="91"/>
    </row>
    <row r="442" spans="2:9">
      <c r="B442" s="3"/>
      <c r="C442" s="3"/>
      <c r="D442" s="3"/>
      <c r="E442" s="3"/>
      <c r="F442" s="3"/>
      <c r="G442" s="3"/>
      <c r="H442" s="3"/>
      <c r="I442" s="3"/>
    </row>
    <row r="443" spans="2:9">
      <c r="B443" s="3"/>
      <c r="C443" s="3"/>
      <c r="D443" s="3"/>
      <c r="E443" s="3"/>
      <c r="F443" s="3"/>
      <c r="G443" s="3"/>
      <c r="H443" s="3"/>
      <c r="I443" s="3"/>
    </row>
    <row r="444" spans="2:9">
      <c r="B444" s="3"/>
      <c r="C444" s="3"/>
      <c r="D444" s="3"/>
      <c r="E444" s="3"/>
      <c r="F444" s="3"/>
      <c r="G444" s="3"/>
      <c r="H444" s="3"/>
      <c r="I444" s="3"/>
    </row>
    <row r="445" spans="2:9">
      <c r="B445" s="3"/>
      <c r="C445" s="3"/>
      <c r="D445" s="3"/>
      <c r="E445" s="3"/>
      <c r="F445" s="3"/>
      <c r="G445" s="3"/>
      <c r="H445" s="3"/>
      <c r="I445" s="3"/>
    </row>
    <row r="446" spans="2:9">
      <c r="B446" s="290" t="s">
        <v>0</v>
      </c>
      <c r="C446" s="291"/>
      <c r="D446" s="292"/>
      <c r="E446" s="3"/>
      <c r="F446" s="11"/>
      <c r="G446" s="290" t="s">
        <v>0</v>
      </c>
      <c r="H446" s="291"/>
      <c r="I446" s="292"/>
    </row>
    <row r="447" spans="2:9">
      <c r="B447" s="285" t="s">
        <v>54</v>
      </c>
      <c r="C447" s="286"/>
      <c r="D447" s="287"/>
      <c r="E447" s="3"/>
      <c r="F447" s="11"/>
      <c r="G447" s="285" t="s">
        <v>54</v>
      </c>
      <c r="H447" s="286"/>
      <c r="I447" s="287"/>
    </row>
    <row r="448" spans="2:9" ht="16.5" customHeight="1">
      <c r="B448" s="11" t="s">
        <v>117</v>
      </c>
      <c r="C448" s="3"/>
      <c r="D448" s="8"/>
      <c r="E448" s="3"/>
      <c r="F448" s="11"/>
      <c r="G448" s="11"/>
      <c r="H448" s="3"/>
      <c r="I448" s="8"/>
    </row>
    <row r="449" spans="2:9">
      <c r="B449" s="285" t="s">
        <v>57</v>
      </c>
      <c r="C449" s="286"/>
      <c r="D449" s="287"/>
      <c r="E449" s="3"/>
      <c r="F449" s="11"/>
      <c r="G449" s="285" t="s">
        <v>57</v>
      </c>
      <c r="H449" s="286"/>
      <c r="I449" s="287"/>
    </row>
    <row r="450" spans="2:9">
      <c r="B450" s="288" t="str">
        <f>+B417</f>
        <v>February 1-15, 2022</v>
      </c>
      <c r="C450" s="289"/>
      <c r="D450" s="293"/>
      <c r="E450" s="3"/>
      <c r="F450" s="11"/>
      <c r="G450" s="288" t="str">
        <f>+B450</f>
        <v>February 1-15, 2022</v>
      </c>
      <c r="H450" s="289"/>
      <c r="I450" s="293"/>
    </row>
    <row r="451" spans="2:9">
      <c r="B451" s="285" t="s">
        <v>58</v>
      </c>
      <c r="C451" s="286"/>
      <c r="D451" s="287"/>
      <c r="E451" s="3"/>
      <c r="F451" s="11"/>
      <c r="G451" s="285" t="s">
        <v>58</v>
      </c>
      <c r="H451" s="286"/>
      <c r="I451" s="287"/>
    </row>
    <row r="452" spans="2:9">
      <c r="B452" s="282" t="e">
        <f>'[2]Aug1-15 SHS'!#REF!</f>
        <v>#REF!</v>
      </c>
      <c r="C452" s="283"/>
      <c r="D452" s="284"/>
      <c r="E452" s="3"/>
      <c r="F452" s="11"/>
      <c r="G452" s="282"/>
      <c r="H452" s="283"/>
      <c r="I452" s="284"/>
    </row>
    <row r="453" spans="2:9">
      <c r="B453" s="285" t="s">
        <v>104</v>
      </c>
      <c r="C453" s="286"/>
      <c r="D453" s="287"/>
      <c r="E453" s="3"/>
      <c r="F453" s="11"/>
      <c r="G453" s="285" t="s">
        <v>104</v>
      </c>
      <c r="H453" s="286"/>
      <c r="I453" s="287"/>
    </row>
    <row r="454" spans="2:9" ht="7.5" customHeight="1">
      <c r="B454" s="11"/>
      <c r="C454" s="3"/>
      <c r="D454" s="8"/>
      <c r="E454" s="3"/>
      <c r="F454" s="11"/>
      <c r="G454" s="11"/>
      <c r="H454" s="3"/>
      <c r="I454" s="8"/>
    </row>
    <row r="455" spans="2:9">
      <c r="B455" s="11" t="s">
        <v>59</v>
      </c>
      <c r="C455" s="3"/>
      <c r="D455" s="26" t="e">
        <f>'[2]Aug1-15 SHS'!#REF!</f>
        <v>#REF!</v>
      </c>
      <c r="E455" s="3"/>
      <c r="F455" s="11"/>
      <c r="G455" s="11" t="s">
        <v>59</v>
      </c>
      <c r="H455" s="3"/>
      <c r="I455" s="26"/>
    </row>
    <row r="456" spans="2:9">
      <c r="B456" s="11"/>
      <c r="C456" s="3"/>
      <c r="D456" s="25" t="e">
        <f>'[2]Aug1-15 SHS'!#REF!</f>
        <v>#REF!</v>
      </c>
      <c r="E456" s="3"/>
      <c r="F456" s="11"/>
      <c r="G456" s="11" t="s">
        <v>118</v>
      </c>
      <c r="H456" s="3"/>
      <c r="I456" s="25"/>
    </row>
    <row r="457" spans="2:9">
      <c r="B457" s="11" t="s">
        <v>61</v>
      </c>
      <c r="C457" s="3"/>
      <c r="D457" s="24" t="e">
        <f>SUM(D455:D456)</f>
        <v>#REF!</v>
      </c>
      <c r="E457" s="3"/>
      <c r="F457" s="11"/>
      <c r="G457" s="11" t="s">
        <v>61</v>
      </c>
      <c r="H457" s="3"/>
      <c r="I457" s="24">
        <f>SUM(I455:I456)</f>
        <v>0</v>
      </c>
    </row>
    <row r="458" spans="2:9">
      <c r="B458" s="11" t="s">
        <v>62</v>
      </c>
      <c r="C458" s="14" t="e">
        <f>+'[2]Aug1-15 SHS'!#REF!</f>
        <v>#REF!</v>
      </c>
      <c r="D458" s="8"/>
      <c r="E458" s="3"/>
      <c r="F458" s="11"/>
      <c r="G458" s="11" t="s">
        <v>62</v>
      </c>
      <c r="H458" s="14" t="e">
        <f>'[2]Aug1-15 SHS'!#REF!</f>
        <v>#REF!</v>
      </c>
      <c r="I458" s="8"/>
    </row>
    <row r="459" spans="2:9">
      <c r="B459" s="11" t="s">
        <v>96</v>
      </c>
      <c r="C459" s="15">
        <v>0</v>
      </c>
      <c r="D459" s="8"/>
      <c r="E459" s="3"/>
      <c r="F459" s="11"/>
      <c r="G459" s="11" t="s">
        <v>96</v>
      </c>
      <c r="H459" s="15">
        <v>0</v>
      </c>
      <c r="I459" s="8"/>
    </row>
    <row r="460" spans="2:9">
      <c r="B460" s="11" t="s">
        <v>97</v>
      </c>
      <c r="C460" s="15">
        <v>0</v>
      </c>
      <c r="D460" s="8"/>
      <c r="E460" s="3"/>
      <c r="F460" s="11"/>
      <c r="G460" s="11" t="s">
        <v>97</v>
      </c>
      <c r="H460" s="15">
        <v>0</v>
      </c>
      <c r="I460" s="8"/>
    </row>
    <row r="461" spans="2:9">
      <c r="B461" s="11" t="s">
        <v>64</v>
      </c>
      <c r="C461" s="15">
        <v>0</v>
      </c>
      <c r="D461" s="8"/>
      <c r="E461" s="3"/>
      <c r="F461" s="11"/>
      <c r="G461" s="11" t="s">
        <v>64</v>
      </c>
      <c r="H461" s="15">
        <v>0</v>
      </c>
      <c r="I461" s="8"/>
    </row>
    <row r="462" spans="2:9">
      <c r="B462" s="11" t="s">
        <v>67</v>
      </c>
      <c r="C462" s="15">
        <v>0</v>
      </c>
      <c r="D462" s="8"/>
      <c r="E462" s="3"/>
      <c r="F462" s="11"/>
      <c r="G462" s="11" t="s">
        <v>67</v>
      </c>
      <c r="H462" s="15">
        <v>0</v>
      </c>
      <c r="I462" s="8"/>
    </row>
    <row r="463" spans="2:9">
      <c r="B463" s="11" t="s">
        <v>63</v>
      </c>
      <c r="C463" s="15">
        <v>0</v>
      </c>
      <c r="D463" s="8"/>
      <c r="E463" s="3"/>
      <c r="F463" s="11"/>
      <c r="G463" s="11" t="s">
        <v>63</v>
      </c>
      <c r="H463" s="15">
        <v>0</v>
      </c>
      <c r="I463" s="8"/>
    </row>
    <row r="464" spans="2:9">
      <c r="B464" s="29" t="s">
        <v>98</v>
      </c>
      <c r="C464" s="15">
        <v>0</v>
      </c>
      <c r="D464" s="8"/>
      <c r="E464" s="3"/>
      <c r="F464" s="11"/>
      <c r="G464" s="29" t="s">
        <v>98</v>
      </c>
      <c r="H464" s="15">
        <v>0</v>
      </c>
      <c r="I464" s="8"/>
    </row>
    <row r="465" spans="2:23">
      <c r="B465" s="11" t="s">
        <v>65</v>
      </c>
      <c r="C465" s="15">
        <v>0</v>
      </c>
      <c r="D465" s="8"/>
      <c r="E465" s="3"/>
      <c r="F465" s="11"/>
      <c r="G465" s="11" t="s">
        <v>65</v>
      </c>
      <c r="H465" s="15">
        <f>+'[2]Aug1-15 SHS'!J15</f>
        <v>0</v>
      </c>
      <c r="I465" s="8"/>
    </row>
    <row r="466" spans="2:23">
      <c r="B466" s="98" t="s">
        <v>108</v>
      </c>
      <c r="C466" s="99">
        <v>0</v>
      </c>
      <c r="D466" s="8"/>
      <c r="E466" s="3"/>
      <c r="F466" s="11"/>
      <c r="G466" s="98" t="s">
        <v>108</v>
      </c>
      <c r="H466" s="99">
        <v>0</v>
      </c>
      <c r="I466" s="8"/>
    </row>
    <row r="467" spans="2:23" ht="16.5">
      <c r="B467" s="11"/>
      <c r="C467" s="3"/>
      <c r="D467" s="16" t="e">
        <f>SUM(C458:C466)</f>
        <v>#REF!</v>
      </c>
      <c r="E467" s="3"/>
      <c r="F467" s="11"/>
      <c r="G467" s="11"/>
      <c r="H467" s="3"/>
      <c r="I467" s="101" t="e">
        <f>SUM(H458:H466)</f>
        <v>#REF!</v>
      </c>
    </row>
    <row r="468" spans="2:23" ht="20.25">
      <c r="B468" s="11" t="s">
        <v>68</v>
      </c>
      <c r="C468" s="3"/>
      <c r="D468" s="32" t="e">
        <f>+D457-D467</f>
        <v>#REF!</v>
      </c>
      <c r="E468" s="3"/>
      <c r="F468" s="11"/>
      <c r="G468" s="11" t="s">
        <v>68</v>
      </c>
      <c r="H468" s="3"/>
      <c r="I468" s="32" t="e">
        <f>+I457-I467</f>
        <v>#REF!</v>
      </c>
    </row>
    <row r="469" spans="2:23">
      <c r="B469" s="11"/>
      <c r="C469" s="3"/>
      <c r="D469" s="8"/>
      <c r="E469" s="3"/>
      <c r="F469" s="11"/>
      <c r="G469" s="11"/>
      <c r="H469" s="3"/>
      <c r="I469" s="8"/>
    </row>
    <row r="470" spans="2:23">
      <c r="B470" s="11" t="s">
        <v>69</v>
      </c>
      <c r="C470" s="3"/>
      <c r="D470" s="8"/>
      <c r="E470" s="3"/>
      <c r="F470" s="11"/>
      <c r="G470" s="11" t="s">
        <v>69</v>
      </c>
      <c r="H470" s="3"/>
      <c r="I470" s="8"/>
    </row>
    <row r="471" spans="2:23">
      <c r="B471" s="11"/>
      <c r="C471" s="3"/>
      <c r="D471" s="25"/>
      <c r="E471" s="3"/>
      <c r="F471" s="11"/>
      <c r="G471" s="11"/>
      <c r="H471" s="3"/>
      <c r="I471" s="25"/>
    </row>
    <row r="472" spans="2:23">
      <c r="B472" s="288" t="s">
        <v>70</v>
      </c>
      <c r="C472" s="289"/>
      <c r="D472" s="8"/>
      <c r="E472" s="3"/>
      <c r="F472" s="11"/>
      <c r="G472" s="288" t="s">
        <v>70</v>
      </c>
      <c r="H472" s="289"/>
      <c r="I472" s="8"/>
    </row>
    <row r="473" spans="2:23">
      <c r="B473" s="285" t="s">
        <v>71</v>
      </c>
      <c r="C473" s="286"/>
      <c r="D473" s="18"/>
      <c r="E473" s="3"/>
      <c r="F473" s="11"/>
      <c r="G473" s="285" t="s">
        <v>71</v>
      </c>
      <c r="H473" s="286"/>
      <c r="I473" s="18"/>
      <c r="W473">
        <v>1</v>
      </c>
    </row>
    <row r="474" spans="2:23">
      <c r="B474" s="19"/>
      <c r="C474" s="20"/>
      <c r="D474" s="10" t="s">
        <v>72</v>
      </c>
      <c r="E474" s="20"/>
      <c r="F474" s="11"/>
      <c r="G474" s="19"/>
      <c r="H474" s="20"/>
      <c r="I474" s="10" t="s">
        <v>72</v>
      </c>
    </row>
    <row r="475" spans="2:23">
      <c r="B475" s="3"/>
      <c r="C475" s="3"/>
      <c r="D475" s="5"/>
      <c r="E475" s="3"/>
      <c r="F475" s="3"/>
      <c r="G475" s="3"/>
      <c r="H475" s="3"/>
      <c r="I475" s="5"/>
    </row>
    <row r="476" spans="2:23">
      <c r="B476" s="290" t="s">
        <v>0</v>
      </c>
      <c r="C476" s="291"/>
      <c r="D476" s="292"/>
      <c r="E476" s="8"/>
      <c r="F476" s="11"/>
      <c r="G476" s="290" t="s">
        <v>0</v>
      </c>
      <c r="H476" s="291"/>
      <c r="I476" s="292"/>
    </row>
    <row r="477" spans="2:23">
      <c r="B477" s="285" t="s">
        <v>54</v>
      </c>
      <c r="C477" s="286"/>
      <c r="D477" s="287"/>
      <c r="E477" s="8"/>
      <c r="F477" s="11"/>
      <c r="G477" s="285" t="s">
        <v>54</v>
      </c>
      <c r="H477" s="286"/>
      <c r="I477" s="287"/>
    </row>
    <row r="478" spans="2:23" ht="12.75" customHeight="1">
      <c r="B478" s="11" t="s">
        <v>119</v>
      </c>
      <c r="C478" s="3"/>
      <c r="D478" s="8"/>
      <c r="E478" s="8"/>
      <c r="F478" s="11"/>
      <c r="G478" s="11" t="s">
        <v>120</v>
      </c>
      <c r="H478" s="3"/>
      <c r="I478" s="8"/>
    </row>
    <row r="479" spans="2:23">
      <c r="B479" s="285" t="s">
        <v>57</v>
      </c>
      <c r="C479" s="286"/>
      <c r="D479" s="287"/>
      <c r="E479" s="8"/>
      <c r="F479" s="11"/>
      <c r="G479" s="285" t="s">
        <v>57</v>
      </c>
      <c r="H479" s="286"/>
      <c r="I479" s="287"/>
    </row>
    <row r="480" spans="2:23">
      <c r="B480" s="288" t="str">
        <f>+B417</f>
        <v>February 1-15, 2022</v>
      </c>
      <c r="C480" s="289"/>
      <c r="D480" s="293"/>
      <c r="E480" s="8"/>
      <c r="F480" s="11"/>
      <c r="G480" s="288" t="str">
        <f>+B480</f>
        <v>February 1-15, 2022</v>
      </c>
      <c r="H480" s="289"/>
      <c r="I480" s="293"/>
    </row>
    <row r="481" spans="2:9">
      <c r="B481" s="285" t="s">
        <v>58</v>
      </c>
      <c r="C481" s="286"/>
      <c r="D481" s="287"/>
      <c r="E481" s="8"/>
      <c r="F481" s="11"/>
      <c r="G481" s="285" t="s">
        <v>58</v>
      </c>
      <c r="H481" s="286"/>
      <c r="I481" s="287"/>
    </row>
    <row r="482" spans="2:9">
      <c r="B482" s="282"/>
      <c r="C482" s="283"/>
      <c r="D482" s="284"/>
      <c r="E482" s="8"/>
      <c r="F482" s="11"/>
      <c r="G482" s="282"/>
      <c r="H482" s="283"/>
      <c r="I482" s="284"/>
    </row>
    <row r="483" spans="2:9">
      <c r="B483" s="294" t="s">
        <v>104</v>
      </c>
      <c r="C483" s="295"/>
      <c r="D483" s="296"/>
      <c r="E483" s="88"/>
      <c r="F483" s="100"/>
      <c r="G483" s="294" t="s">
        <v>104</v>
      </c>
      <c r="H483" s="295"/>
      <c r="I483" s="296"/>
    </row>
    <row r="484" spans="2:9" ht="9" customHeight="1">
      <c r="B484" s="11"/>
      <c r="C484" s="3"/>
      <c r="D484" s="8"/>
      <c r="E484" s="8"/>
      <c r="F484" s="11"/>
      <c r="G484" s="11"/>
      <c r="H484" s="3"/>
      <c r="I484" s="8"/>
    </row>
    <row r="485" spans="2:9">
      <c r="B485" s="11" t="s">
        <v>59</v>
      </c>
      <c r="C485" s="3"/>
      <c r="D485" s="26"/>
      <c r="E485" s="8"/>
      <c r="F485" s="11"/>
      <c r="G485" s="11" t="s">
        <v>59</v>
      </c>
      <c r="H485" s="3"/>
      <c r="I485" s="26"/>
    </row>
    <row r="486" spans="2:9">
      <c r="B486" s="11" t="s">
        <v>112</v>
      </c>
      <c r="C486" s="3"/>
      <c r="D486" s="25"/>
      <c r="E486" s="8"/>
      <c r="F486" s="11"/>
      <c r="G486" s="11"/>
      <c r="H486" s="3"/>
      <c r="I486" s="25"/>
    </row>
    <row r="487" spans="2:9">
      <c r="B487" s="11" t="s">
        <v>61</v>
      </c>
      <c r="C487" s="3"/>
      <c r="D487" s="24">
        <f>SUM(D485:D486)</f>
        <v>0</v>
      </c>
      <c r="E487" s="8"/>
      <c r="F487" s="11"/>
      <c r="G487" s="11" t="s">
        <v>61</v>
      </c>
      <c r="H487" s="3"/>
      <c r="I487" s="24"/>
    </row>
    <row r="488" spans="2:9">
      <c r="B488" s="11" t="s">
        <v>62</v>
      </c>
      <c r="C488" s="14">
        <f>'[2]Aug1-15 SHS'!E18</f>
        <v>0</v>
      </c>
      <c r="D488" s="8"/>
      <c r="E488" s="8"/>
      <c r="F488" s="11"/>
      <c r="G488" s="11" t="s">
        <v>62</v>
      </c>
      <c r="H488" s="14">
        <f>+'[2]Aug1-15 SHS'!E19</f>
        <v>0</v>
      </c>
      <c r="I488" s="8"/>
    </row>
    <row r="489" spans="2:9">
      <c r="B489" s="11" t="s">
        <v>96</v>
      </c>
      <c r="C489" s="15">
        <v>0</v>
      </c>
      <c r="D489" s="8"/>
      <c r="E489" s="8"/>
      <c r="F489" s="11"/>
      <c r="G489" s="11" t="s">
        <v>96</v>
      </c>
      <c r="H489" s="15">
        <v>0</v>
      </c>
      <c r="I489" s="8"/>
    </row>
    <row r="490" spans="2:9">
      <c r="B490" s="11" t="s">
        <v>97</v>
      </c>
      <c r="C490" s="15">
        <v>0</v>
      </c>
      <c r="D490" s="8"/>
      <c r="E490" s="8"/>
      <c r="F490" s="11"/>
      <c r="G490" s="11" t="s">
        <v>97</v>
      </c>
      <c r="H490" s="15">
        <v>0</v>
      </c>
      <c r="I490" s="8"/>
    </row>
    <row r="491" spans="2:9">
      <c r="B491" s="11" t="s">
        <v>64</v>
      </c>
      <c r="C491" s="15">
        <v>0</v>
      </c>
      <c r="D491" s="8"/>
      <c r="E491" s="8"/>
      <c r="F491" s="11"/>
      <c r="G491" s="11" t="s">
        <v>64</v>
      </c>
      <c r="H491" s="15">
        <v>0</v>
      </c>
      <c r="I491" s="8"/>
    </row>
    <row r="492" spans="2:9">
      <c r="B492" s="11" t="s">
        <v>67</v>
      </c>
      <c r="C492" s="15">
        <v>0</v>
      </c>
      <c r="D492" s="8"/>
      <c r="E492" s="8"/>
      <c r="F492" s="11"/>
      <c r="G492" s="11" t="s">
        <v>67</v>
      </c>
      <c r="H492" s="15">
        <v>0</v>
      </c>
      <c r="I492" s="8"/>
    </row>
    <row r="493" spans="2:9">
      <c r="B493" s="11" t="s">
        <v>63</v>
      </c>
      <c r="C493" s="15">
        <v>0</v>
      </c>
      <c r="D493" s="8"/>
      <c r="E493" s="8"/>
      <c r="F493" s="11"/>
      <c r="G493" s="11" t="s">
        <v>63</v>
      </c>
      <c r="H493" s="15">
        <v>0</v>
      </c>
      <c r="I493" s="8"/>
    </row>
    <row r="494" spans="2:9">
      <c r="B494" s="29" t="s">
        <v>98</v>
      </c>
      <c r="C494" s="15">
        <v>0</v>
      </c>
      <c r="D494" s="8"/>
      <c r="E494" s="8"/>
      <c r="F494" s="11"/>
      <c r="G494" s="29" t="s">
        <v>98</v>
      </c>
      <c r="H494" s="15">
        <v>0</v>
      </c>
      <c r="I494" s="8"/>
    </row>
    <row r="495" spans="2:9">
      <c r="B495" s="11" t="s">
        <v>65</v>
      </c>
      <c r="C495" s="15">
        <v>0</v>
      </c>
      <c r="D495" s="8"/>
      <c r="E495" s="8"/>
      <c r="F495" s="11"/>
      <c r="G495" s="11" t="s">
        <v>65</v>
      </c>
      <c r="H495" s="15">
        <f>+'[2]Aug1-15 SHS'!J19</f>
        <v>0</v>
      </c>
      <c r="I495" s="8"/>
    </row>
    <row r="496" spans="2:9">
      <c r="B496" s="98" t="s">
        <v>108</v>
      </c>
      <c r="C496" s="99">
        <v>0</v>
      </c>
      <c r="D496" s="8"/>
      <c r="E496" s="8"/>
      <c r="F496" s="11"/>
      <c r="G496" s="98" t="s">
        <v>108</v>
      </c>
      <c r="H496" s="99">
        <v>0</v>
      </c>
      <c r="I496" s="8"/>
    </row>
    <row r="497" spans="2:9" ht="16.5">
      <c r="B497" s="11"/>
      <c r="C497" s="3"/>
      <c r="D497" s="16">
        <f>SUM(C488:C496)</f>
        <v>0</v>
      </c>
      <c r="E497" s="8"/>
      <c r="F497" s="11"/>
      <c r="G497" s="11"/>
      <c r="H497" s="3"/>
      <c r="I497" s="16">
        <f>SUM(H488:H496)</f>
        <v>0</v>
      </c>
    </row>
    <row r="498" spans="2:9" ht="20.25">
      <c r="B498" s="11" t="s">
        <v>68</v>
      </c>
      <c r="C498" s="3"/>
      <c r="D498" s="32">
        <f>+D487-D497</f>
        <v>0</v>
      </c>
      <c r="E498" s="8"/>
      <c r="F498" s="11"/>
      <c r="G498" s="11" t="s">
        <v>68</v>
      </c>
      <c r="H498" s="3"/>
      <c r="I498" s="32"/>
    </row>
    <row r="499" spans="2:9">
      <c r="B499" s="11"/>
      <c r="C499" s="3"/>
      <c r="D499" s="8"/>
      <c r="E499" s="8"/>
      <c r="F499" s="11"/>
      <c r="G499" s="11"/>
      <c r="H499" s="3"/>
      <c r="I499" s="8"/>
    </row>
    <row r="500" spans="2:9">
      <c r="B500" s="11" t="s">
        <v>69</v>
      </c>
      <c r="C500" s="3"/>
      <c r="D500" s="8"/>
      <c r="E500" s="8"/>
      <c r="F500" s="11"/>
      <c r="G500" s="11" t="s">
        <v>69</v>
      </c>
      <c r="H500" s="3"/>
      <c r="I500" s="8"/>
    </row>
    <row r="501" spans="2:9">
      <c r="B501" s="11"/>
      <c r="C501" s="3"/>
      <c r="D501" s="25"/>
      <c r="E501" s="8"/>
      <c r="F501" s="11"/>
      <c r="G501" s="11"/>
      <c r="H501" s="3"/>
      <c r="I501" s="25"/>
    </row>
    <row r="502" spans="2:9">
      <c r="B502" s="288" t="s">
        <v>70</v>
      </c>
      <c r="C502" s="289"/>
      <c r="D502" s="8"/>
      <c r="E502" s="8"/>
      <c r="F502" s="11"/>
      <c r="G502" s="288" t="s">
        <v>70</v>
      </c>
      <c r="H502" s="289"/>
      <c r="I502" s="8"/>
    </row>
    <row r="503" spans="2:9">
      <c r="B503" s="285" t="s">
        <v>71</v>
      </c>
      <c r="C503" s="286"/>
      <c r="D503" s="18"/>
      <c r="E503" s="8"/>
      <c r="F503" s="11"/>
      <c r="G503" s="285" t="s">
        <v>71</v>
      </c>
      <c r="H503" s="286"/>
      <c r="I503" s="18"/>
    </row>
    <row r="504" spans="2:9">
      <c r="B504" s="19"/>
      <c r="C504" s="20"/>
      <c r="D504" s="10" t="s">
        <v>72</v>
      </c>
      <c r="E504" s="18"/>
      <c r="F504" s="11"/>
      <c r="G504" s="19"/>
      <c r="H504" s="20"/>
      <c r="I504" s="10" t="s">
        <v>72</v>
      </c>
    </row>
    <row r="505" spans="2:9" ht="8.25" customHeight="1">
      <c r="B505" s="91"/>
      <c r="C505" s="91"/>
      <c r="D505" s="4"/>
      <c r="E505" s="91"/>
      <c r="F505" s="3"/>
      <c r="G505" s="91"/>
      <c r="H505" s="91"/>
      <c r="I505" s="4"/>
    </row>
    <row r="506" spans="2:9" ht="8.25" customHeight="1">
      <c r="B506" s="3"/>
      <c r="C506" s="3"/>
      <c r="D506" s="5"/>
      <c r="E506" s="3"/>
      <c r="F506" s="3"/>
      <c r="G506" s="3"/>
      <c r="H506" s="3"/>
      <c r="I506" s="5"/>
    </row>
    <row r="507" spans="2:9" ht="8.25" customHeight="1">
      <c r="B507" s="3"/>
      <c r="C507" s="3"/>
      <c r="D507" s="5"/>
      <c r="E507" s="3"/>
      <c r="F507" s="3"/>
      <c r="G507" s="3"/>
      <c r="H507" s="3"/>
      <c r="I507" s="5"/>
    </row>
    <row r="508" spans="2:9" ht="8.25" customHeight="1">
      <c r="B508" s="3"/>
      <c r="C508" s="3"/>
      <c r="D508" s="5"/>
      <c r="E508" s="3"/>
      <c r="F508" s="3"/>
      <c r="G508" s="3"/>
      <c r="H508" s="3"/>
      <c r="I508" s="5"/>
    </row>
    <row r="509" spans="2:9" ht="8.25" customHeight="1">
      <c r="B509" s="3"/>
      <c r="C509" s="3"/>
      <c r="D509" s="5"/>
      <c r="E509" s="3"/>
      <c r="F509" s="3"/>
      <c r="G509" s="3"/>
      <c r="H509" s="3"/>
      <c r="I509" s="5"/>
    </row>
    <row r="510" spans="2:9" ht="8.25" customHeight="1">
      <c r="B510" s="3"/>
      <c r="C510" s="3"/>
      <c r="D510" s="5"/>
      <c r="E510" s="3"/>
      <c r="F510" s="3"/>
      <c r="G510" s="3"/>
      <c r="H510" s="3"/>
      <c r="I510" s="5"/>
    </row>
    <row r="511" spans="2:9">
      <c r="B511" s="290" t="s">
        <v>0</v>
      </c>
      <c r="C511" s="291"/>
      <c r="D511" s="292"/>
      <c r="E511" s="3"/>
      <c r="F511" s="11"/>
      <c r="G511" s="290" t="s">
        <v>0</v>
      </c>
      <c r="H511" s="291"/>
      <c r="I511" s="292"/>
    </row>
    <row r="512" spans="2:9">
      <c r="B512" s="285" t="s">
        <v>54</v>
      </c>
      <c r="C512" s="286"/>
      <c r="D512" s="287"/>
      <c r="E512" s="3"/>
      <c r="F512" s="11"/>
      <c r="G512" s="285" t="s">
        <v>54</v>
      </c>
      <c r="H512" s="286"/>
      <c r="I512" s="287"/>
    </row>
    <row r="513" spans="2:9" ht="14.25" customHeight="1">
      <c r="B513" s="11"/>
      <c r="C513" s="3"/>
      <c r="D513" s="8"/>
      <c r="E513" s="3"/>
      <c r="F513" s="11"/>
      <c r="G513" s="11" t="s">
        <v>121</v>
      </c>
      <c r="H513" s="3"/>
      <c r="I513" s="8"/>
    </row>
    <row r="514" spans="2:9">
      <c r="B514" s="285" t="s">
        <v>57</v>
      </c>
      <c r="C514" s="286"/>
      <c r="D514" s="287"/>
      <c r="E514" s="3"/>
      <c r="F514" s="11"/>
      <c r="G514" s="285" t="s">
        <v>57</v>
      </c>
      <c r="H514" s="286"/>
      <c r="I514" s="287"/>
    </row>
    <row r="515" spans="2:9">
      <c r="B515" s="288" t="str">
        <f>+B417</f>
        <v>February 1-15, 2022</v>
      </c>
      <c r="C515" s="289"/>
      <c r="D515" s="293"/>
      <c r="E515" s="3"/>
      <c r="F515" s="11"/>
      <c r="G515" s="288" t="str">
        <f>+B515</f>
        <v>February 1-15, 2022</v>
      </c>
      <c r="H515" s="289"/>
      <c r="I515" s="293"/>
    </row>
    <row r="516" spans="2:9">
      <c r="B516" s="285"/>
      <c r="C516" s="286"/>
      <c r="D516" s="287"/>
      <c r="E516" s="3"/>
      <c r="F516" s="11"/>
      <c r="G516" s="285" t="s">
        <v>58</v>
      </c>
      <c r="H516" s="286"/>
      <c r="I516" s="287"/>
    </row>
    <row r="517" spans="2:9">
      <c r="B517" s="282"/>
      <c r="C517" s="283"/>
      <c r="D517" s="284"/>
      <c r="E517" s="3"/>
      <c r="F517" s="11"/>
      <c r="G517" s="282"/>
      <c r="H517" s="283"/>
      <c r="I517" s="284"/>
    </row>
    <row r="518" spans="2:9">
      <c r="B518" s="285" t="s">
        <v>104</v>
      </c>
      <c r="C518" s="286"/>
      <c r="D518" s="287"/>
      <c r="E518" s="3"/>
      <c r="F518" s="11"/>
      <c r="G518" s="285" t="s">
        <v>104</v>
      </c>
      <c r="H518" s="286"/>
      <c r="I518" s="287"/>
    </row>
    <row r="519" spans="2:9" ht="9.75" customHeight="1">
      <c r="B519" s="11"/>
      <c r="C519" s="3"/>
      <c r="D519" s="8"/>
      <c r="E519" s="3"/>
      <c r="F519" s="11"/>
      <c r="G519" s="11"/>
      <c r="H519" s="3"/>
      <c r="I519" s="8"/>
    </row>
    <row r="520" spans="2:9">
      <c r="B520" s="11" t="s">
        <v>59</v>
      </c>
      <c r="C520" s="3"/>
      <c r="D520" s="26">
        <v>4750</v>
      </c>
      <c r="E520" s="3"/>
      <c r="F520" s="11"/>
      <c r="G520" s="11" t="s">
        <v>59</v>
      </c>
      <c r="H520" s="3"/>
      <c r="I520" s="26">
        <v>5000</v>
      </c>
    </row>
    <row r="521" spans="2:9" ht="11.25" customHeight="1">
      <c r="B521" s="11"/>
      <c r="C521" s="3"/>
      <c r="D521" s="25">
        <v>750</v>
      </c>
      <c r="E521" s="3"/>
      <c r="F521" s="11"/>
      <c r="G521" s="11"/>
      <c r="H521" s="3"/>
      <c r="I521" s="25">
        <v>1500</v>
      </c>
    </row>
    <row r="522" spans="2:9">
      <c r="B522" s="11" t="s">
        <v>61</v>
      </c>
      <c r="C522" s="3"/>
      <c r="D522" s="24">
        <f>SUM(D520:D521)</f>
        <v>5500</v>
      </c>
      <c r="E522" s="3"/>
      <c r="F522" s="11"/>
      <c r="G522" s="11" t="s">
        <v>61</v>
      </c>
      <c r="H522" s="3"/>
      <c r="I522" s="24">
        <f>SUM(I520:I521)</f>
        <v>6500</v>
      </c>
    </row>
    <row r="523" spans="2:9">
      <c r="B523" s="11" t="s">
        <v>62</v>
      </c>
      <c r="C523" s="14">
        <v>0</v>
      </c>
      <c r="D523" s="8"/>
      <c r="E523" s="3"/>
      <c r="F523" s="11"/>
      <c r="G523" s="11" t="s">
        <v>62</v>
      </c>
      <c r="H523" s="14">
        <v>0</v>
      </c>
      <c r="I523" s="8"/>
    </row>
    <row r="524" spans="2:9">
      <c r="B524" s="11" t="s">
        <v>96</v>
      </c>
      <c r="C524" s="15">
        <v>0</v>
      </c>
      <c r="D524" s="8"/>
      <c r="E524" s="3"/>
      <c r="F524" s="11"/>
      <c r="G524" s="11" t="s">
        <v>96</v>
      </c>
      <c r="H524" s="15">
        <v>0</v>
      </c>
      <c r="I524" s="8"/>
    </row>
    <row r="525" spans="2:9">
      <c r="B525" s="11" t="s">
        <v>97</v>
      </c>
      <c r="C525" s="15">
        <v>0</v>
      </c>
      <c r="D525" s="8"/>
      <c r="E525" s="3"/>
      <c r="F525" s="11"/>
      <c r="G525" s="11" t="s">
        <v>97</v>
      </c>
      <c r="H525" s="15">
        <v>0</v>
      </c>
      <c r="I525" s="8"/>
    </row>
    <row r="526" spans="2:9">
      <c r="B526" s="11" t="s">
        <v>64</v>
      </c>
      <c r="C526" s="15">
        <v>0</v>
      </c>
      <c r="D526" s="8"/>
      <c r="E526" s="3"/>
      <c r="F526" s="11"/>
      <c r="G526" s="11" t="s">
        <v>64</v>
      </c>
      <c r="H526" s="15">
        <v>0</v>
      </c>
      <c r="I526" s="8"/>
    </row>
    <row r="527" spans="2:9">
      <c r="B527" s="11" t="s">
        <v>67</v>
      </c>
      <c r="C527" s="15">
        <v>0</v>
      </c>
      <c r="D527" s="8"/>
      <c r="E527" s="3"/>
      <c r="F527" s="11"/>
      <c r="G527" s="11" t="s">
        <v>67</v>
      </c>
      <c r="H527" s="15">
        <v>0</v>
      </c>
      <c r="I527" s="8"/>
    </row>
    <row r="528" spans="2:9">
      <c r="B528" s="11" t="s">
        <v>63</v>
      </c>
      <c r="C528" s="15">
        <v>0</v>
      </c>
      <c r="D528" s="8"/>
      <c r="E528" s="3"/>
      <c r="F528" s="11"/>
      <c r="G528" s="11" t="s">
        <v>63</v>
      </c>
      <c r="H528" s="15">
        <v>0</v>
      </c>
      <c r="I528" s="8"/>
    </row>
    <row r="529" spans="2:9">
      <c r="B529" s="29" t="s">
        <v>98</v>
      </c>
      <c r="C529" s="15">
        <v>0</v>
      </c>
      <c r="D529" s="8"/>
      <c r="E529" s="3"/>
      <c r="F529" s="11"/>
      <c r="G529" s="29" t="s">
        <v>98</v>
      </c>
      <c r="H529" s="15">
        <v>0</v>
      </c>
      <c r="I529" s="8"/>
    </row>
    <row r="530" spans="2:9">
      <c r="B530" s="11" t="s">
        <v>65</v>
      </c>
      <c r="C530" s="15">
        <f>+'[2]Aug1-15 SHS'!J11</f>
        <v>0</v>
      </c>
      <c r="D530" s="8"/>
      <c r="E530" s="3"/>
      <c r="F530" s="11"/>
      <c r="G530" s="11" t="s">
        <v>65</v>
      </c>
      <c r="H530" s="15">
        <f>+C530</f>
        <v>0</v>
      </c>
      <c r="I530" s="8"/>
    </row>
    <row r="531" spans="2:9">
      <c r="B531" s="98" t="s">
        <v>108</v>
      </c>
      <c r="C531" s="99">
        <v>0</v>
      </c>
      <c r="D531" s="8"/>
      <c r="E531" s="3"/>
      <c r="F531" s="11"/>
      <c r="G531" s="98" t="s">
        <v>108</v>
      </c>
      <c r="H531" s="99">
        <v>0</v>
      </c>
      <c r="I531" s="8"/>
    </row>
    <row r="532" spans="2:9" ht="16.5">
      <c r="B532" s="11"/>
      <c r="C532" s="3"/>
      <c r="D532" s="16">
        <f>SUM(C523:C531)</f>
        <v>0</v>
      </c>
      <c r="E532" s="3"/>
      <c r="F532" s="11"/>
      <c r="G532" s="11"/>
      <c r="H532" s="3"/>
      <c r="I532" s="16">
        <f>SUM(H523:H531)</f>
        <v>0</v>
      </c>
    </row>
    <row r="533" spans="2:9" ht="20.25">
      <c r="B533" s="11" t="s">
        <v>68</v>
      </c>
      <c r="C533" s="3"/>
      <c r="D533" s="32">
        <f>+D522-D532</f>
        <v>5500</v>
      </c>
      <c r="E533" s="3"/>
      <c r="F533" s="11"/>
      <c r="G533" s="11" t="s">
        <v>68</v>
      </c>
      <c r="H533" s="3"/>
      <c r="I533" s="32">
        <f>+I522-I532</f>
        <v>6500</v>
      </c>
    </row>
    <row r="534" spans="2:9" ht="8.25" customHeight="1">
      <c r="B534" s="11"/>
      <c r="C534" s="3"/>
      <c r="D534" s="8"/>
      <c r="E534" s="3"/>
      <c r="F534" s="11"/>
      <c r="G534" s="11"/>
      <c r="H534" s="3"/>
      <c r="I534" s="8"/>
    </row>
    <row r="535" spans="2:9">
      <c r="B535" s="11" t="s">
        <v>69</v>
      </c>
      <c r="C535" s="3"/>
      <c r="D535" s="8"/>
      <c r="E535" s="3"/>
      <c r="F535" s="11"/>
      <c r="G535" s="11"/>
      <c r="H535" s="3"/>
      <c r="I535" s="8"/>
    </row>
    <row r="536" spans="2:9">
      <c r="B536" s="11"/>
      <c r="C536" s="3"/>
      <c r="D536" s="25"/>
      <c r="E536" s="3"/>
      <c r="F536" s="11"/>
      <c r="G536" s="11"/>
      <c r="H536" s="3"/>
      <c r="I536" s="25"/>
    </row>
    <row r="537" spans="2:9">
      <c r="B537" s="288" t="s">
        <v>70</v>
      </c>
      <c r="C537" s="289"/>
      <c r="D537" s="8"/>
      <c r="E537" s="3"/>
      <c r="F537" s="11"/>
      <c r="G537" s="288" t="s">
        <v>70</v>
      </c>
      <c r="H537" s="289"/>
      <c r="I537" s="8"/>
    </row>
    <row r="538" spans="2:9">
      <c r="B538" s="285" t="s">
        <v>71</v>
      </c>
      <c r="C538" s="286"/>
      <c r="D538" s="18"/>
      <c r="E538" s="3"/>
      <c r="F538" s="11"/>
      <c r="G538" s="285" t="s">
        <v>71</v>
      </c>
      <c r="H538" s="286"/>
      <c r="I538" s="18"/>
    </row>
    <row r="539" spans="2:9">
      <c r="B539" s="19"/>
      <c r="C539" s="20"/>
      <c r="D539" s="10" t="s">
        <v>72</v>
      </c>
      <c r="E539" s="20"/>
      <c r="F539" s="11"/>
      <c r="G539" s="19"/>
      <c r="H539" s="20"/>
      <c r="I539" s="10" t="s">
        <v>72</v>
      </c>
    </row>
    <row r="540" spans="2:9">
      <c r="B540" s="3"/>
      <c r="C540" s="3"/>
      <c r="D540" s="5"/>
      <c r="E540" s="3"/>
      <c r="F540" s="3"/>
      <c r="G540" s="3"/>
      <c r="H540" s="3"/>
      <c r="I540" s="5"/>
    </row>
    <row r="541" spans="2:9">
      <c r="B541" s="3"/>
      <c r="C541" s="3"/>
      <c r="D541" s="5"/>
      <c r="E541" s="3"/>
      <c r="F541" s="3"/>
      <c r="G541" s="3"/>
      <c r="H541" s="3"/>
      <c r="I541" s="5"/>
    </row>
    <row r="542" spans="2:9">
      <c r="B542" s="3"/>
      <c r="C542" s="3"/>
      <c r="D542" s="5"/>
      <c r="E542" s="3"/>
      <c r="F542" s="3"/>
      <c r="G542" s="3"/>
      <c r="H542" s="3"/>
      <c r="I542" s="5"/>
    </row>
    <row r="543" spans="2:9">
      <c r="B543" s="3"/>
      <c r="C543" s="3"/>
      <c r="D543" s="5"/>
      <c r="E543" s="3"/>
      <c r="F543" s="3"/>
      <c r="G543" s="3"/>
      <c r="H543" s="3"/>
      <c r="I543" s="5"/>
    </row>
    <row r="544" spans="2:9">
      <c r="B544" s="290" t="s">
        <v>0</v>
      </c>
      <c r="C544" s="291"/>
      <c r="D544" s="292"/>
      <c r="E544" s="3"/>
      <c r="F544" s="11"/>
      <c r="G544" s="290" t="s">
        <v>0</v>
      </c>
      <c r="H544" s="291"/>
      <c r="I544" s="292"/>
    </row>
    <row r="545" spans="2:9">
      <c r="B545" s="285" t="s">
        <v>54</v>
      </c>
      <c r="C545" s="286"/>
      <c r="D545" s="287"/>
      <c r="E545" s="3"/>
      <c r="F545" s="11"/>
      <c r="G545" s="285" t="s">
        <v>54</v>
      </c>
      <c r="H545" s="286"/>
      <c r="I545" s="287"/>
    </row>
    <row r="546" spans="2:9" ht="9" customHeight="1">
      <c r="B546" s="11"/>
      <c r="C546" s="3"/>
      <c r="D546" s="8"/>
      <c r="E546" s="3"/>
      <c r="F546" s="11"/>
      <c r="G546" s="11"/>
      <c r="H546" s="3"/>
      <c r="I546" s="8"/>
    </row>
    <row r="547" spans="2:9">
      <c r="B547" s="285" t="s">
        <v>57</v>
      </c>
      <c r="C547" s="286"/>
      <c r="D547" s="287"/>
      <c r="E547" s="3"/>
      <c r="F547" s="11"/>
      <c r="G547" s="285" t="s">
        <v>57</v>
      </c>
      <c r="H547" s="286"/>
      <c r="I547" s="287"/>
    </row>
    <row r="548" spans="2:9">
      <c r="B548" s="288" t="str">
        <f>B5</f>
        <v>MARCH 1-15, 2022</v>
      </c>
      <c r="C548" s="289"/>
      <c r="D548" s="293"/>
      <c r="E548" s="3"/>
      <c r="F548" s="11"/>
      <c r="G548" s="288" t="str">
        <f>B5</f>
        <v>MARCH 1-15, 2022</v>
      </c>
      <c r="H548" s="289"/>
      <c r="I548" s="293"/>
    </row>
    <row r="549" spans="2:9">
      <c r="B549" s="285" t="s">
        <v>58</v>
      </c>
      <c r="C549" s="286"/>
      <c r="D549" s="287"/>
      <c r="E549" s="3"/>
      <c r="F549" s="11"/>
      <c r="G549" s="285" t="s">
        <v>58</v>
      </c>
      <c r="H549" s="286"/>
      <c r="I549" s="287"/>
    </row>
    <row r="550" spans="2:9">
      <c r="B550" s="282" t="e">
        <f>+'[2]Aug1-15 SHS'!#REF!</f>
        <v>#REF!</v>
      </c>
      <c r="C550" s="283"/>
      <c r="D550" s="284"/>
      <c r="E550" s="3"/>
      <c r="F550" s="11"/>
      <c r="G550" s="282" t="e">
        <f>+'[2]Aug1-15 SHS'!#REF!</f>
        <v>#REF!</v>
      </c>
      <c r="H550" s="283"/>
      <c r="I550" s="284"/>
    </row>
    <row r="551" spans="2:9">
      <c r="B551" s="285" t="s">
        <v>104</v>
      </c>
      <c r="C551" s="286"/>
      <c r="D551" s="287"/>
      <c r="E551" s="3"/>
      <c r="F551" s="11"/>
      <c r="G551" s="285" t="s">
        <v>104</v>
      </c>
      <c r="H551" s="286"/>
      <c r="I551" s="287"/>
    </row>
    <row r="552" spans="2:9" ht="9.75" customHeight="1">
      <c r="B552" s="11"/>
      <c r="C552" s="3"/>
      <c r="D552" s="8"/>
      <c r="E552" s="3"/>
      <c r="F552" s="11"/>
      <c r="G552" s="11"/>
      <c r="H552" s="3"/>
      <c r="I552" s="8"/>
    </row>
    <row r="553" spans="2:9">
      <c r="B553" s="11" t="s">
        <v>59</v>
      </c>
      <c r="C553" s="3"/>
      <c r="D553" s="25">
        <v>4250</v>
      </c>
      <c r="E553" s="3"/>
      <c r="F553" s="11"/>
      <c r="G553" s="11" t="s">
        <v>59</v>
      </c>
      <c r="H553" s="3"/>
      <c r="I553" s="26" t="e">
        <f>+'[2]Aug1-15 SHS'!#REF!</f>
        <v>#REF!</v>
      </c>
    </row>
    <row r="554" spans="2:9">
      <c r="B554" s="11"/>
      <c r="C554" s="3"/>
      <c r="D554" s="8"/>
      <c r="E554" s="3"/>
      <c r="F554" s="11"/>
      <c r="G554" s="11"/>
      <c r="H554" s="3"/>
      <c r="I554" s="25">
        <v>500</v>
      </c>
    </row>
    <row r="555" spans="2:9">
      <c r="B555" s="11" t="s">
        <v>61</v>
      </c>
      <c r="C555" s="3"/>
      <c r="D555" s="8"/>
      <c r="E555" s="3"/>
      <c r="F555" s="11"/>
      <c r="G555" s="11" t="s">
        <v>61</v>
      </c>
      <c r="H555" s="3"/>
      <c r="I555" s="24" t="e">
        <f>SUM(I553:I554)</f>
        <v>#REF!</v>
      </c>
    </row>
    <row r="556" spans="2:9">
      <c r="B556" s="11" t="s">
        <v>62</v>
      </c>
      <c r="C556" s="23">
        <v>0</v>
      </c>
      <c r="D556" s="8"/>
      <c r="E556" s="3"/>
      <c r="F556" s="11"/>
      <c r="G556" s="11" t="s">
        <v>62</v>
      </c>
      <c r="H556" s="14">
        <v>0</v>
      </c>
      <c r="I556" s="8"/>
    </row>
    <row r="557" spans="2:9">
      <c r="B557" s="11" t="s">
        <v>96</v>
      </c>
      <c r="C557" s="23">
        <f>'[1]MAR 1-15'!G40</f>
        <v>0</v>
      </c>
      <c r="D557" s="8"/>
      <c r="E557" s="3"/>
      <c r="F557" s="11"/>
      <c r="G557" s="11" t="s">
        <v>96</v>
      </c>
      <c r="H557" s="15">
        <f>'[1]MAR 1-15'!G41</f>
        <v>0</v>
      </c>
      <c r="I557" s="8"/>
    </row>
    <row r="558" spans="2:9">
      <c r="B558" s="11" t="s">
        <v>97</v>
      </c>
      <c r="C558" s="23">
        <f>'[1]MAR 1-15'!H40</f>
        <v>0</v>
      </c>
      <c r="D558" s="8"/>
      <c r="E558" s="3"/>
      <c r="F558" s="11"/>
      <c r="G558" s="11" t="s">
        <v>97</v>
      </c>
      <c r="H558" s="15">
        <f>'[3]jan 1-15'!H44</f>
        <v>0</v>
      </c>
      <c r="I558" s="8"/>
    </row>
    <row r="559" spans="2:9">
      <c r="B559" s="11" t="s">
        <v>64</v>
      </c>
      <c r="C559" s="23" t="e">
        <f>+'[2]Aug1-15 SHS'!#REF!</f>
        <v>#REF!</v>
      </c>
      <c r="D559" s="8"/>
      <c r="E559" s="3"/>
      <c r="F559" s="11"/>
      <c r="G559" s="11" t="s">
        <v>64</v>
      </c>
      <c r="H559" s="15">
        <v>0</v>
      </c>
      <c r="I559" s="8"/>
    </row>
    <row r="560" spans="2:9">
      <c r="B560" s="11" t="s">
        <v>67</v>
      </c>
      <c r="C560" s="23">
        <f>'[1]MAR 1-15'!M40</f>
        <v>0</v>
      </c>
      <c r="D560" s="8"/>
      <c r="E560" s="3"/>
      <c r="F560" s="11"/>
      <c r="G560" s="11" t="s">
        <v>67</v>
      </c>
      <c r="H560" s="15">
        <f>'[1]MAR 1-15'!M41</f>
        <v>0</v>
      </c>
      <c r="I560" s="8"/>
    </row>
    <row r="561" spans="2:9">
      <c r="B561" s="11" t="s">
        <v>63</v>
      </c>
      <c r="C561" s="23" t="e">
        <f>+'[2]Aug1-15 SHS'!#REF!</f>
        <v>#REF!</v>
      </c>
      <c r="D561" s="8"/>
      <c r="E561" s="3"/>
      <c r="F561" s="11"/>
      <c r="G561" s="11" t="s">
        <v>63</v>
      </c>
      <c r="H561" s="15">
        <v>0</v>
      </c>
      <c r="I561" s="8"/>
    </row>
    <row r="562" spans="2:9">
      <c r="B562" s="11" t="s">
        <v>108</v>
      </c>
      <c r="C562" s="23">
        <f>'[3]jan 1-15'!L58</f>
        <v>0</v>
      </c>
      <c r="D562" s="8"/>
      <c r="E562" s="3"/>
      <c r="F562" s="11"/>
      <c r="G562" s="11" t="s">
        <v>108</v>
      </c>
      <c r="H562" s="15">
        <v>0</v>
      </c>
      <c r="I562" s="8"/>
    </row>
    <row r="563" spans="2:9">
      <c r="B563" s="11" t="s">
        <v>65</v>
      </c>
      <c r="C563" s="23" t="e">
        <f>+'[2]Aug1-15 SHS'!#REF!</f>
        <v>#REF!</v>
      </c>
      <c r="D563" s="8"/>
      <c r="E563" s="3"/>
      <c r="F563" s="11"/>
      <c r="G563" s="11" t="s">
        <v>65</v>
      </c>
      <c r="H563" s="15">
        <v>500</v>
      </c>
      <c r="I563" s="8"/>
    </row>
    <row r="564" spans="2:9">
      <c r="B564" s="11" t="s">
        <v>116</v>
      </c>
      <c r="C564" s="23"/>
      <c r="D564" s="8"/>
      <c r="E564" s="3"/>
      <c r="F564" s="11"/>
      <c r="G564" s="11" t="s">
        <v>109</v>
      </c>
      <c r="H564" s="15"/>
      <c r="I564" s="8"/>
    </row>
    <row r="565" spans="2:9" ht="16.5">
      <c r="B565" s="11"/>
      <c r="C565" s="3"/>
      <c r="D565" s="16" t="e">
        <f>SUM(C556:C564)</f>
        <v>#REF!</v>
      </c>
      <c r="E565" s="3"/>
      <c r="F565" s="11"/>
      <c r="G565" s="11"/>
      <c r="H565" s="3"/>
      <c r="I565" s="16">
        <f>SUM(H556:H564)</f>
        <v>500</v>
      </c>
    </row>
    <row r="566" spans="2:9" ht="20.25">
      <c r="B566" s="11" t="s">
        <v>68</v>
      </c>
      <c r="C566" s="3"/>
      <c r="D566" s="32" t="e">
        <f>+D553-D565</f>
        <v>#REF!</v>
      </c>
      <c r="E566" s="3"/>
      <c r="F566" s="11"/>
      <c r="G566" s="11" t="s">
        <v>68</v>
      </c>
      <c r="H566" s="3"/>
      <c r="I566" s="32" t="e">
        <f>+I555-I565</f>
        <v>#REF!</v>
      </c>
    </row>
    <row r="567" spans="2:9">
      <c r="B567" s="11"/>
      <c r="C567" s="3"/>
      <c r="D567" s="8"/>
      <c r="E567" s="3"/>
      <c r="F567" s="11"/>
      <c r="G567" s="11"/>
      <c r="H567" s="3"/>
      <c r="I567" s="8"/>
    </row>
    <row r="568" spans="2:9">
      <c r="B568" s="11" t="s">
        <v>69</v>
      </c>
      <c r="C568" s="102"/>
      <c r="D568" s="101"/>
      <c r="E568" s="3"/>
      <c r="F568" s="11"/>
      <c r="G568" s="11" t="s">
        <v>69</v>
      </c>
      <c r="H568" s="3"/>
      <c r="I568" s="8"/>
    </row>
    <row r="569" spans="2:9">
      <c r="B569" s="11"/>
      <c r="C569" s="3"/>
      <c r="D569" s="26"/>
      <c r="E569" s="3"/>
      <c r="F569" s="11"/>
      <c r="G569" s="11"/>
      <c r="H569" s="3"/>
      <c r="I569" s="26"/>
    </row>
    <row r="570" spans="2:9">
      <c r="B570" s="288" t="s">
        <v>70</v>
      </c>
      <c r="C570" s="289"/>
      <c r="D570" s="8"/>
      <c r="E570" s="3"/>
      <c r="F570" s="11"/>
      <c r="G570" s="288" t="s">
        <v>70</v>
      </c>
      <c r="H570" s="289"/>
      <c r="I570" s="8"/>
    </row>
    <row r="571" spans="2:9">
      <c r="B571" s="288" t="s">
        <v>71</v>
      </c>
      <c r="C571" s="289"/>
      <c r="D571" s="18"/>
      <c r="E571" s="3"/>
      <c r="F571" s="11"/>
      <c r="G571" s="285" t="s">
        <v>71</v>
      </c>
      <c r="H571" s="286"/>
      <c r="I571" s="18"/>
    </row>
    <row r="572" spans="2:9">
      <c r="B572" s="20"/>
      <c r="C572" s="20"/>
      <c r="D572" s="9" t="s">
        <v>72</v>
      </c>
      <c r="E572" s="20"/>
      <c r="F572" s="19"/>
      <c r="G572" s="19"/>
      <c r="H572" s="20"/>
      <c r="I572" s="10" t="s">
        <v>72</v>
      </c>
    </row>
    <row r="573" spans="2:9" ht="10.5" customHeight="1">
      <c r="B573" s="91"/>
      <c r="C573" s="91"/>
      <c r="D573" s="4"/>
      <c r="E573" s="91"/>
      <c r="F573" s="118"/>
      <c r="G573" s="91"/>
      <c r="H573" s="91"/>
      <c r="I573" s="4"/>
    </row>
    <row r="574" spans="2:9">
      <c r="B574" s="276" t="s">
        <v>0</v>
      </c>
      <c r="C574" s="276"/>
      <c r="D574" s="276"/>
      <c r="E574" s="104"/>
      <c r="F574" s="119"/>
      <c r="G574" s="276" t="s">
        <v>0</v>
      </c>
      <c r="H574" s="276"/>
      <c r="I574" s="276"/>
    </row>
    <row r="575" spans="2:9">
      <c r="B575" s="276" t="s">
        <v>54</v>
      </c>
      <c r="C575" s="276"/>
      <c r="D575" s="276"/>
      <c r="E575" s="104"/>
      <c r="F575" s="119"/>
      <c r="G575" s="276" t="s">
        <v>54</v>
      </c>
      <c r="H575" s="276"/>
      <c r="I575" s="276"/>
    </row>
    <row r="576" spans="2:9" ht="9.75" customHeight="1">
      <c r="B576" s="104"/>
      <c r="C576" s="104"/>
      <c r="D576" s="104"/>
      <c r="E576" s="104"/>
      <c r="F576" s="119"/>
      <c r="G576" s="104"/>
      <c r="H576" s="104"/>
      <c r="I576" s="104"/>
    </row>
    <row r="577" spans="2:9">
      <c r="B577" s="276" t="s">
        <v>57</v>
      </c>
      <c r="C577" s="276"/>
      <c r="D577" s="276"/>
      <c r="E577" s="104"/>
      <c r="F577" s="119"/>
      <c r="G577" s="276" t="s">
        <v>57</v>
      </c>
      <c r="H577" s="276"/>
      <c r="I577" s="276"/>
    </row>
    <row r="578" spans="2:9">
      <c r="B578" s="275" t="str">
        <f>B5</f>
        <v>MARCH 1-15, 2022</v>
      </c>
      <c r="C578" s="275"/>
      <c r="D578" s="275"/>
      <c r="E578" s="104"/>
      <c r="F578" s="119"/>
      <c r="G578" s="275" t="str">
        <f>+B578</f>
        <v>MARCH 1-15, 2022</v>
      </c>
      <c r="H578" s="275"/>
      <c r="I578" s="275"/>
    </row>
    <row r="579" spans="2:9">
      <c r="B579" s="276" t="s">
        <v>58</v>
      </c>
      <c r="C579" s="276"/>
      <c r="D579" s="276"/>
      <c r="E579" s="104"/>
      <c r="F579" s="119"/>
      <c r="G579" s="276" t="s">
        <v>58</v>
      </c>
      <c r="H579" s="276"/>
      <c r="I579" s="276"/>
    </row>
    <row r="580" spans="2:9">
      <c r="B580" s="277" t="e">
        <f>+'[2]Aug1-15 SHS'!#REF!</f>
        <v>#REF!</v>
      </c>
      <c r="C580" s="278"/>
      <c r="D580" s="279"/>
      <c r="E580" s="104"/>
      <c r="F580" s="119"/>
      <c r="G580" s="280" t="e">
        <f>+'[2]Aug1-15 SHS'!#REF!</f>
        <v>#REF!</v>
      </c>
      <c r="H580" s="278"/>
      <c r="I580" s="279"/>
    </row>
    <row r="581" spans="2:9">
      <c r="B581" s="276" t="s">
        <v>104</v>
      </c>
      <c r="C581" s="276"/>
      <c r="D581" s="276"/>
      <c r="E581" s="104"/>
      <c r="F581" s="119"/>
      <c r="G581" s="276" t="s">
        <v>104</v>
      </c>
      <c r="H581" s="276"/>
      <c r="I581" s="276"/>
    </row>
    <row r="582" spans="2:9" ht="11.25" customHeight="1">
      <c r="B582" s="104"/>
      <c r="C582" s="104"/>
      <c r="D582" s="104"/>
      <c r="E582" s="104"/>
      <c r="F582" s="119"/>
      <c r="G582" s="104"/>
      <c r="H582" s="104"/>
      <c r="I582" s="104"/>
    </row>
    <row r="583" spans="2:9">
      <c r="B583" s="104" t="s">
        <v>59</v>
      </c>
      <c r="C583" s="104"/>
      <c r="D583" s="106">
        <v>4750</v>
      </c>
      <c r="E583" s="104"/>
      <c r="F583" s="119"/>
      <c r="G583" s="104" t="s">
        <v>59</v>
      </c>
      <c r="H583" s="104"/>
      <c r="I583" s="116">
        <v>4000</v>
      </c>
    </row>
    <row r="584" spans="2:9">
      <c r="B584" s="104"/>
      <c r="C584" s="104"/>
      <c r="D584" s="104"/>
      <c r="E584" s="104"/>
      <c r="F584" s="119"/>
      <c r="G584" s="104"/>
      <c r="H584" s="104"/>
      <c r="I584" s="104"/>
    </row>
    <row r="585" spans="2:9">
      <c r="B585" s="104" t="s">
        <v>61</v>
      </c>
      <c r="C585" s="104"/>
      <c r="D585" s="104"/>
      <c r="E585" s="104"/>
      <c r="F585" s="119"/>
      <c r="G585" s="104" t="s">
        <v>61</v>
      </c>
      <c r="H585" s="104"/>
      <c r="I585" s="104"/>
    </row>
    <row r="586" spans="2:9">
      <c r="B586" s="104" t="s">
        <v>62</v>
      </c>
      <c r="C586" s="106"/>
      <c r="D586" s="104"/>
      <c r="E586" s="104"/>
      <c r="F586" s="119"/>
      <c r="G586" s="104" t="s">
        <v>62</v>
      </c>
      <c r="H586" s="120" t="e">
        <f>+'[2]Aug1-15 SHS'!#REF!</f>
        <v>#REF!</v>
      </c>
      <c r="I586" s="104"/>
    </row>
    <row r="587" spans="2:9">
      <c r="B587" s="104" t="s">
        <v>96</v>
      </c>
      <c r="C587" s="107">
        <f>'[1]MAR 1-15'!G42</f>
        <v>0</v>
      </c>
      <c r="D587" s="104"/>
      <c r="E587" s="104"/>
      <c r="F587" s="119"/>
      <c r="G587" s="104" t="s">
        <v>96</v>
      </c>
      <c r="H587" s="120">
        <f>'[1]MAR 1-15'!G44</f>
        <v>0</v>
      </c>
      <c r="I587" s="104"/>
    </row>
    <row r="588" spans="2:9">
      <c r="B588" s="104" t="s">
        <v>97</v>
      </c>
      <c r="C588" s="107">
        <v>0</v>
      </c>
      <c r="D588" s="104"/>
      <c r="E588" s="104"/>
      <c r="F588" s="119"/>
      <c r="G588" s="104" t="s">
        <v>64</v>
      </c>
      <c r="H588" s="120" t="e">
        <f>+'[2]Aug1-15 SHS'!#REF!</f>
        <v>#REF!</v>
      </c>
      <c r="I588" s="104"/>
    </row>
    <row r="589" spans="2:9">
      <c r="B589" s="104" t="s">
        <v>64</v>
      </c>
      <c r="C589" s="107">
        <v>112.5</v>
      </c>
      <c r="D589" s="104"/>
      <c r="E589" s="104"/>
      <c r="F589" s="119"/>
      <c r="G589" s="104" t="s">
        <v>67</v>
      </c>
      <c r="H589" s="120">
        <f>'[1]MAR 1-15'!M44</f>
        <v>0</v>
      </c>
      <c r="I589" s="104"/>
    </row>
    <row r="590" spans="2:9">
      <c r="B590" s="104" t="s">
        <v>67</v>
      </c>
      <c r="C590" s="107">
        <f>'[1]MAR 1-15'!M42</f>
        <v>0</v>
      </c>
      <c r="D590" s="104"/>
      <c r="E590" s="104"/>
      <c r="F590" s="119"/>
      <c r="G590" s="104" t="s">
        <v>63</v>
      </c>
      <c r="H590" s="120">
        <v>0</v>
      </c>
      <c r="I590" s="104"/>
    </row>
    <row r="591" spans="2:9">
      <c r="B591" s="104" t="s">
        <v>63</v>
      </c>
      <c r="C591" s="107">
        <v>100</v>
      </c>
      <c r="D591" s="104"/>
      <c r="E591" s="104"/>
      <c r="F591" s="119"/>
      <c r="G591" s="104" t="s">
        <v>108</v>
      </c>
      <c r="H591" s="120">
        <v>0</v>
      </c>
      <c r="I591" s="104"/>
    </row>
    <row r="592" spans="2:9">
      <c r="B592" s="108" t="s">
        <v>98</v>
      </c>
      <c r="C592" s="107"/>
      <c r="D592" s="104"/>
      <c r="E592" s="104"/>
      <c r="F592" s="119"/>
      <c r="G592" s="104" t="s">
        <v>65</v>
      </c>
      <c r="H592" s="107" t="e">
        <f>+'[2]Aug1-15 SHS'!#REF!</f>
        <v>#REF!</v>
      </c>
      <c r="I592" s="104"/>
    </row>
    <row r="593" spans="2:9">
      <c r="B593" s="104" t="s">
        <v>65</v>
      </c>
      <c r="C593" s="107" t="e">
        <f>+'[2]Aug1-15 SHS'!#REF!</f>
        <v>#REF!</v>
      </c>
      <c r="D593" s="104"/>
      <c r="E593" s="104"/>
      <c r="F593" s="119"/>
      <c r="G593" s="104" t="s">
        <v>109</v>
      </c>
      <c r="H593" s="107"/>
      <c r="I593" s="104"/>
    </row>
    <row r="594" spans="2:9">
      <c r="B594" s="109" t="s">
        <v>108</v>
      </c>
      <c r="C594" s="110"/>
      <c r="D594" s="104"/>
      <c r="E594" s="104"/>
      <c r="F594" s="119"/>
      <c r="G594" s="104"/>
      <c r="H594" s="104"/>
      <c r="I594" s="104"/>
    </row>
    <row r="595" spans="2:9" ht="16.5">
      <c r="B595" s="104" t="s">
        <v>116</v>
      </c>
      <c r="C595" s="111"/>
      <c r="D595" s="112" t="e">
        <f>SUM(C586:C595)</f>
        <v>#REF!</v>
      </c>
      <c r="E595" s="104"/>
      <c r="F595" s="119"/>
      <c r="G595" s="104" t="s">
        <v>68</v>
      </c>
      <c r="H595" s="104"/>
      <c r="I595" s="112" t="e">
        <f>SUM(H586:H593)</f>
        <v>#REF!</v>
      </c>
    </row>
    <row r="596" spans="2:9" ht="20.25">
      <c r="B596" s="104" t="s">
        <v>68</v>
      </c>
      <c r="C596" s="104"/>
      <c r="D596" s="113" t="e">
        <f>+D583-D595</f>
        <v>#REF!</v>
      </c>
      <c r="E596" s="104"/>
      <c r="F596" s="119"/>
      <c r="G596" s="104" t="s">
        <v>69</v>
      </c>
      <c r="H596" s="104"/>
      <c r="I596" s="113" t="e">
        <f>I583-I595</f>
        <v>#REF!</v>
      </c>
    </row>
    <row r="597" spans="2:9">
      <c r="B597" s="104"/>
      <c r="C597" s="104"/>
      <c r="D597" s="104"/>
      <c r="E597" s="104"/>
      <c r="F597" s="119"/>
      <c r="G597" s="104"/>
      <c r="H597" s="104"/>
      <c r="I597" s="104"/>
    </row>
    <row r="598" spans="2:9">
      <c r="B598" s="275" t="s">
        <v>70</v>
      </c>
      <c r="C598" s="275"/>
      <c r="D598" s="104"/>
      <c r="E598" s="104"/>
      <c r="F598" s="119"/>
      <c r="G598" s="275" t="s">
        <v>70</v>
      </c>
      <c r="H598" s="275"/>
      <c r="I598" s="104"/>
    </row>
    <row r="599" spans="2:9">
      <c r="B599" s="276" t="s">
        <v>71</v>
      </c>
      <c r="C599" s="276"/>
      <c r="D599" s="114"/>
      <c r="E599" s="104"/>
      <c r="F599" s="119"/>
      <c r="G599" s="276" t="s">
        <v>71</v>
      </c>
      <c r="H599" s="276"/>
      <c r="I599" s="114"/>
    </row>
    <row r="600" spans="2:9">
      <c r="B600" s="104"/>
      <c r="C600" s="104"/>
      <c r="D600" s="103" t="s">
        <v>72</v>
      </c>
      <c r="E600" s="104"/>
      <c r="F600" s="119"/>
      <c r="G600" s="104"/>
      <c r="H600" s="104"/>
      <c r="I600" s="103" t="s">
        <v>72</v>
      </c>
    </row>
    <row r="601" spans="2:9">
      <c r="B601" s="104"/>
      <c r="C601" s="104"/>
      <c r="D601" s="103"/>
      <c r="E601" s="104"/>
      <c r="F601" s="119"/>
      <c r="G601" s="104"/>
      <c r="H601" s="104"/>
      <c r="I601" s="103"/>
    </row>
    <row r="602" spans="2:9">
      <c r="B602" s="104"/>
      <c r="C602" s="104"/>
      <c r="D602" s="103"/>
      <c r="E602" s="104"/>
      <c r="F602" s="119"/>
      <c r="G602" s="104"/>
      <c r="H602" s="104"/>
      <c r="I602" s="103"/>
    </row>
    <row r="603" spans="2:9">
      <c r="B603" s="281" t="s">
        <v>0</v>
      </c>
      <c r="C603" s="281"/>
      <c r="D603" s="281"/>
      <c r="E603" s="117"/>
      <c r="F603" s="121"/>
      <c r="G603" s="281" t="s">
        <v>0</v>
      </c>
      <c r="H603" s="281"/>
      <c r="I603" s="281"/>
    </row>
    <row r="604" spans="2:9">
      <c r="B604" s="276" t="s">
        <v>54</v>
      </c>
      <c r="C604" s="276"/>
      <c r="D604" s="276"/>
      <c r="E604" s="104"/>
      <c r="F604" s="119"/>
      <c r="G604" s="276" t="s">
        <v>54</v>
      </c>
      <c r="H604" s="276"/>
      <c r="I604" s="276"/>
    </row>
    <row r="605" spans="2:9" ht="11.25" customHeight="1">
      <c r="B605" s="104"/>
      <c r="C605" s="104"/>
      <c r="D605" s="104"/>
      <c r="E605" s="104"/>
      <c r="F605" s="119"/>
      <c r="G605" s="104"/>
      <c r="H605" s="104"/>
      <c r="I605" s="104"/>
    </row>
    <row r="606" spans="2:9">
      <c r="B606" s="276" t="s">
        <v>57</v>
      </c>
      <c r="C606" s="276"/>
      <c r="D606" s="276"/>
      <c r="E606" s="104"/>
      <c r="F606" s="119"/>
      <c r="G606" s="276" t="s">
        <v>57</v>
      </c>
      <c r="H606" s="276"/>
      <c r="I606" s="276"/>
    </row>
    <row r="607" spans="2:9">
      <c r="B607" s="275" t="str">
        <f>+B578</f>
        <v>MARCH 1-15, 2022</v>
      </c>
      <c r="C607" s="275"/>
      <c r="D607" s="275"/>
      <c r="E607" s="104"/>
      <c r="F607" s="119"/>
      <c r="G607" s="275" t="str">
        <f>+B607</f>
        <v>MARCH 1-15, 2022</v>
      </c>
      <c r="H607" s="275"/>
      <c r="I607" s="275"/>
    </row>
    <row r="608" spans="2:9">
      <c r="B608" s="276" t="s">
        <v>58</v>
      </c>
      <c r="C608" s="276"/>
      <c r="D608" s="276"/>
      <c r="E608" s="104"/>
      <c r="F608" s="119"/>
      <c r="G608" s="276" t="s">
        <v>58</v>
      </c>
      <c r="H608" s="276"/>
      <c r="I608" s="276"/>
    </row>
    <row r="609" spans="2:9">
      <c r="B609" s="277" t="e">
        <f>+'[2]Aug1-15 SHS'!#REF!</f>
        <v>#REF!</v>
      </c>
      <c r="C609" s="278"/>
      <c r="D609" s="279"/>
      <c r="E609" s="104"/>
      <c r="F609" s="119"/>
      <c r="G609" s="277" t="e">
        <f>+'[2]Aug1-15 SHS'!#REF!</f>
        <v>#REF!</v>
      </c>
      <c r="H609" s="278"/>
      <c r="I609" s="279"/>
    </row>
    <row r="610" spans="2:9">
      <c r="B610" s="276" t="s">
        <v>104</v>
      </c>
      <c r="C610" s="276"/>
      <c r="D610" s="276"/>
      <c r="E610" s="104"/>
      <c r="F610" s="119"/>
      <c r="G610" s="276" t="s">
        <v>104</v>
      </c>
      <c r="H610" s="276"/>
      <c r="I610" s="276"/>
    </row>
    <row r="611" spans="2:9" ht="9.75" customHeight="1">
      <c r="B611" s="104"/>
      <c r="C611" s="104"/>
      <c r="D611" s="104"/>
      <c r="E611" s="104"/>
      <c r="F611" s="119"/>
      <c r="G611" s="104"/>
      <c r="H611" s="104"/>
      <c r="I611" s="104"/>
    </row>
    <row r="612" spans="2:9">
      <c r="B612" s="104" t="s">
        <v>59</v>
      </c>
      <c r="C612" s="104"/>
      <c r="D612" s="106">
        <v>4250</v>
      </c>
      <c r="E612" s="104"/>
      <c r="F612" s="119"/>
      <c r="G612" s="104" t="s">
        <v>59</v>
      </c>
      <c r="H612" s="104"/>
      <c r="I612" s="116">
        <v>3500</v>
      </c>
    </row>
    <row r="613" spans="2:9">
      <c r="B613" s="104"/>
      <c r="C613" s="104"/>
      <c r="D613" s="104"/>
      <c r="E613" s="104"/>
      <c r="F613" s="119"/>
      <c r="G613" s="104"/>
      <c r="H613" s="104"/>
      <c r="I613" s="104"/>
    </row>
    <row r="614" spans="2:9">
      <c r="B614" s="104" t="s">
        <v>61</v>
      </c>
      <c r="C614" s="104"/>
      <c r="D614" s="104"/>
      <c r="E614" s="104"/>
      <c r="F614" s="119"/>
      <c r="G614" s="104" t="s">
        <v>61</v>
      </c>
      <c r="H614" s="104"/>
      <c r="I614" s="104"/>
    </row>
    <row r="615" spans="2:9">
      <c r="B615" s="104" t="s">
        <v>62</v>
      </c>
      <c r="C615" s="106">
        <f>'[3]jan 1-15'!E49</f>
        <v>0</v>
      </c>
      <c r="D615" s="104"/>
      <c r="E615" s="104"/>
      <c r="F615" s="119"/>
      <c r="G615" s="104" t="s">
        <v>62</v>
      </c>
      <c r="H615" s="116" t="e">
        <f>+'[2]Aug1-15 SHS'!#REF!</f>
        <v>#REF!</v>
      </c>
      <c r="I615" s="104"/>
    </row>
    <row r="616" spans="2:9">
      <c r="B616" s="104" t="s">
        <v>96</v>
      </c>
      <c r="C616" s="107">
        <f>'[1]MAR 1-15'!G45</f>
        <v>0</v>
      </c>
      <c r="D616" s="104"/>
      <c r="E616" s="104"/>
      <c r="F616" s="119"/>
      <c r="G616" s="104" t="s">
        <v>96</v>
      </c>
      <c r="H616" s="120">
        <f>'[1]MAR 1-15'!G46</f>
        <v>0</v>
      </c>
      <c r="I616" s="104"/>
    </row>
    <row r="617" spans="2:9">
      <c r="B617" s="104" t="s">
        <v>97</v>
      </c>
      <c r="C617" s="107">
        <v>0</v>
      </c>
      <c r="D617" s="104"/>
      <c r="E617" s="104"/>
      <c r="F617" s="119"/>
      <c r="G617" s="104" t="s">
        <v>97</v>
      </c>
      <c r="H617" s="120">
        <v>0</v>
      </c>
      <c r="I617" s="104"/>
    </row>
    <row r="618" spans="2:9">
      <c r="B618" s="104" t="s">
        <v>64</v>
      </c>
      <c r="C618" s="107">
        <v>100</v>
      </c>
      <c r="D618" s="104"/>
      <c r="E618" s="104"/>
      <c r="F618" s="119"/>
      <c r="G618" s="104" t="s">
        <v>64</v>
      </c>
      <c r="H618" s="120">
        <f>'[1]MAR 1-15'!I46</f>
        <v>0</v>
      </c>
      <c r="I618" s="104"/>
    </row>
    <row r="619" spans="2:9">
      <c r="B619" s="104" t="s">
        <v>67</v>
      </c>
      <c r="C619" s="107">
        <f>'[1]MAR 1-15'!M45</f>
        <v>0</v>
      </c>
      <c r="D619" s="104"/>
      <c r="E619" s="104"/>
      <c r="F619" s="119"/>
      <c r="G619" s="104" t="s">
        <v>67</v>
      </c>
      <c r="H619" s="120">
        <f>'[1]MAR 1-15'!M46</f>
        <v>0</v>
      </c>
      <c r="I619" s="104"/>
    </row>
    <row r="620" spans="2:9">
      <c r="B620" s="104" t="s">
        <v>63</v>
      </c>
      <c r="C620" s="107">
        <v>100</v>
      </c>
      <c r="D620" s="104"/>
      <c r="E620" s="104"/>
      <c r="F620" s="119"/>
      <c r="G620" s="104" t="s">
        <v>63</v>
      </c>
      <c r="H620" s="120">
        <v>0</v>
      </c>
      <c r="I620" s="104"/>
    </row>
    <row r="621" spans="2:9">
      <c r="B621" s="108" t="s">
        <v>98</v>
      </c>
      <c r="C621" s="107">
        <v>0</v>
      </c>
      <c r="D621" s="104"/>
      <c r="E621" s="104"/>
      <c r="F621" s="119"/>
      <c r="G621" s="104" t="s">
        <v>63</v>
      </c>
      <c r="H621" s="120"/>
      <c r="I621" s="104"/>
    </row>
    <row r="622" spans="2:9">
      <c r="B622" s="104" t="s">
        <v>65</v>
      </c>
      <c r="C622" s="107" t="e">
        <f>+'[2]Aug1-15 SHS'!#REF!</f>
        <v>#REF!</v>
      </c>
      <c r="D622" s="104"/>
      <c r="E622" s="104"/>
      <c r="F622" s="119"/>
      <c r="G622" s="104" t="s">
        <v>108</v>
      </c>
      <c r="H622" s="120"/>
      <c r="I622" s="104"/>
    </row>
    <row r="623" spans="2:9">
      <c r="B623" s="104" t="s">
        <v>108</v>
      </c>
      <c r="C623" s="107"/>
      <c r="D623" s="104"/>
      <c r="E623" s="104"/>
      <c r="F623" s="119"/>
      <c r="G623" s="104" t="s">
        <v>116</v>
      </c>
      <c r="H623" s="107"/>
      <c r="I623" s="104"/>
    </row>
    <row r="624" spans="2:9" ht="16.5">
      <c r="B624" s="104" t="s">
        <v>116</v>
      </c>
      <c r="C624" s="111"/>
      <c r="D624" s="112" t="e">
        <f>SUM(C615:C624)</f>
        <v>#REF!</v>
      </c>
      <c r="E624" s="104"/>
      <c r="F624" s="119"/>
      <c r="G624" s="104"/>
      <c r="H624" s="104"/>
      <c r="I624" s="112" t="e">
        <f>SUM(H615:H623)</f>
        <v>#REF!</v>
      </c>
    </row>
    <row r="625" spans="2:9" ht="20.25">
      <c r="B625" s="104" t="s">
        <v>68</v>
      </c>
      <c r="C625" s="104"/>
      <c r="D625" s="113" t="e">
        <f>D612-D624</f>
        <v>#REF!</v>
      </c>
      <c r="E625" s="104"/>
      <c r="F625" s="119"/>
      <c r="G625" s="104" t="s">
        <v>68</v>
      </c>
      <c r="H625" s="104"/>
      <c r="I625" s="113" t="e">
        <f>I612-I624</f>
        <v>#REF!</v>
      </c>
    </row>
    <row r="626" spans="2:9">
      <c r="B626" s="104"/>
      <c r="C626" s="104"/>
      <c r="D626" s="104"/>
      <c r="E626" s="104"/>
      <c r="F626" s="119"/>
      <c r="G626" s="104"/>
      <c r="H626" s="104"/>
      <c r="I626" s="104"/>
    </row>
    <row r="627" spans="2:9">
      <c r="B627" s="104" t="s">
        <v>69</v>
      </c>
      <c r="C627" s="104"/>
      <c r="D627" s="104"/>
      <c r="E627" s="104"/>
      <c r="F627" s="119"/>
      <c r="G627" s="104" t="s">
        <v>69</v>
      </c>
      <c r="H627" s="104"/>
      <c r="I627" s="104"/>
    </row>
    <row r="628" spans="2:9">
      <c r="B628" s="104"/>
      <c r="C628" s="104"/>
      <c r="D628" s="116"/>
      <c r="E628" s="104"/>
      <c r="F628" s="119"/>
      <c r="G628" s="104"/>
      <c r="H628" s="104"/>
      <c r="I628" s="116"/>
    </row>
    <row r="629" spans="2:9">
      <c r="B629" s="275" t="s">
        <v>70</v>
      </c>
      <c r="C629" s="275"/>
      <c r="D629" s="104"/>
      <c r="E629" s="104"/>
      <c r="F629" s="119"/>
      <c r="G629" s="275" t="s">
        <v>70</v>
      </c>
      <c r="H629" s="275"/>
      <c r="I629" s="104"/>
    </row>
    <row r="630" spans="2:9">
      <c r="B630" s="276" t="s">
        <v>71</v>
      </c>
      <c r="C630" s="276"/>
      <c r="D630" s="114"/>
      <c r="E630" s="104"/>
      <c r="F630" s="119"/>
      <c r="G630" s="276" t="s">
        <v>71</v>
      </c>
      <c r="H630" s="276"/>
      <c r="I630" s="114"/>
    </row>
    <row r="631" spans="2:9">
      <c r="B631" s="114"/>
      <c r="C631" s="114"/>
      <c r="D631" s="105" t="s">
        <v>72</v>
      </c>
      <c r="E631" s="114"/>
      <c r="F631" s="122"/>
      <c r="G631" s="114"/>
      <c r="H631" s="114"/>
      <c r="I631" s="105" t="s">
        <v>72</v>
      </c>
    </row>
    <row r="632" spans="2:9" ht="5.25" customHeight="1">
      <c r="B632" s="117"/>
      <c r="C632" s="117"/>
      <c r="D632" s="115"/>
      <c r="E632" s="117"/>
      <c r="F632" s="121"/>
      <c r="G632" s="117"/>
      <c r="H632" s="117"/>
      <c r="I632" s="115"/>
    </row>
    <row r="633" spans="2:9">
      <c r="B633" s="276" t="s">
        <v>0</v>
      </c>
      <c r="C633" s="276"/>
      <c r="D633" s="276"/>
      <c r="E633" s="104"/>
      <c r="F633" s="119"/>
      <c r="G633" s="276" t="s">
        <v>0</v>
      </c>
      <c r="H633" s="276"/>
      <c r="I633" s="276"/>
    </row>
    <row r="634" spans="2:9">
      <c r="B634" s="276" t="s">
        <v>54</v>
      </c>
      <c r="C634" s="276"/>
      <c r="D634" s="276"/>
      <c r="E634" s="104"/>
      <c r="F634" s="119"/>
      <c r="G634" s="276" t="s">
        <v>54</v>
      </c>
      <c r="H634" s="276"/>
      <c r="I634" s="276"/>
    </row>
    <row r="635" spans="2:9" ht="7.5" customHeight="1">
      <c r="B635" s="104"/>
      <c r="C635" s="104"/>
      <c r="D635" s="104"/>
      <c r="E635" s="104"/>
      <c r="F635" s="119"/>
      <c r="G635" s="104"/>
      <c r="H635" s="104"/>
      <c r="I635" s="104"/>
    </row>
    <row r="636" spans="2:9">
      <c r="B636" s="276" t="s">
        <v>57</v>
      </c>
      <c r="C636" s="276"/>
      <c r="D636" s="276"/>
      <c r="E636" s="104"/>
      <c r="F636" s="119"/>
      <c r="G636" s="276" t="s">
        <v>57</v>
      </c>
      <c r="H636" s="276"/>
      <c r="I636" s="276"/>
    </row>
    <row r="637" spans="2:9">
      <c r="B637" s="275" t="str">
        <f>+B666</f>
        <v>MARCH 1-15, 2022</v>
      </c>
      <c r="C637" s="275"/>
      <c r="D637" s="275"/>
      <c r="E637" s="104"/>
      <c r="F637" s="119"/>
      <c r="G637" s="275" t="str">
        <f>B637</f>
        <v>MARCH 1-15, 2022</v>
      </c>
      <c r="H637" s="275"/>
      <c r="I637" s="275"/>
    </row>
    <row r="638" spans="2:9">
      <c r="B638" s="276" t="s">
        <v>58</v>
      </c>
      <c r="C638" s="276"/>
      <c r="D638" s="276"/>
      <c r="E638" s="104"/>
      <c r="F638" s="119"/>
      <c r="G638" s="276" t="s">
        <v>58</v>
      </c>
      <c r="H638" s="276"/>
      <c r="I638" s="276"/>
    </row>
    <row r="639" spans="2:9">
      <c r="B639" s="277" t="e">
        <f>+'[2]Aug1-15 SHS'!#REF!</f>
        <v>#REF!</v>
      </c>
      <c r="C639" s="278"/>
      <c r="D639" s="279"/>
      <c r="E639" s="104"/>
      <c r="F639" s="119"/>
      <c r="G639" s="277" t="e">
        <f>+'[2]Aug1-15 SHS'!#REF!</f>
        <v>#REF!</v>
      </c>
      <c r="H639" s="278"/>
      <c r="I639" s="279"/>
    </row>
    <row r="640" spans="2:9">
      <c r="B640" s="276" t="s">
        <v>104</v>
      </c>
      <c r="C640" s="276"/>
      <c r="D640" s="276"/>
      <c r="E640" s="104"/>
      <c r="F640" s="119"/>
      <c r="G640" s="276" t="s">
        <v>104</v>
      </c>
      <c r="H640" s="276"/>
      <c r="I640" s="276"/>
    </row>
    <row r="641" spans="2:9" ht="10.5" customHeight="1">
      <c r="B641" s="104"/>
      <c r="C641" s="104"/>
      <c r="D641" s="104"/>
      <c r="E641" s="104"/>
      <c r="F641" s="119"/>
      <c r="G641" s="104"/>
      <c r="H641" s="104"/>
      <c r="I641" s="104"/>
    </row>
    <row r="642" spans="2:9">
      <c r="B642" s="104" t="s">
        <v>59</v>
      </c>
      <c r="C642" s="104"/>
      <c r="D642" s="106">
        <v>4250</v>
      </c>
      <c r="E642" s="104"/>
      <c r="F642" s="119"/>
      <c r="G642" s="104" t="s">
        <v>59</v>
      </c>
      <c r="H642" s="104"/>
      <c r="I642" s="116">
        <v>3500</v>
      </c>
    </row>
    <row r="643" spans="2:9">
      <c r="B643" s="104"/>
      <c r="C643" s="104"/>
      <c r="D643" s="104"/>
      <c r="E643" s="104"/>
      <c r="F643" s="119"/>
      <c r="G643" s="108"/>
      <c r="H643" s="108"/>
      <c r="I643" s="104" t="s">
        <v>53</v>
      </c>
    </row>
    <row r="644" spans="2:9">
      <c r="B644" s="104" t="s">
        <v>61</v>
      </c>
      <c r="C644" s="104"/>
      <c r="D644" s="104"/>
      <c r="E644" s="104"/>
      <c r="F644" s="119"/>
      <c r="G644" s="104" t="s">
        <v>61</v>
      </c>
      <c r="H644" s="104"/>
      <c r="I644" s="104"/>
    </row>
    <row r="645" spans="2:9">
      <c r="B645" s="104" t="s">
        <v>62</v>
      </c>
      <c r="C645" s="106">
        <f>'[1]MAR 1-15'!E47</f>
        <v>0</v>
      </c>
      <c r="D645" s="104"/>
      <c r="E645" s="104"/>
      <c r="F645" s="119"/>
      <c r="G645" s="104" t="s">
        <v>96</v>
      </c>
      <c r="H645" s="120">
        <f>'[1]MAR 1-15'!G49</f>
        <v>0</v>
      </c>
      <c r="I645" s="104"/>
    </row>
    <row r="646" spans="2:9">
      <c r="B646" s="104" t="s">
        <v>96</v>
      </c>
      <c r="C646" s="107">
        <f>'[1]MAR 1-15'!G47</f>
        <v>0</v>
      </c>
      <c r="D646" s="104"/>
      <c r="E646" s="104"/>
      <c r="F646" s="119"/>
      <c r="G646" s="104" t="s">
        <v>97</v>
      </c>
      <c r="H646" s="125"/>
      <c r="I646" s="104"/>
    </row>
    <row r="647" spans="2:9">
      <c r="B647" s="104" t="s">
        <v>97</v>
      </c>
      <c r="C647" s="107">
        <v>0</v>
      </c>
      <c r="D647" s="104"/>
      <c r="E647" s="104"/>
      <c r="F647" s="119"/>
      <c r="G647" s="104" t="s">
        <v>64</v>
      </c>
      <c r="H647" s="120">
        <v>0</v>
      </c>
      <c r="I647" s="104"/>
    </row>
    <row r="648" spans="2:9">
      <c r="B648" s="104" t="s">
        <v>64</v>
      </c>
      <c r="C648" s="107">
        <v>100</v>
      </c>
      <c r="D648" s="104"/>
      <c r="E648" s="104"/>
      <c r="F648" s="119"/>
      <c r="G648" s="104" t="s">
        <v>67</v>
      </c>
      <c r="H648" s="120">
        <v>0</v>
      </c>
      <c r="I648" s="104"/>
    </row>
    <row r="649" spans="2:9">
      <c r="B649" s="104" t="s">
        <v>67</v>
      </c>
      <c r="C649" s="107"/>
      <c r="D649" s="104"/>
      <c r="E649" s="104"/>
      <c r="F649" s="119"/>
      <c r="G649" s="104" t="s">
        <v>63</v>
      </c>
      <c r="H649" s="120">
        <v>0</v>
      </c>
      <c r="I649" s="104"/>
    </row>
    <row r="650" spans="2:9">
      <c r="B650" s="104" t="s">
        <v>63</v>
      </c>
      <c r="C650" s="107">
        <v>100</v>
      </c>
      <c r="D650" s="104"/>
      <c r="E650" s="104"/>
      <c r="F650" s="119"/>
      <c r="G650" s="104" t="s">
        <v>108</v>
      </c>
      <c r="H650" s="120">
        <v>0</v>
      </c>
      <c r="I650" s="104"/>
    </row>
    <row r="651" spans="2:9">
      <c r="B651" s="104" t="s">
        <v>98</v>
      </c>
      <c r="C651" s="107">
        <v>0</v>
      </c>
      <c r="D651" s="104"/>
      <c r="E651" s="104"/>
      <c r="F651" s="119"/>
      <c r="G651" s="104" t="s">
        <v>66</v>
      </c>
      <c r="H651" s="120">
        <v>0</v>
      </c>
      <c r="I651" s="104"/>
    </row>
    <row r="652" spans="2:9">
      <c r="B652" s="104" t="s">
        <v>65</v>
      </c>
      <c r="C652" s="107" t="e">
        <f>+'[2]Aug1-15 SHS'!#REF!</f>
        <v>#REF!</v>
      </c>
      <c r="D652" s="104"/>
      <c r="E652" s="104"/>
      <c r="F652" s="119"/>
      <c r="G652" s="104" t="s">
        <v>65</v>
      </c>
      <c r="H652" s="107">
        <v>0</v>
      </c>
      <c r="I652" s="104"/>
    </row>
    <row r="653" spans="2:9" ht="16.5">
      <c r="B653" s="104" t="s">
        <v>122</v>
      </c>
      <c r="C653" s="107"/>
      <c r="D653" s="104"/>
      <c r="E653" s="104"/>
      <c r="F653" s="119"/>
      <c r="G653" s="104" t="s">
        <v>116</v>
      </c>
      <c r="H653" s="111">
        <v>0</v>
      </c>
      <c r="I653" s="112">
        <f>SUM(H645:H653)</f>
        <v>0</v>
      </c>
    </row>
    <row r="654" spans="2:9" ht="21">
      <c r="B654" s="104" t="s">
        <v>116</v>
      </c>
      <c r="C654" s="111"/>
      <c r="D654" s="112" t="e">
        <f>SUM(C645:C654)</f>
        <v>#REF!</v>
      </c>
      <c r="E654" s="104"/>
      <c r="F654" s="119"/>
      <c r="G654" s="104" t="s">
        <v>68</v>
      </c>
      <c r="H654" s="104"/>
      <c r="I654" s="113">
        <f>I642-I653</f>
        <v>3500</v>
      </c>
    </row>
    <row r="655" spans="2:9" ht="20.25">
      <c r="B655" s="104" t="s">
        <v>68</v>
      </c>
      <c r="C655" s="104"/>
      <c r="D655" s="113" t="e">
        <f>D642-D654</f>
        <v>#REF!</v>
      </c>
      <c r="E655" s="104"/>
      <c r="F655" s="119"/>
      <c r="G655" s="104" t="s">
        <v>69</v>
      </c>
      <c r="H655" s="104"/>
      <c r="I655" s="104"/>
    </row>
    <row r="656" spans="2:9">
      <c r="B656" s="104"/>
      <c r="C656" s="104"/>
      <c r="D656" s="104"/>
      <c r="E656" s="104"/>
      <c r="F656" s="119"/>
      <c r="G656" s="104"/>
      <c r="H656" s="104"/>
      <c r="I656" s="104"/>
    </row>
    <row r="657" spans="2:9">
      <c r="B657" s="104" t="s">
        <v>69</v>
      </c>
      <c r="C657" s="104"/>
      <c r="D657" s="104"/>
      <c r="E657" s="104"/>
      <c r="F657" s="119"/>
      <c r="G657" s="104"/>
      <c r="H657" s="104"/>
      <c r="I657" s="104"/>
    </row>
    <row r="658" spans="2:9">
      <c r="B658" s="275" t="s">
        <v>70</v>
      </c>
      <c r="C658" s="275"/>
      <c r="D658" s="104"/>
      <c r="E658" s="104"/>
      <c r="F658" s="119"/>
      <c r="G658" s="275" t="s">
        <v>70</v>
      </c>
      <c r="H658" s="275"/>
      <c r="I658" s="104"/>
    </row>
    <row r="659" spans="2:9">
      <c r="B659" s="281" t="s">
        <v>71</v>
      </c>
      <c r="C659" s="281"/>
      <c r="D659" s="114"/>
      <c r="E659" s="104"/>
      <c r="F659" s="119"/>
      <c r="G659" s="281" t="s">
        <v>71</v>
      </c>
      <c r="H659" s="281"/>
      <c r="I659" s="114"/>
    </row>
    <row r="660" spans="2:9">
      <c r="B660" s="104"/>
      <c r="C660" s="104"/>
      <c r="D660" s="103" t="s">
        <v>72</v>
      </c>
      <c r="E660" s="104"/>
      <c r="F660" s="119"/>
      <c r="G660" s="104"/>
      <c r="H660" s="104"/>
      <c r="I660" s="103" t="s">
        <v>72</v>
      </c>
    </row>
    <row r="661" spans="2:9">
      <c r="B661" s="104"/>
      <c r="C661" s="104"/>
      <c r="D661" s="103"/>
      <c r="E661" s="104"/>
      <c r="F661" s="119"/>
      <c r="G661" s="104"/>
      <c r="H661" s="104"/>
      <c r="I661" s="103"/>
    </row>
    <row r="662" spans="2:9">
      <c r="B662" s="281" t="s">
        <v>0</v>
      </c>
      <c r="C662" s="281"/>
      <c r="D662" s="281"/>
      <c r="E662" s="117"/>
      <c r="F662" s="121"/>
      <c r="G662" s="281" t="s">
        <v>0</v>
      </c>
      <c r="H662" s="281"/>
      <c r="I662" s="281"/>
    </row>
    <row r="663" spans="2:9">
      <c r="B663" s="276" t="s">
        <v>54</v>
      </c>
      <c r="C663" s="276"/>
      <c r="D663" s="276"/>
      <c r="E663" s="104"/>
      <c r="F663" s="119"/>
      <c r="G663" s="276" t="s">
        <v>54</v>
      </c>
      <c r="H663" s="276"/>
      <c r="I663" s="276"/>
    </row>
    <row r="664" spans="2:9" ht="7.5" customHeight="1">
      <c r="B664" s="104"/>
      <c r="C664" s="104"/>
      <c r="D664" s="104"/>
      <c r="E664" s="104"/>
      <c r="F664" s="119"/>
      <c r="G664" s="104"/>
      <c r="H664" s="104"/>
      <c r="I664" s="104"/>
    </row>
    <row r="665" spans="2:9">
      <c r="B665" s="276" t="s">
        <v>57</v>
      </c>
      <c r="C665" s="276"/>
      <c r="D665" s="276"/>
      <c r="E665" s="104"/>
      <c r="F665" s="119"/>
      <c r="G665" s="276" t="s">
        <v>57</v>
      </c>
      <c r="H665" s="276"/>
      <c r="I665" s="276"/>
    </row>
    <row r="666" spans="2:9">
      <c r="B666" s="275" t="str">
        <f>+B578</f>
        <v>MARCH 1-15, 2022</v>
      </c>
      <c r="C666" s="275"/>
      <c r="D666" s="275"/>
      <c r="E666" s="104"/>
      <c r="F666" s="119"/>
      <c r="G666" s="275" t="str">
        <f>+B666</f>
        <v>MARCH 1-15, 2022</v>
      </c>
      <c r="H666" s="275"/>
      <c r="I666" s="275"/>
    </row>
    <row r="667" spans="2:9">
      <c r="B667" s="276" t="s">
        <v>58</v>
      </c>
      <c r="C667" s="276"/>
      <c r="D667" s="276"/>
      <c r="E667" s="104"/>
      <c r="F667" s="119"/>
      <c r="G667" s="276" t="s">
        <v>58</v>
      </c>
      <c r="H667" s="276"/>
      <c r="I667" s="276"/>
    </row>
    <row r="668" spans="2:9">
      <c r="B668" s="277" t="e">
        <f>+'[2]Aug1-15 SHS'!#REF!</f>
        <v>#REF!</v>
      </c>
      <c r="C668" s="278"/>
      <c r="D668" s="279"/>
      <c r="E668" s="104"/>
      <c r="F668" s="119"/>
      <c r="G668" s="280" t="e">
        <f>+'[2]Aug1-15 SHS'!#REF!</f>
        <v>#REF!</v>
      </c>
      <c r="H668" s="278"/>
      <c r="I668" s="279"/>
    </row>
    <row r="669" spans="2:9">
      <c r="B669" s="276" t="s">
        <v>104</v>
      </c>
      <c r="C669" s="276"/>
      <c r="D669" s="276"/>
      <c r="E669" s="104"/>
      <c r="F669" s="119"/>
      <c r="G669" s="276" t="s">
        <v>104</v>
      </c>
      <c r="H669" s="276"/>
      <c r="I669" s="276"/>
    </row>
    <row r="670" spans="2:9" ht="9" customHeight="1">
      <c r="B670" s="104"/>
      <c r="C670" s="104"/>
      <c r="D670" s="104"/>
      <c r="E670" s="104"/>
      <c r="F670" s="119"/>
      <c r="G670" s="104"/>
      <c r="H670" s="104"/>
      <c r="I670" s="104"/>
    </row>
    <row r="671" spans="2:9">
      <c r="B671" s="104" t="s">
        <v>59</v>
      </c>
      <c r="C671" s="104"/>
      <c r="D671" s="116">
        <v>4000</v>
      </c>
      <c r="E671" s="104"/>
      <c r="F671" s="119"/>
      <c r="G671" s="104" t="s">
        <v>59</v>
      </c>
      <c r="H671" s="104"/>
      <c r="I671" s="111">
        <v>6500</v>
      </c>
    </row>
    <row r="672" spans="2:9">
      <c r="B672" s="104"/>
      <c r="C672" s="104"/>
      <c r="D672" s="104"/>
      <c r="E672" s="104"/>
      <c r="F672" s="119"/>
      <c r="G672" s="104" t="s">
        <v>112</v>
      </c>
      <c r="H672" s="104"/>
      <c r="I672" s="111"/>
    </row>
    <row r="673" spans="2:9">
      <c r="B673" s="104" t="s">
        <v>61</v>
      </c>
      <c r="C673" s="104"/>
      <c r="D673" s="104"/>
      <c r="E673" s="104"/>
      <c r="F673" s="119"/>
      <c r="G673" s="104" t="s">
        <v>61</v>
      </c>
      <c r="H673" s="104"/>
      <c r="I673" s="125"/>
    </row>
    <row r="674" spans="2:9">
      <c r="B674" s="104" t="s">
        <v>62</v>
      </c>
      <c r="C674" s="116">
        <v>0</v>
      </c>
      <c r="D674" s="104"/>
      <c r="E674" s="104"/>
      <c r="F674" s="119"/>
      <c r="G674" s="104" t="s">
        <v>62</v>
      </c>
      <c r="H674" s="120">
        <v>0</v>
      </c>
      <c r="I674" s="104"/>
    </row>
    <row r="675" spans="2:9">
      <c r="B675" s="104" t="s">
        <v>96</v>
      </c>
      <c r="C675" s="120">
        <f>'[1]MAR 1-15'!G50</f>
        <v>0</v>
      </c>
      <c r="D675" s="104"/>
      <c r="E675" s="104"/>
      <c r="F675" s="119"/>
      <c r="G675" s="104" t="s">
        <v>64</v>
      </c>
      <c r="H675" s="120">
        <v>162.5</v>
      </c>
      <c r="I675" s="104"/>
    </row>
    <row r="676" spans="2:9">
      <c r="B676" s="104" t="s">
        <v>97</v>
      </c>
      <c r="C676" s="120">
        <f>'[3]jan 1-15'!H54</f>
        <v>0</v>
      </c>
      <c r="D676" s="104"/>
      <c r="E676" s="104"/>
      <c r="F676" s="119"/>
      <c r="G676" s="104" t="s">
        <v>67</v>
      </c>
      <c r="H676" s="120">
        <v>140.24</v>
      </c>
      <c r="I676" s="104"/>
    </row>
    <row r="677" spans="2:9">
      <c r="B677" s="104" t="s">
        <v>64</v>
      </c>
      <c r="C677" s="120">
        <f>'[1]MAR 1-15'!I50</f>
        <v>0</v>
      </c>
      <c r="D677" s="104"/>
      <c r="E677" s="104"/>
      <c r="F677" s="119"/>
      <c r="G677" s="104" t="s">
        <v>63</v>
      </c>
      <c r="H677" s="120">
        <v>100</v>
      </c>
      <c r="I677" s="104"/>
    </row>
    <row r="678" spans="2:9">
      <c r="B678" s="104" t="s">
        <v>116</v>
      </c>
      <c r="C678" s="120">
        <v>0</v>
      </c>
      <c r="D678" s="104"/>
      <c r="E678" s="104"/>
      <c r="F678" s="119"/>
      <c r="G678" s="104" t="s">
        <v>123</v>
      </c>
      <c r="H678" s="120">
        <v>329</v>
      </c>
      <c r="I678" s="104"/>
    </row>
    <row r="679" spans="2:9">
      <c r="B679" s="104" t="s">
        <v>63</v>
      </c>
      <c r="C679" s="120">
        <v>0</v>
      </c>
      <c r="D679" s="104"/>
      <c r="E679" s="104"/>
      <c r="F679" s="119"/>
      <c r="G679" s="104">
        <v>0</v>
      </c>
      <c r="H679" s="120" t="e">
        <f>+'[2]Aug1-15 SHS'!#REF!</f>
        <v>#REF!</v>
      </c>
      <c r="I679" s="104"/>
    </row>
    <row r="680" spans="2:9">
      <c r="B680" s="104" t="s">
        <v>108</v>
      </c>
      <c r="C680" s="120">
        <v>0</v>
      </c>
      <c r="D680" s="104"/>
      <c r="E680" s="104"/>
      <c r="F680" s="119"/>
      <c r="G680" s="104" t="s">
        <v>109</v>
      </c>
      <c r="H680" s="107"/>
      <c r="I680" s="104"/>
    </row>
    <row r="681" spans="2:9" ht="16.5">
      <c r="B681" s="104" t="s">
        <v>65</v>
      </c>
      <c r="C681" s="120">
        <v>0</v>
      </c>
      <c r="D681" s="123">
        <f>SUM(C674:C681)</f>
        <v>0</v>
      </c>
      <c r="E681" s="104"/>
      <c r="F681" s="119"/>
      <c r="G681" s="104"/>
      <c r="H681" s="104"/>
      <c r="I681" s="112" t="e">
        <f>SUM(H674:H680)</f>
        <v>#REF!</v>
      </c>
    </row>
    <row r="682" spans="2:9" ht="20.25">
      <c r="B682" s="104" t="s">
        <v>68</v>
      </c>
      <c r="C682" s="107"/>
      <c r="D682" s="124">
        <f>+D671-D681</f>
        <v>4000</v>
      </c>
      <c r="E682" s="104"/>
      <c r="F682" s="119"/>
      <c r="G682" s="104" t="s">
        <v>68</v>
      </c>
      <c r="H682" s="104"/>
      <c r="I682" s="113" t="e">
        <f>+I671-I681</f>
        <v>#REF!</v>
      </c>
    </row>
    <row r="683" spans="2:9" ht="16.5">
      <c r="B683" s="104"/>
      <c r="C683" s="104"/>
      <c r="D683" s="112"/>
      <c r="E683" s="104"/>
      <c r="F683" s="119"/>
      <c r="G683" s="104"/>
      <c r="H683" s="104"/>
      <c r="I683" s="104"/>
    </row>
    <row r="684" spans="2:9" ht="12" customHeight="1">
      <c r="B684" s="104"/>
      <c r="C684" s="104"/>
      <c r="D684" s="113"/>
      <c r="E684" s="104"/>
      <c r="F684" s="119"/>
      <c r="G684" s="104" t="s">
        <v>69</v>
      </c>
      <c r="H684" s="104"/>
      <c r="I684" s="104"/>
    </row>
    <row r="685" spans="2:9">
      <c r="B685" s="104"/>
      <c r="C685" s="104"/>
      <c r="D685" s="104"/>
      <c r="E685" s="104"/>
      <c r="F685" s="119"/>
      <c r="G685" s="104"/>
      <c r="H685" s="104"/>
      <c r="I685" s="104"/>
    </row>
    <row r="686" spans="2:9">
      <c r="B686" s="104" t="s">
        <v>69</v>
      </c>
      <c r="C686" s="104"/>
      <c r="D686" s="104"/>
      <c r="E686" s="104"/>
      <c r="F686" s="119"/>
      <c r="G686" s="104"/>
      <c r="H686" s="104"/>
      <c r="I686" s="104"/>
    </row>
    <row r="687" spans="2:9">
      <c r="B687" s="104"/>
      <c r="C687" s="104"/>
      <c r="D687" s="104"/>
      <c r="E687" s="104"/>
      <c r="F687" s="119"/>
      <c r="G687" s="104"/>
      <c r="H687" s="104"/>
      <c r="I687" s="104"/>
    </row>
    <row r="688" spans="2:9">
      <c r="B688" s="275" t="s">
        <v>70</v>
      </c>
      <c r="C688" s="275"/>
      <c r="D688" s="104"/>
      <c r="E688" s="104"/>
      <c r="F688" s="119"/>
      <c r="G688" s="275" t="s">
        <v>70</v>
      </c>
      <c r="H688" s="275"/>
      <c r="I688" s="104"/>
    </row>
    <row r="689" spans="2:9">
      <c r="B689" s="276" t="s">
        <v>71</v>
      </c>
      <c r="C689" s="276"/>
      <c r="D689" s="114"/>
      <c r="E689" s="104"/>
      <c r="F689" s="119"/>
      <c r="G689" s="276" t="s">
        <v>71</v>
      </c>
      <c r="H689" s="276"/>
      <c r="I689" s="114"/>
    </row>
    <row r="690" spans="2:9">
      <c r="B690" s="114"/>
      <c r="C690" s="114"/>
      <c r="D690" s="105" t="s">
        <v>72</v>
      </c>
      <c r="E690" s="114"/>
      <c r="F690" s="122"/>
      <c r="G690" s="114"/>
      <c r="H690" s="114"/>
      <c r="I690" s="105" t="s">
        <v>72</v>
      </c>
    </row>
    <row r="691" spans="2:9" ht="10.5" customHeight="1">
      <c r="B691" s="117"/>
      <c r="C691" s="117"/>
      <c r="D691" s="115"/>
      <c r="E691" s="117"/>
      <c r="F691" s="121"/>
      <c r="G691" s="117"/>
      <c r="H691" s="117"/>
      <c r="I691" s="115"/>
    </row>
    <row r="692" spans="2:9">
      <c r="B692" s="276" t="s">
        <v>0</v>
      </c>
      <c r="C692" s="276"/>
      <c r="D692" s="276"/>
      <c r="E692" s="104"/>
      <c r="F692" s="119"/>
      <c r="G692" s="276" t="s">
        <v>0</v>
      </c>
      <c r="H692" s="276"/>
      <c r="I692" s="276"/>
    </row>
    <row r="693" spans="2:9">
      <c r="B693" s="276" t="s">
        <v>54</v>
      </c>
      <c r="C693" s="276"/>
      <c r="D693" s="276"/>
      <c r="E693" s="104"/>
      <c r="F693" s="119"/>
      <c r="G693" s="276" t="s">
        <v>54</v>
      </c>
      <c r="H693" s="276"/>
      <c r="I693" s="276"/>
    </row>
    <row r="694" spans="2:9" ht="10.5" customHeight="1">
      <c r="B694" s="104"/>
      <c r="C694" s="104"/>
      <c r="D694" s="104"/>
      <c r="E694" s="104"/>
      <c r="F694" s="119"/>
      <c r="G694" s="104"/>
      <c r="H694" s="104"/>
      <c r="I694" s="104"/>
    </row>
    <row r="695" spans="2:9">
      <c r="B695" s="276" t="s">
        <v>57</v>
      </c>
      <c r="C695" s="276"/>
      <c r="D695" s="276"/>
      <c r="E695" s="104"/>
      <c r="F695" s="119"/>
      <c r="G695" s="276" t="s">
        <v>57</v>
      </c>
      <c r="H695" s="276"/>
      <c r="I695" s="276"/>
    </row>
    <row r="696" spans="2:9">
      <c r="B696" s="275" t="str">
        <f>+B5</f>
        <v>MARCH 1-15, 2022</v>
      </c>
      <c r="C696" s="275"/>
      <c r="D696" s="275"/>
      <c r="E696" s="104"/>
      <c r="F696" s="119"/>
      <c r="G696" s="275" t="str">
        <f>+B696</f>
        <v>MARCH 1-15, 2022</v>
      </c>
      <c r="H696" s="275"/>
      <c r="I696" s="275"/>
    </row>
    <row r="697" spans="2:9">
      <c r="B697" s="276" t="s">
        <v>58</v>
      </c>
      <c r="C697" s="276"/>
      <c r="D697" s="276"/>
      <c r="E697" s="104"/>
      <c r="F697" s="119"/>
      <c r="G697" s="276" t="s">
        <v>58</v>
      </c>
      <c r="H697" s="276"/>
      <c r="I697" s="276"/>
    </row>
    <row r="698" spans="2:9">
      <c r="B698" s="277" t="e">
        <f>+'[2]Aug1-15 SHS'!#REF!</f>
        <v>#REF!</v>
      </c>
      <c r="C698" s="278"/>
      <c r="D698" s="279"/>
      <c r="E698" s="104"/>
      <c r="F698" s="119"/>
      <c r="G698" s="280" t="e">
        <f>+'[2]Aug1-15 SHS'!#REF!</f>
        <v>#REF!</v>
      </c>
      <c r="H698" s="278"/>
      <c r="I698" s="279"/>
    </row>
    <row r="699" spans="2:9">
      <c r="B699" s="276" t="s">
        <v>104</v>
      </c>
      <c r="C699" s="276"/>
      <c r="D699" s="276"/>
      <c r="E699" s="104"/>
      <c r="F699" s="119"/>
      <c r="G699" s="276" t="s">
        <v>104</v>
      </c>
      <c r="H699" s="276"/>
      <c r="I699" s="276"/>
    </row>
    <row r="700" spans="2:9" ht="6" customHeight="1">
      <c r="B700" s="104"/>
      <c r="C700" s="104"/>
      <c r="D700" s="104"/>
      <c r="E700" s="104"/>
      <c r="F700" s="119"/>
      <c r="G700" s="104"/>
      <c r="H700" s="104"/>
      <c r="I700" s="104"/>
    </row>
    <row r="701" spans="2:9">
      <c r="B701" s="104" t="s">
        <v>59</v>
      </c>
      <c r="C701" s="104"/>
      <c r="D701" s="111">
        <v>4000</v>
      </c>
      <c r="E701" s="104"/>
      <c r="F701" s="119"/>
      <c r="G701" s="104" t="s">
        <v>59</v>
      </c>
      <c r="H701" s="104"/>
      <c r="I701" s="111">
        <v>8500</v>
      </c>
    </row>
    <row r="702" spans="2:9">
      <c r="B702" s="104" t="s">
        <v>124</v>
      </c>
      <c r="C702" s="104"/>
      <c r="D702" s="111"/>
      <c r="E702" s="104"/>
      <c r="F702" s="119"/>
      <c r="G702" s="104"/>
      <c r="H702" s="104"/>
      <c r="I702" s="116">
        <v>1500</v>
      </c>
    </row>
    <row r="703" spans="2:9">
      <c r="B703" s="104" t="s">
        <v>61</v>
      </c>
      <c r="C703" s="104"/>
      <c r="D703" s="125"/>
      <c r="E703" s="104"/>
      <c r="F703" s="119"/>
      <c r="G703" s="104" t="s">
        <v>61</v>
      </c>
      <c r="H703" s="104"/>
      <c r="I703" s="125">
        <f>SUM(I701:I702)</f>
        <v>10000</v>
      </c>
    </row>
    <row r="704" spans="2:9" ht="8.25" customHeight="1">
      <c r="B704" s="104"/>
      <c r="C704" s="104"/>
      <c r="D704" s="104"/>
      <c r="E704" s="104"/>
      <c r="F704" s="119"/>
      <c r="G704" s="104"/>
      <c r="H704" s="104"/>
      <c r="I704" s="104"/>
    </row>
    <row r="705" spans="2:9">
      <c r="B705" s="104" t="s">
        <v>62</v>
      </c>
      <c r="C705" s="120">
        <v>0</v>
      </c>
      <c r="D705" s="104"/>
      <c r="E705" s="104"/>
      <c r="F705" s="119"/>
      <c r="G705" s="104" t="s">
        <v>62</v>
      </c>
      <c r="H705" s="120">
        <v>0</v>
      </c>
      <c r="I705" s="104"/>
    </row>
    <row r="706" spans="2:9">
      <c r="B706" s="104" t="s">
        <v>96</v>
      </c>
      <c r="C706" s="120"/>
      <c r="D706" s="104"/>
      <c r="E706" s="104"/>
      <c r="F706" s="119"/>
      <c r="G706" s="104" t="s">
        <v>96</v>
      </c>
      <c r="H706" s="120">
        <f>'[1]MAR 1-15'!G52</f>
        <v>0</v>
      </c>
      <c r="I706" s="104"/>
    </row>
    <row r="707" spans="2:9">
      <c r="B707" s="104" t="s">
        <v>97</v>
      </c>
      <c r="C707" s="120"/>
      <c r="D707" s="104"/>
      <c r="E707" s="104"/>
      <c r="F707" s="119"/>
      <c r="G707" s="104" t="s">
        <v>64</v>
      </c>
      <c r="H707" s="120">
        <v>212.5</v>
      </c>
      <c r="I707" s="104"/>
    </row>
    <row r="708" spans="2:9">
      <c r="B708" s="104" t="s">
        <v>64</v>
      </c>
      <c r="C708" s="120">
        <v>100</v>
      </c>
      <c r="D708" s="104"/>
      <c r="E708" s="104"/>
      <c r="F708" s="119"/>
      <c r="G708" s="104" t="s">
        <v>67</v>
      </c>
      <c r="H708" s="120">
        <v>354.21</v>
      </c>
      <c r="I708" s="104"/>
    </row>
    <row r="709" spans="2:9">
      <c r="B709" s="104" t="s">
        <v>67</v>
      </c>
      <c r="C709" s="120">
        <v>0</v>
      </c>
      <c r="D709" s="104"/>
      <c r="E709" s="104"/>
      <c r="F709" s="119"/>
      <c r="G709" s="104" t="s">
        <v>63</v>
      </c>
      <c r="H709" s="120">
        <v>100</v>
      </c>
      <c r="I709" s="104"/>
    </row>
    <row r="710" spans="2:9">
      <c r="B710" s="104" t="s">
        <v>63</v>
      </c>
      <c r="C710" s="120">
        <v>100</v>
      </c>
      <c r="D710" s="104"/>
      <c r="E710" s="104"/>
      <c r="F710" s="119"/>
      <c r="G710" s="104" t="s">
        <v>98</v>
      </c>
      <c r="H710" s="120">
        <v>627.15</v>
      </c>
      <c r="I710" s="104"/>
    </row>
    <row r="711" spans="2:9">
      <c r="B711" s="104" t="s">
        <v>108</v>
      </c>
      <c r="C711" s="120">
        <v>0</v>
      </c>
      <c r="D711" s="104"/>
      <c r="E711" s="104"/>
      <c r="F711" s="119"/>
      <c r="G711" s="104" t="s">
        <v>65</v>
      </c>
      <c r="H711" s="120" t="e">
        <f>+'[2]Aug1-15 SHS'!#REF!</f>
        <v>#REF!</v>
      </c>
      <c r="I711" s="104"/>
    </row>
    <row r="712" spans="2:9">
      <c r="B712" s="104" t="s">
        <v>65</v>
      </c>
      <c r="C712" s="120" t="e">
        <f>+'[2]Aug1-15 SHS'!#REF!</f>
        <v>#REF!</v>
      </c>
      <c r="D712" s="104"/>
      <c r="E712" s="104"/>
      <c r="F712" s="119"/>
      <c r="G712" s="104" t="s">
        <v>109</v>
      </c>
      <c r="H712" s="120">
        <v>0</v>
      </c>
      <c r="I712" s="104"/>
    </row>
    <row r="713" spans="2:9" ht="16.5">
      <c r="B713" s="104" t="s">
        <v>116</v>
      </c>
      <c r="C713" s="107"/>
      <c r="D713" s="104"/>
      <c r="E713" s="104"/>
      <c r="F713" s="119"/>
      <c r="G713" s="104"/>
      <c r="H713" s="104"/>
      <c r="I713" s="112"/>
    </row>
    <row r="714" spans="2:9" ht="15.75" customHeight="1">
      <c r="B714" s="104"/>
      <c r="C714" s="104"/>
      <c r="D714" s="126" t="e">
        <f>SUM(C705:C713)</f>
        <v>#REF!</v>
      </c>
      <c r="E714" s="104"/>
      <c r="F714" s="119"/>
      <c r="G714" s="104"/>
      <c r="H714" s="104"/>
      <c r="I714" s="127" t="e">
        <f>SUM(H705:H712)</f>
        <v>#REF!</v>
      </c>
    </row>
    <row r="715" spans="2:9" ht="20.25">
      <c r="B715" s="104" t="s">
        <v>68</v>
      </c>
      <c r="C715" s="104"/>
      <c r="D715" s="113" t="e">
        <f>+D701-D714</f>
        <v>#REF!</v>
      </c>
      <c r="E715" s="104"/>
      <c r="F715" s="119"/>
      <c r="G715" s="104" t="s">
        <v>68</v>
      </c>
      <c r="H715" s="104"/>
      <c r="I715" s="124" t="e">
        <f>+I703-I714</f>
        <v>#REF!</v>
      </c>
    </row>
    <row r="716" spans="2:9" ht="11.25" customHeight="1">
      <c r="B716" s="104"/>
      <c r="C716" s="104"/>
      <c r="D716" s="104"/>
      <c r="E716" s="104"/>
      <c r="F716" s="119"/>
      <c r="G716" s="104"/>
      <c r="H716" s="104"/>
      <c r="I716" s="104"/>
    </row>
    <row r="717" spans="2:9">
      <c r="B717" s="104" t="s">
        <v>69</v>
      </c>
      <c r="C717" s="104"/>
      <c r="D717" s="104"/>
      <c r="E717" s="104"/>
      <c r="F717" s="119"/>
      <c r="G717" s="104" t="s">
        <v>69</v>
      </c>
      <c r="H717" s="104"/>
      <c r="I717" s="104"/>
    </row>
    <row r="718" spans="2:9" ht="6" customHeight="1">
      <c r="B718" s="104"/>
      <c r="C718" s="104"/>
      <c r="D718" s="104"/>
      <c r="E718" s="104"/>
      <c r="F718" s="119"/>
      <c r="G718" s="104"/>
      <c r="H718" s="104"/>
      <c r="I718" s="104"/>
    </row>
    <row r="719" spans="2:9">
      <c r="B719" s="275" t="s">
        <v>70</v>
      </c>
      <c r="C719" s="275"/>
      <c r="D719" s="104"/>
      <c r="E719" s="104"/>
      <c r="F719" s="119"/>
      <c r="G719" s="275" t="s">
        <v>70</v>
      </c>
      <c r="H719" s="275"/>
      <c r="I719" s="104"/>
    </row>
    <row r="720" spans="2:9">
      <c r="B720" s="276" t="s">
        <v>71</v>
      </c>
      <c r="C720" s="276"/>
      <c r="D720" s="114"/>
      <c r="E720" s="104"/>
      <c r="F720" s="119"/>
      <c r="G720" s="276" t="s">
        <v>71</v>
      </c>
      <c r="H720" s="276"/>
      <c r="I720" s="114"/>
    </row>
    <row r="721" spans="2:9">
      <c r="B721" s="104"/>
      <c r="C721" s="104"/>
      <c r="D721" s="103" t="s">
        <v>72</v>
      </c>
      <c r="E721" s="104"/>
      <c r="F721" s="119"/>
      <c r="G721" s="104"/>
      <c r="H721" s="104"/>
      <c r="I721" s="103" t="s">
        <v>72</v>
      </c>
    </row>
    <row r="722" spans="2:9">
      <c r="B722" s="104"/>
      <c r="C722" s="104"/>
      <c r="D722" s="103"/>
      <c r="E722" s="104"/>
      <c r="F722" s="119"/>
      <c r="G722" s="104"/>
      <c r="H722" s="104"/>
      <c r="I722" s="103"/>
    </row>
    <row r="723" spans="2:9">
      <c r="B723" s="281" t="s">
        <v>0</v>
      </c>
      <c r="C723" s="281"/>
      <c r="D723" s="281"/>
      <c r="E723" s="117"/>
      <c r="F723" s="121"/>
      <c r="G723" s="281" t="s">
        <v>0</v>
      </c>
      <c r="H723" s="281"/>
      <c r="I723" s="281"/>
    </row>
    <row r="724" spans="2:9">
      <c r="B724" s="276" t="s">
        <v>54</v>
      </c>
      <c r="C724" s="276"/>
      <c r="D724" s="276"/>
      <c r="E724" s="104"/>
      <c r="F724" s="119"/>
      <c r="G724" s="276" t="s">
        <v>54</v>
      </c>
      <c r="H724" s="276"/>
      <c r="I724" s="276"/>
    </row>
    <row r="725" spans="2:9" ht="10.5" customHeight="1">
      <c r="B725" s="104"/>
      <c r="C725" s="104"/>
      <c r="D725" s="104"/>
      <c r="E725" s="104"/>
      <c r="F725" s="119"/>
      <c r="G725" s="104"/>
      <c r="H725" s="104"/>
      <c r="I725" s="104"/>
    </row>
    <row r="726" spans="2:9">
      <c r="B726" s="276" t="s">
        <v>57</v>
      </c>
      <c r="C726" s="276"/>
      <c r="D726" s="276"/>
      <c r="E726" s="104"/>
      <c r="F726" s="119"/>
      <c r="G726" s="276" t="s">
        <v>57</v>
      </c>
      <c r="H726" s="276"/>
      <c r="I726" s="276"/>
    </row>
    <row r="727" spans="2:9">
      <c r="B727" s="275" t="str">
        <f>+B637</f>
        <v>MARCH 1-15, 2022</v>
      </c>
      <c r="C727" s="275"/>
      <c r="D727" s="275"/>
      <c r="E727" s="104"/>
      <c r="F727" s="119"/>
      <c r="G727" s="275" t="str">
        <f>+B727</f>
        <v>MARCH 1-15, 2022</v>
      </c>
      <c r="H727" s="275"/>
      <c r="I727" s="275"/>
    </row>
    <row r="728" spans="2:9">
      <c r="B728" s="276" t="s">
        <v>58</v>
      </c>
      <c r="C728" s="276"/>
      <c r="D728" s="276"/>
      <c r="E728" s="104"/>
      <c r="F728" s="119"/>
      <c r="G728" s="276" t="s">
        <v>58</v>
      </c>
      <c r="H728" s="276"/>
      <c r="I728" s="276"/>
    </row>
    <row r="729" spans="2:9">
      <c r="B729" s="280" t="e">
        <f>+'[2]Aug1-15 SHS'!#REF!</f>
        <v>#REF!</v>
      </c>
      <c r="C729" s="278"/>
      <c r="D729" s="279"/>
      <c r="E729" s="104"/>
      <c r="F729" s="119"/>
      <c r="G729" s="280" t="e">
        <f>+'[2]Aug1-15 SHS'!#REF!</f>
        <v>#REF!</v>
      </c>
      <c r="H729" s="278"/>
      <c r="I729" s="279"/>
    </row>
    <row r="730" spans="2:9">
      <c r="B730" s="276" t="s">
        <v>104</v>
      </c>
      <c r="C730" s="276"/>
      <c r="D730" s="276"/>
      <c r="E730" s="104"/>
      <c r="F730" s="119"/>
      <c r="G730" s="276" t="s">
        <v>104</v>
      </c>
      <c r="H730" s="276"/>
      <c r="I730" s="276"/>
    </row>
    <row r="731" spans="2:9" ht="9.75" customHeight="1">
      <c r="B731" s="104"/>
      <c r="C731" s="104"/>
      <c r="D731" s="104"/>
      <c r="E731" s="104"/>
      <c r="F731" s="119"/>
      <c r="G731" s="104"/>
      <c r="H731" s="104"/>
      <c r="I731" s="104"/>
    </row>
    <row r="732" spans="2:9">
      <c r="B732" s="104" t="s">
        <v>59</v>
      </c>
      <c r="C732" s="104"/>
      <c r="D732" s="111">
        <v>6750</v>
      </c>
      <c r="E732" s="104"/>
      <c r="F732" s="119"/>
      <c r="G732" s="104" t="s">
        <v>59</v>
      </c>
      <c r="H732" s="104"/>
      <c r="I732" s="116">
        <v>2500</v>
      </c>
    </row>
    <row r="733" spans="2:9" ht="16.5" customHeight="1">
      <c r="B733" s="104"/>
      <c r="C733" s="104"/>
      <c r="D733" s="114">
        <v>500</v>
      </c>
      <c r="E733" s="104"/>
      <c r="F733" s="119"/>
      <c r="G733" s="104"/>
      <c r="H733" s="104"/>
      <c r="I733" s="104"/>
    </row>
    <row r="734" spans="2:9">
      <c r="B734" s="104" t="s">
        <v>61</v>
      </c>
      <c r="C734" s="104"/>
      <c r="D734" s="125">
        <f>SUM(D732:D733)</f>
        <v>7250</v>
      </c>
      <c r="E734" s="104"/>
      <c r="F734" s="119"/>
      <c r="G734" s="104" t="s">
        <v>61</v>
      </c>
      <c r="H734" s="104"/>
      <c r="I734" s="104"/>
    </row>
    <row r="735" spans="2:9">
      <c r="B735" s="104" t="s">
        <v>62</v>
      </c>
      <c r="C735" s="116">
        <v>0</v>
      </c>
      <c r="D735" s="104"/>
      <c r="E735" s="104"/>
      <c r="F735" s="119"/>
      <c r="G735" s="104" t="s">
        <v>62</v>
      </c>
      <c r="H735" s="120">
        <v>0</v>
      </c>
      <c r="I735" s="104"/>
    </row>
    <row r="736" spans="2:9">
      <c r="B736" s="104" t="s">
        <v>96</v>
      </c>
      <c r="C736" s="120">
        <f>'[1]MAR 1-15'!G54</f>
        <v>0</v>
      </c>
      <c r="D736" s="104"/>
      <c r="E736" s="104"/>
      <c r="F736" s="119"/>
      <c r="G736" s="104" t="s">
        <v>97</v>
      </c>
      <c r="H736" s="120">
        <v>0</v>
      </c>
      <c r="I736" s="104"/>
    </row>
    <row r="737" spans="2:9">
      <c r="B737" s="108" t="s">
        <v>99</v>
      </c>
      <c r="C737" s="120">
        <v>1436.75</v>
      </c>
      <c r="D737" s="104"/>
      <c r="E737" s="104"/>
      <c r="F737" s="119"/>
      <c r="G737" s="104" t="s">
        <v>64</v>
      </c>
      <c r="H737" s="120">
        <v>100</v>
      </c>
      <c r="I737" s="104"/>
    </row>
    <row r="738" spans="2:9">
      <c r="B738" s="104" t="s">
        <v>64</v>
      </c>
      <c r="C738" s="120">
        <v>162.5</v>
      </c>
      <c r="D738" s="104"/>
      <c r="E738" s="104"/>
      <c r="F738" s="119"/>
      <c r="G738" s="104" t="s">
        <v>125</v>
      </c>
      <c r="H738" s="120">
        <v>228.1</v>
      </c>
      <c r="I738" s="104"/>
    </row>
    <row r="739" spans="2:9">
      <c r="B739" s="104" t="s">
        <v>67</v>
      </c>
      <c r="C739" s="120">
        <v>481.45</v>
      </c>
      <c r="D739" s="104"/>
      <c r="E739" s="104"/>
      <c r="F739" s="119"/>
      <c r="G739" s="104" t="s">
        <v>63</v>
      </c>
      <c r="H739" s="120">
        <v>100</v>
      </c>
      <c r="I739" s="104"/>
    </row>
    <row r="740" spans="2:9">
      <c r="B740" s="104" t="s">
        <v>63</v>
      </c>
      <c r="C740" s="120">
        <v>100</v>
      </c>
      <c r="D740" s="104"/>
      <c r="E740" s="104"/>
      <c r="F740" s="119"/>
      <c r="G740" s="104" t="s">
        <v>108</v>
      </c>
      <c r="H740" s="120">
        <v>50</v>
      </c>
      <c r="I740" s="104"/>
    </row>
    <row r="741" spans="2:9">
      <c r="B741" s="104" t="s">
        <v>108</v>
      </c>
      <c r="C741" s="120"/>
      <c r="D741" s="104"/>
      <c r="E741" s="104"/>
      <c r="F741" s="119"/>
      <c r="G741" s="104" t="s">
        <v>65</v>
      </c>
      <c r="H741" s="120" t="e">
        <f>+'[2]Aug1-15 SHS'!#REF!</f>
        <v>#REF!</v>
      </c>
      <c r="I741" s="104"/>
    </row>
    <row r="742" spans="2:9">
      <c r="B742" s="104" t="s">
        <v>65</v>
      </c>
      <c r="C742" s="120" t="e">
        <f>+'[2]Aug1-15 SHS'!#REF!</f>
        <v>#REF!</v>
      </c>
      <c r="D742" s="104"/>
      <c r="E742" s="104"/>
      <c r="F742" s="119"/>
      <c r="G742" s="104" t="s">
        <v>109</v>
      </c>
      <c r="H742" s="120">
        <v>0</v>
      </c>
      <c r="I742" s="104"/>
    </row>
    <row r="743" spans="2:9" ht="16.5">
      <c r="B743" s="104" t="s">
        <v>126</v>
      </c>
      <c r="C743" s="120"/>
      <c r="D743" s="104"/>
      <c r="E743" s="104"/>
      <c r="F743" s="119"/>
      <c r="G743" s="104"/>
      <c r="H743" s="104"/>
      <c r="I743" s="112"/>
    </row>
    <row r="744" spans="2:9" ht="18" customHeight="1">
      <c r="B744" s="104"/>
      <c r="C744" s="104"/>
      <c r="D744" s="125" t="e">
        <f>SUM(C735:C743)</f>
        <v>#REF!</v>
      </c>
      <c r="E744" s="104"/>
      <c r="F744" s="119"/>
      <c r="G744" s="104"/>
      <c r="H744" s="104"/>
      <c r="I744" s="128" t="e">
        <f>SUM(H735:H742)</f>
        <v>#REF!</v>
      </c>
    </row>
    <row r="745" spans="2:9" ht="20.25">
      <c r="B745" s="104" t="s">
        <v>68</v>
      </c>
      <c r="C745" s="104"/>
      <c r="D745" s="113" t="e">
        <f>+D734-D744</f>
        <v>#REF!</v>
      </c>
      <c r="E745" s="104"/>
      <c r="F745" s="119"/>
      <c r="G745" s="104" t="s">
        <v>68</v>
      </c>
      <c r="H745" s="104"/>
      <c r="I745" s="113" t="e">
        <f>+I732-I744</f>
        <v>#REF!</v>
      </c>
    </row>
    <row r="746" spans="2:9" ht="10.5" customHeight="1">
      <c r="B746" s="104"/>
      <c r="C746" s="104"/>
      <c r="D746" s="104"/>
      <c r="E746" s="104"/>
      <c r="F746" s="119"/>
      <c r="G746" s="104"/>
      <c r="H746" s="104"/>
      <c r="I746" s="104"/>
    </row>
    <row r="747" spans="2:9">
      <c r="B747" s="104" t="s">
        <v>69</v>
      </c>
      <c r="C747" s="104"/>
      <c r="D747" s="104"/>
      <c r="E747" s="104"/>
      <c r="F747" s="119"/>
      <c r="G747" s="276" t="s">
        <v>69</v>
      </c>
      <c r="H747" s="276"/>
      <c r="I747" s="104"/>
    </row>
    <row r="748" spans="2:9">
      <c r="B748" s="104"/>
      <c r="C748" s="104"/>
      <c r="D748" s="104"/>
      <c r="E748" s="104"/>
      <c r="F748" s="119"/>
      <c r="G748" s="276"/>
      <c r="H748" s="276"/>
      <c r="I748" s="104"/>
    </row>
    <row r="749" spans="2:9">
      <c r="B749" s="275" t="s">
        <v>70</v>
      </c>
      <c r="C749" s="275"/>
      <c r="D749" s="104"/>
      <c r="E749" s="104"/>
      <c r="F749" s="119"/>
      <c r="G749" s="275" t="s">
        <v>70</v>
      </c>
      <c r="H749" s="275"/>
      <c r="I749" s="103"/>
    </row>
    <row r="750" spans="2:9">
      <c r="B750" s="276" t="s">
        <v>71</v>
      </c>
      <c r="C750" s="276"/>
      <c r="D750" s="114"/>
      <c r="E750" s="104"/>
      <c r="F750" s="119"/>
      <c r="G750" s="276" t="s">
        <v>71</v>
      </c>
      <c r="H750" s="276"/>
      <c r="I750" s="114"/>
    </row>
    <row r="751" spans="2:9">
      <c r="B751" s="114"/>
      <c r="C751" s="114"/>
      <c r="D751" s="105" t="s">
        <v>72</v>
      </c>
      <c r="E751" s="114"/>
      <c r="F751" s="122"/>
      <c r="G751" s="114"/>
      <c r="H751" s="114"/>
      <c r="I751" s="105" t="s">
        <v>72</v>
      </c>
    </row>
    <row r="752" spans="2:9">
      <c r="B752" s="117"/>
      <c r="C752" s="117"/>
      <c r="D752" s="115"/>
      <c r="E752" s="117"/>
      <c r="F752" s="121"/>
      <c r="G752" s="117"/>
      <c r="H752" s="117"/>
      <c r="I752" s="115"/>
    </row>
    <row r="753" spans="2:9">
      <c r="B753" s="276" t="s">
        <v>0</v>
      </c>
      <c r="C753" s="276"/>
      <c r="D753" s="276"/>
      <c r="E753" s="104"/>
      <c r="F753" s="119"/>
      <c r="G753" s="276" t="s">
        <v>0</v>
      </c>
      <c r="H753" s="276"/>
      <c r="I753" s="276"/>
    </row>
    <row r="754" spans="2:9">
      <c r="B754" s="276" t="s">
        <v>54</v>
      </c>
      <c r="C754" s="276"/>
      <c r="D754" s="276"/>
      <c r="E754" s="104"/>
      <c r="F754" s="119"/>
      <c r="G754" s="276" t="s">
        <v>54</v>
      </c>
      <c r="H754" s="276"/>
      <c r="I754" s="276"/>
    </row>
    <row r="755" spans="2:9" ht="5.25" customHeight="1">
      <c r="B755" s="104"/>
      <c r="C755" s="104"/>
      <c r="D755" s="104"/>
      <c r="E755" s="104"/>
      <c r="F755" s="119"/>
      <c r="G755" s="104"/>
      <c r="H755" s="104"/>
      <c r="I755" s="104"/>
    </row>
    <row r="756" spans="2:9">
      <c r="B756" s="276" t="s">
        <v>57</v>
      </c>
      <c r="C756" s="276"/>
      <c r="D756" s="276"/>
      <c r="E756" s="104"/>
      <c r="F756" s="119"/>
      <c r="G756" s="276" t="s">
        <v>57</v>
      </c>
      <c r="H756" s="276"/>
      <c r="I756" s="276"/>
    </row>
    <row r="757" spans="2:9">
      <c r="B757" s="275" t="str">
        <f>+B666</f>
        <v>MARCH 1-15, 2022</v>
      </c>
      <c r="C757" s="275"/>
      <c r="D757" s="275"/>
      <c r="E757" s="104"/>
      <c r="F757" s="119"/>
      <c r="G757" s="275" t="str">
        <f>B757</f>
        <v>MARCH 1-15, 2022</v>
      </c>
      <c r="H757" s="275"/>
      <c r="I757" s="275"/>
    </row>
    <row r="758" spans="2:9">
      <c r="B758" s="276" t="s">
        <v>58</v>
      </c>
      <c r="C758" s="276"/>
      <c r="D758" s="276"/>
      <c r="E758" s="104"/>
      <c r="F758" s="119"/>
      <c r="G758" s="276" t="s">
        <v>58</v>
      </c>
      <c r="H758" s="276"/>
      <c r="I758" s="276"/>
    </row>
    <row r="759" spans="2:9">
      <c r="B759" s="277" t="e">
        <f>+'[2]Aug1-15 SHS'!#REF!</f>
        <v>#REF!</v>
      </c>
      <c r="C759" s="278"/>
      <c r="D759" s="279"/>
      <c r="E759" s="104"/>
      <c r="F759" s="119"/>
      <c r="G759" s="277" t="e">
        <f>+'[2]Aug1-15 SHS'!#REF!</f>
        <v>#REF!</v>
      </c>
      <c r="H759" s="278"/>
      <c r="I759" s="279"/>
    </row>
    <row r="760" spans="2:9">
      <c r="B760" s="276" t="s">
        <v>104</v>
      </c>
      <c r="C760" s="276"/>
      <c r="D760" s="276"/>
      <c r="E760" s="104"/>
      <c r="F760" s="119"/>
      <c r="G760" s="276" t="s">
        <v>104</v>
      </c>
      <c r="H760" s="276"/>
      <c r="I760" s="276"/>
    </row>
    <row r="761" spans="2:9" ht="8.25" customHeight="1">
      <c r="B761" s="104"/>
      <c r="C761" s="104"/>
      <c r="D761" s="104"/>
      <c r="E761" s="104"/>
      <c r="F761" s="119"/>
      <c r="G761" s="104"/>
      <c r="H761" s="104"/>
      <c r="I761" s="104"/>
    </row>
    <row r="762" spans="2:9">
      <c r="B762" s="104" t="s">
        <v>59</v>
      </c>
      <c r="C762" s="104"/>
      <c r="D762" s="111">
        <v>3500</v>
      </c>
      <c r="E762" s="104"/>
      <c r="F762" s="119"/>
      <c r="G762" s="104" t="s">
        <v>59</v>
      </c>
      <c r="H762" s="104"/>
      <c r="I762" s="111">
        <v>4250</v>
      </c>
    </row>
    <row r="763" spans="2:9">
      <c r="B763" s="104" t="s">
        <v>112</v>
      </c>
      <c r="C763" s="104"/>
      <c r="D763" s="111"/>
      <c r="E763" s="104"/>
      <c r="F763" s="119"/>
      <c r="G763" s="104"/>
      <c r="H763" s="104"/>
      <c r="I763" s="111"/>
    </row>
    <row r="764" spans="2:9">
      <c r="B764" s="104" t="s">
        <v>61</v>
      </c>
      <c r="C764" s="104"/>
      <c r="D764" s="125"/>
      <c r="E764" s="104"/>
      <c r="F764" s="119"/>
      <c r="G764" s="104" t="s">
        <v>61</v>
      </c>
      <c r="H764" s="104"/>
      <c r="I764" s="125"/>
    </row>
    <row r="765" spans="2:9">
      <c r="B765" s="104"/>
      <c r="C765" s="104"/>
      <c r="D765" s="104"/>
      <c r="E765" s="104"/>
      <c r="F765" s="119"/>
      <c r="G765" s="104"/>
      <c r="H765" s="104"/>
      <c r="I765" s="104"/>
    </row>
    <row r="766" spans="2:9">
      <c r="B766" s="104" t="s">
        <v>62</v>
      </c>
      <c r="C766" s="116">
        <v>0</v>
      </c>
      <c r="D766" s="104"/>
      <c r="E766" s="104"/>
      <c r="F766" s="119"/>
      <c r="G766" s="104" t="s">
        <v>62</v>
      </c>
      <c r="H766" s="116" t="e">
        <f>+'[2]Aug1-15 SHS'!#REF!</f>
        <v>#REF!</v>
      </c>
      <c r="I766" s="104"/>
    </row>
    <row r="767" spans="2:9">
      <c r="B767" s="104" t="s">
        <v>96</v>
      </c>
      <c r="C767" s="120">
        <f>'[1]MAR 1-15'!G59</f>
        <v>0</v>
      </c>
      <c r="D767" s="104"/>
      <c r="E767" s="104"/>
      <c r="F767" s="119"/>
      <c r="G767" s="104" t="s">
        <v>96</v>
      </c>
      <c r="H767" s="120">
        <v>0</v>
      </c>
      <c r="I767" s="104"/>
    </row>
    <row r="768" spans="2:9">
      <c r="B768" s="104" t="s">
        <v>97</v>
      </c>
      <c r="C768" s="120">
        <v>0</v>
      </c>
      <c r="D768" s="104"/>
      <c r="E768" s="104"/>
      <c r="F768" s="119"/>
      <c r="G768" s="104" t="s">
        <v>97</v>
      </c>
      <c r="H768" s="120">
        <v>0</v>
      </c>
      <c r="I768" s="104"/>
    </row>
    <row r="769" spans="2:9">
      <c r="B769" s="104" t="s">
        <v>64</v>
      </c>
      <c r="C769" s="120">
        <v>100</v>
      </c>
      <c r="D769" s="104"/>
      <c r="E769" s="104"/>
      <c r="F769" s="119"/>
      <c r="G769" s="104" t="s">
        <v>64</v>
      </c>
      <c r="H769" s="120">
        <v>100</v>
      </c>
      <c r="I769" s="104"/>
    </row>
    <row r="770" spans="2:9">
      <c r="B770" s="104" t="s">
        <v>67</v>
      </c>
      <c r="C770" s="120">
        <f>'[1]MAR 1-15'!M59</f>
        <v>0</v>
      </c>
      <c r="D770" s="104"/>
      <c r="E770" s="104"/>
      <c r="F770" s="119"/>
      <c r="G770" s="104" t="s">
        <v>67</v>
      </c>
      <c r="H770" s="120">
        <v>0</v>
      </c>
      <c r="I770" s="104"/>
    </row>
    <row r="771" spans="2:9">
      <c r="B771" s="104" t="s">
        <v>63</v>
      </c>
      <c r="C771" s="120">
        <v>0</v>
      </c>
      <c r="D771" s="104"/>
      <c r="E771" s="104"/>
      <c r="F771" s="119"/>
      <c r="G771" s="104" t="s">
        <v>63</v>
      </c>
      <c r="H771" s="120" t="e">
        <f>+'[2]Aug1-15 SHS'!#REF!</f>
        <v>#REF!</v>
      </c>
      <c r="I771" s="104"/>
    </row>
    <row r="772" spans="2:9">
      <c r="B772" s="104" t="s">
        <v>108</v>
      </c>
      <c r="C772" s="120">
        <v>0</v>
      </c>
      <c r="D772" s="104"/>
      <c r="E772" s="104"/>
      <c r="F772" s="119"/>
      <c r="G772" s="104" t="s">
        <v>108</v>
      </c>
      <c r="H772" s="120">
        <v>0</v>
      </c>
      <c r="I772" s="104"/>
    </row>
    <row r="773" spans="2:9">
      <c r="B773" s="104" t="s">
        <v>65</v>
      </c>
      <c r="C773" s="120" t="e">
        <f>+'[2]Aug1-15 SHS'!#REF!</f>
        <v>#REF!</v>
      </c>
      <c r="D773" s="104"/>
      <c r="E773" s="104"/>
      <c r="F773" s="119"/>
      <c r="G773" s="104" t="s">
        <v>65</v>
      </c>
      <c r="H773" s="120">
        <v>0</v>
      </c>
      <c r="I773" s="104"/>
    </row>
    <row r="774" spans="2:9">
      <c r="B774" s="129" t="s">
        <v>112</v>
      </c>
      <c r="C774" s="120"/>
      <c r="D774" s="104"/>
      <c r="E774" s="104"/>
      <c r="F774" s="119"/>
      <c r="G774" s="104" t="s">
        <v>109</v>
      </c>
      <c r="H774" s="120">
        <v>0</v>
      </c>
      <c r="I774" s="104"/>
    </row>
    <row r="775" spans="2:9" ht="16.5">
      <c r="B775" s="104"/>
      <c r="C775" s="104"/>
      <c r="D775" s="112" t="e">
        <f>SUM(C766:C773)</f>
        <v>#REF!</v>
      </c>
      <c r="E775" s="104"/>
      <c r="F775" s="119"/>
      <c r="G775" s="104"/>
      <c r="H775" s="104"/>
      <c r="I775" s="134" t="e">
        <f>SUM(H766:H774)</f>
        <v>#REF!</v>
      </c>
    </row>
    <row r="776" spans="2:9" ht="20.25">
      <c r="B776" s="104" t="s">
        <v>127</v>
      </c>
      <c r="C776" s="104"/>
      <c r="D776" s="113" t="e">
        <f>+D762-D775</f>
        <v>#REF!</v>
      </c>
      <c r="E776" s="104"/>
      <c r="F776" s="119"/>
      <c r="G776" s="104" t="s">
        <v>127</v>
      </c>
      <c r="H776" s="104"/>
      <c r="I776" s="113" t="e">
        <f>+I762-I775</f>
        <v>#REF!</v>
      </c>
    </row>
    <row r="777" spans="2:9">
      <c r="B777" s="104" t="s">
        <v>69</v>
      </c>
      <c r="C777" s="104"/>
      <c r="D777" s="104"/>
      <c r="E777" s="104"/>
      <c r="F777" s="119"/>
      <c r="G777" s="104"/>
      <c r="H777" s="104"/>
      <c r="I777" s="125"/>
    </row>
    <row r="778" spans="2:9" ht="7.5" customHeight="1">
      <c r="B778" s="104"/>
      <c r="C778" s="104"/>
      <c r="D778" s="104"/>
      <c r="E778" s="104"/>
      <c r="F778" s="119"/>
      <c r="G778" s="104"/>
      <c r="H778" s="104"/>
      <c r="I778" s="104"/>
    </row>
    <row r="779" spans="2:9" ht="11.25" customHeight="1">
      <c r="B779" s="104"/>
      <c r="C779" s="104"/>
      <c r="D779" s="104"/>
      <c r="E779" s="104"/>
      <c r="F779" s="119"/>
      <c r="G779" s="104"/>
      <c r="H779" s="104"/>
      <c r="I779" s="104"/>
    </row>
    <row r="780" spans="2:9">
      <c r="B780" s="275" t="s">
        <v>70</v>
      </c>
      <c r="C780" s="275"/>
      <c r="D780" s="104"/>
      <c r="E780" s="104"/>
      <c r="F780" s="119"/>
      <c r="G780" s="275" t="s">
        <v>70</v>
      </c>
      <c r="H780" s="275"/>
      <c r="I780" s="104"/>
    </row>
    <row r="781" spans="2:9">
      <c r="B781" s="276" t="s">
        <v>71</v>
      </c>
      <c r="C781" s="276"/>
      <c r="D781" s="114"/>
      <c r="E781" s="104"/>
      <c r="F781" s="119"/>
      <c r="G781" s="281" t="s">
        <v>71</v>
      </c>
      <c r="H781" s="281"/>
      <c r="I781" s="114"/>
    </row>
    <row r="782" spans="2:9">
      <c r="B782" s="114"/>
      <c r="C782" s="114"/>
      <c r="D782" s="105" t="s">
        <v>72</v>
      </c>
      <c r="E782" s="114"/>
      <c r="F782" s="122"/>
      <c r="G782" s="114"/>
      <c r="H782" s="114"/>
      <c r="I782" s="105" t="s">
        <v>72</v>
      </c>
    </row>
    <row r="783" spans="2:9">
      <c r="B783" s="130"/>
      <c r="C783" s="130"/>
      <c r="D783" s="130"/>
      <c r="E783" s="130"/>
      <c r="F783" s="130"/>
      <c r="G783" s="130"/>
      <c r="H783" s="130"/>
      <c r="I783" s="130"/>
    </row>
    <row r="784" spans="2:9">
      <c r="B784" s="130"/>
      <c r="C784" s="130"/>
      <c r="D784" s="130"/>
      <c r="E784" s="130"/>
      <c r="F784" s="130"/>
      <c r="G784" s="130"/>
      <c r="H784" s="130"/>
      <c r="I784" s="130"/>
    </row>
    <row r="785" spans="2:9">
      <c r="B785" s="130"/>
      <c r="C785" s="130"/>
      <c r="D785" s="130"/>
      <c r="E785" s="130"/>
      <c r="F785" s="130"/>
      <c r="G785" s="130"/>
      <c r="H785" s="130"/>
      <c r="I785" s="130"/>
    </row>
    <row r="786" spans="2:9">
      <c r="B786" s="130"/>
      <c r="C786" s="130"/>
      <c r="D786" s="130"/>
      <c r="E786" s="130"/>
      <c r="F786" s="130"/>
      <c r="G786" s="130"/>
      <c r="H786" s="130"/>
      <c r="I786" s="130"/>
    </row>
    <row r="787" spans="2:9">
      <c r="B787" s="130"/>
      <c r="C787" s="130"/>
      <c r="D787" s="130"/>
      <c r="E787" s="130"/>
      <c r="F787" s="130"/>
      <c r="G787" s="130"/>
      <c r="H787" s="130"/>
      <c r="I787" s="130"/>
    </row>
    <row r="788" spans="2:9">
      <c r="B788" s="130"/>
      <c r="C788" s="130"/>
      <c r="D788" s="130"/>
      <c r="E788" s="130"/>
      <c r="F788" s="130"/>
      <c r="G788" s="130"/>
      <c r="H788" s="130"/>
      <c r="I788" s="130"/>
    </row>
    <row r="789" spans="2:9">
      <c r="B789" s="130"/>
      <c r="C789" s="130"/>
      <c r="D789" s="130"/>
      <c r="E789" s="130"/>
      <c r="F789" s="130"/>
      <c r="G789" s="130"/>
      <c r="H789" s="130"/>
      <c r="I789" s="130"/>
    </row>
    <row r="790" spans="2:9">
      <c r="B790" s="130"/>
      <c r="C790" s="130"/>
      <c r="D790" s="130"/>
      <c r="E790" s="130"/>
      <c r="F790" s="130"/>
      <c r="G790" s="130"/>
      <c r="H790" s="130"/>
      <c r="I790" s="130"/>
    </row>
    <row r="791" spans="2:9">
      <c r="B791" s="130"/>
      <c r="C791" s="130"/>
      <c r="D791" s="130"/>
      <c r="E791" s="130"/>
      <c r="F791" s="130"/>
      <c r="G791" s="130"/>
      <c r="H791" s="130"/>
      <c r="I791" s="130"/>
    </row>
    <row r="792" spans="2:9">
      <c r="B792" s="130"/>
      <c r="C792" s="130"/>
      <c r="D792" s="130"/>
      <c r="E792" s="130"/>
      <c r="F792" s="130"/>
      <c r="G792" s="130"/>
      <c r="H792" s="130"/>
      <c r="I792" s="130"/>
    </row>
    <row r="793" spans="2:9">
      <c r="B793" s="130"/>
      <c r="C793" s="130"/>
      <c r="D793" s="130"/>
      <c r="E793" s="130"/>
      <c r="F793" s="130"/>
      <c r="G793" s="130"/>
      <c r="H793" s="130"/>
      <c r="I793" s="130"/>
    </row>
    <row r="794" spans="2:9">
      <c r="B794" s="130"/>
      <c r="C794" s="130"/>
      <c r="D794" s="130"/>
      <c r="E794" s="130"/>
      <c r="F794" s="130"/>
      <c r="G794" s="130"/>
      <c r="H794" s="130"/>
      <c r="I794" s="130"/>
    </row>
    <row r="795" spans="2:9">
      <c r="B795" s="266" t="s">
        <v>0</v>
      </c>
      <c r="C795" s="266"/>
      <c r="D795" s="266"/>
      <c r="E795" s="130"/>
      <c r="F795" s="130"/>
      <c r="G795" s="266" t="s">
        <v>0</v>
      </c>
      <c r="H795" s="266"/>
      <c r="I795" s="266"/>
    </row>
    <row r="796" spans="2:9">
      <c r="B796" s="266" t="s">
        <v>54</v>
      </c>
      <c r="C796" s="266"/>
      <c r="D796" s="266"/>
      <c r="E796" s="130"/>
      <c r="F796" s="130"/>
      <c r="G796" s="266" t="s">
        <v>54</v>
      </c>
      <c r="H796" s="266"/>
      <c r="I796" s="266"/>
    </row>
    <row r="797" spans="2:9" ht="9.75" customHeight="1">
      <c r="B797" s="130"/>
      <c r="C797" s="130"/>
      <c r="D797" s="130"/>
      <c r="E797" s="130"/>
      <c r="F797" s="130"/>
      <c r="G797" s="130"/>
      <c r="H797" s="130"/>
      <c r="I797" s="130"/>
    </row>
    <row r="798" spans="2:9">
      <c r="B798" s="266" t="s">
        <v>57</v>
      </c>
      <c r="C798" s="266"/>
      <c r="D798" s="266"/>
      <c r="E798" s="130"/>
      <c r="F798" s="130"/>
      <c r="G798" s="266" t="s">
        <v>57</v>
      </c>
      <c r="H798" s="266"/>
      <c r="I798" s="266"/>
    </row>
    <row r="799" spans="2:9">
      <c r="B799" s="275" t="str">
        <f>B757</f>
        <v>MARCH 1-15, 2022</v>
      </c>
      <c r="C799" s="275"/>
      <c r="D799" s="275"/>
      <c r="E799" s="130"/>
      <c r="F799" s="130"/>
      <c r="G799" s="275" t="str">
        <f>G757</f>
        <v>MARCH 1-15, 2022</v>
      </c>
      <c r="H799" s="275"/>
      <c r="I799" s="275"/>
    </row>
    <row r="800" spans="2:9">
      <c r="B800" s="276" t="s">
        <v>58</v>
      </c>
      <c r="C800" s="276"/>
      <c r="D800" s="276"/>
      <c r="E800" s="130"/>
      <c r="F800" s="130"/>
      <c r="G800" s="276" t="s">
        <v>58</v>
      </c>
      <c r="H800" s="276"/>
      <c r="I800" s="276"/>
    </row>
    <row r="801" spans="2:9">
      <c r="B801" s="277" t="s">
        <v>128</v>
      </c>
      <c r="C801" s="278"/>
      <c r="D801" s="279"/>
      <c r="E801" s="130"/>
      <c r="F801" s="130"/>
      <c r="G801" s="277" t="e">
        <f>+#REF!</f>
        <v>#REF!</v>
      </c>
      <c r="H801" s="278"/>
      <c r="I801" s="279"/>
    </row>
    <row r="802" spans="2:9">
      <c r="B802" s="266" t="s">
        <v>104</v>
      </c>
      <c r="C802" s="266"/>
      <c r="D802" s="266"/>
      <c r="E802" s="130"/>
      <c r="F802" s="130"/>
      <c r="G802" s="266" t="s">
        <v>104</v>
      </c>
      <c r="H802" s="266"/>
      <c r="I802" s="266"/>
    </row>
    <row r="803" spans="2:9" ht="9.75" customHeight="1">
      <c r="B803" s="130"/>
      <c r="C803" s="130"/>
      <c r="D803" s="130"/>
      <c r="E803" s="130"/>
      <c r="F803" s="130"/>
      <c r="G803" s="130"/>
      <c r="H803" s="130"/>
      <c r="I803" s="130"/>
    </row>
    <row r="804" spans="2:9">
      <c r="B804" s="130" t="s">
        <v>118</v>
      </c>
      <c r="C804" s="130"/>
      <c r="D804" s="116">
        <v>3000</v>
      </c>
      <c r="E804" s="130"/>
      <c r="F804" s="130"/>
      <c r="G804" s="130" t="s">
        <v>118</v>
      </c>
      <c r="H804" s="130"/>
      <c r="I804" s="116">
        <v>150</v>
      </c>
    </row>
    <row r="805" spans="2:9">
      <c r="B805" s="130"/>
      <c r="C805" s="130"/>
      <c r="D805" s="130"/>
      <c r="E805" s="130"/>
      <c r="F805" s="130"/>
      <c r="G805" s="130"/>
      <c r="H805" s="130"/>
      <c r="I805" s="130"/>
    </row>
    <row r="806" spans="2:9">
      <c r="B806" s="130" t="s">
        <v>61</v>
      </c>
      <c r="C806" s="130"/>
      <c r="D806" s="130"/>
      <c r="E806" s="130"/>
      <c r="F806" s="130"/>
      <c r="G806" s="130" t="s">
        <v>61</v>
      </c>
      <c r="H806" s="130"/>
      <c r="I806" s="130"/>
    </row>
    <row r="807" spans="2:9">
      <c r="B807" s="130" t="s">
        <v>62</v>
      </c>
      <c r="C807" s="120" t="e">
        <f>'[3]jan 1-15'!#REF!</f>
        <v>#REF!</v>
      </c>
      <c r="D807" s="130"/>
      <c r="E807" s="130"/>
      <c r="F807" s="130"/>
      <c r="G807" s="130" t="s">
        <v>62</v>
      </c>
      <c r="H807" s="120">
        <v>0</v>
      </c>
      <c r="I807" s="130"/>
    </row>
    <row r="808" spans="2:9">
      <c r="B808" s="130" t="s">
        <v>96</v>
      </c>
      <c r="C808" s="120">
        <v>0</v>
      </c>
      <c r="D808" s="130"/>
      <c r="E808" s="130"/>
      <c r="F808" s="130"/>
      <c r="G808" s="130" t="s">
        <v>96</v>
      </c>
      <c r="H808" s="120">
        <v>0</v>
      </c>
      <c r="I808" s="130"/>
    </row>
    <row r="809" spans="2:9">
      <c r="B809" s="130" t="s">
        <v>97</v>
      </c>
      <c r="C809" s="120">
        <v>0</v>
      </c>
      <c r="D809" s="130"/>
      <c r="E809" s="130"/>
      <c r="F809" s="130"/>
      <c r="G809" s="130" t="s">
        <v>97</v>
      </c>
      <c r="H809" s="120">
        <v>0</v>
      </c>
      <c r="I809" s="130"/>
    </row>
    <row r="810" spans="2:9">
      <c r="B810" s="130" t="s">
        <v>64</v>
      </c>
      <c r="C810" s="120">
        <v>0</v>
      </c>
      <c r="D810" s="130"/>
      <c r="E810" s="130"/>
      <c r="F810" s="130"/>
      <c r="G810" s="130" t="s">
        <v>64</v>
      </c>
      <c r="H810" s="120">
        <v>0</v>
      </c>
      <c r="I810" s="130"/>
    </row>
    <row r="811" spans="2:9">
      <c r="B811" s="130" t="s">
        <v>67</v>
      </c>
      <c r="C811" s="120">
        <v>0</v>
      </c>
      <c r="D811" s="130"/>
      <c r="E811" s="130"/>
      <c r="F811" s="130"/>
      <c r="G811" s="130" t="s">
        <v>67</v>
      </c>
      <c r="H811" s="120">
        <v>0</v>
      </c>
      <c r="I811" s="130"/>
    </row>
    <row r="812" spans="2:9">
      <c r="B812" s="130" t="s">
        <v>63</v>
      </c>
      <c r="C812" s="120">
        <v>0</v>
      </c>
      <c r="D812" s="130"/>
      <c r="E812" s="130"/>
      <c r="F812" s="130"/>
      <c r="G812" s="130" t="s">
        <v>63</v>
      </c>
      <c r="H812" s="120">
        <v>0</v>
      </c>
      <c r="I812" s="130"/>
    </row>
    <row r="813" spans="2:9">
      <c r="B813" s="130" t="s">
        <v>116</v>
      </c>
      <c r="C813" s="120">
        <v>0</v>
      </c>
      <c r="D813" s="130"/>
      <c r="E813" s="130"/>
      <c r="F813" s="130"/>
      <c r="G813" s="130" t="s">
        <v>116</v>
      </c>
      <c r="H813" s="120">
        <v>0</v>
      </c>
      <c r="I813" s="130"/>
    </row>
    <row r="814" spans="2:9">
      <c r="B814" s="130" t="s">
        <v>108</v>
      </c>
      <c r="C814" s="120">
        <v>0</v>
      </c>
      <c r="D814" s="130"/>
      <c r="E814" s="130"/>
      <c r="F814" s="130"/>
      <c r="G814" s="130" t="s">
        <v>108</v>
      </c>
      <c r="H814" s="120">
        <v>0</v>
      </c>
      <c r="I814" s="130"/>
    </row>
    <row r="815" spans="2:9">
      <c r="B815" s="130" t="s">
        <v>129</v>
      </c>
      <c r="C815" s="120">
        <v>0</v>
      </c>
      <c r="D815" s="130"/>
      <c r="E815" s="130"/>
      <c r="F815" s="130"/>
      <c r="G815" s="130" t="s">
        <v>129</v>
      </c>
      <c r="H815" s="120">
        <v>0</v>
      </c>
      <c r="I815" s="130"/>
    </row>
    <row r="816" spans="2:9">
      <c r="B816" s="130" t="s">
        <v>65</v>
      </c>
      <c r="C816" s="120">
        <v>0</v>
      </c>
      <c r="D816" s="130"/>
      <c r="E816" s="130"/>
      <c r="F816" s="130"/>
      <c r="G816" s="130" t="s">
        <v>65</v>
      </c>
      <c r="H816" s="120">
        <v>0</v>
      </c>
      <c r="I816" s="130"/>
    </row>
    <row r="817" spans="2:9">
      <c r="B817" s="130" t="s">
        <v>130</v>
      </c>
      <c r="C817" s="120">
        <v>0</v>
      </c>
      <c r="D817" s="126" t="e">
        <f>SUM(C807:C817)</f>
        <v>#REF!</v>
      </c>
      <c r="E817" s="130"/>
      <c r="F817" s="130"/>
      <c r="G817" s="130" t="s">
        <v>130</v>
      </c>
      <c r="H817" s="120">
        <v>0</v>
      </c>
      <c r="I817" s="126">
        <f>SUM(H807:H817)</f>
        <v>0</v>
      </c>
    </row>
    <row r="818" spans="2:9" ht="21" thickBot="1">
      <c r="B818" s="130" t="s">
        <v>127</v>
      </c>
      <c r="C818" s="117"/>
      <c r="D818" s="132" t="e">
        <f>D804-D817</f>
        <v>#REF!</v>
      </c>
      <c r="E818" s="133"/>
      <c r="F818" s="133"/>
      <c r="G818" s="130" t="s">
        <v>127</v>
      </c>
      <c r="H818" s="117"/>
      <c r="I818" s="132">
        <f>I804-I817</f>
        <v>150</v>
      </c>
    </row>
    <row r="819" spans="2:9" ht="15.75" thickTop="1">
      <c r="B819" s="130" t="s">
        <v>69</v>
      </c>
      <c r="C819" s="130"/>
      <c r="D819" s="130"/>
      <c r="E819" s="130"/>
      <c r="F819" s="130"/>
      <c r="G819" s="130" t="s">
        <v>69</v>
      </c>
      <c r="H819" s="130"/>
      <c r="I819" s="130"/>
    </row>
    <row r="820" spans="2:9">
      <c r="B820" s="130"/>
      <c r="C820" s="130"/>
      <c r="D820" s="130"/>
      <c r="E820" s="130"/>
      <c r="F820" s="130"/>
      <c r="G820" s="130"/>
      <c r="H820" s="130"/>
      <c r="I820" s="130"/>
    </row>
    <row r="821" spans="2:9">
      <c r="B821" s="130"/>
      <c r="C821" s="130"/>
      <c r="D821" s="130"/>
      <c r="E821" s="130"/>
      <c r="F821" s="130"/>
      <c r="G821" s="130"/>
      <c r="H821" s="130"/>
      <c r="I821" s="130"/>
    </row>
    <row r="822" spans="2:9">
      <c r="B822" s="275" t="s">
        <v>70</v>
      </c>
      <c r="C822" s="275"/>
      <c r="D822" s="130"/>
      <c r="E822" s="130"/>
      <c r="F822" s="130"/>
      <c r="G822" s="275" t="s">
        <v>70</v>
      </c>
      <c r="H822" s="275"/>
      <c r="I822" s="130"/>
    </row>
    <row r="823" spans="2:9">
      <c r="B823" s="266" t="s">
        <v>71</v>
      </c>
      <c r="C823" s="266"/>
      <c r="D823" s="114"/>
      <c r="E823" s="130"/>
      <c r="F823" s="130"/>
      <c r="G823" s="266" t="s">
        <v>71</v>
      </c>
      <c r="H823" s="266"/>
      <c r="I823" s="114"/>
    </row>
    <row r="824" spans="2:9">
      <c r="B824" s="130"/>
      <c r="C824" s="130"/>
      <c r="D824" s="131" t="s">
        <v>72</v>
      </c>
      <c r="E824" s="130"/>
      <c r="F824" s="130"/>
      <c r="G824" s="130"/>
      <c r="H824" s="130"/>
      <c r="I824" s="131" t="s">
        <v>72</v>
      </c>
    </row>
    <row r="825" spans="2:9">
      <c r="B825" s="130"/>
      <c r="C825" s="130"/>
      <c r="D825" s="130"/>
      <c r="E825" s="130"/>
      <c r="F825" s="130"/>
      <c r="G825" s="130"/>
      <c r="H825" s="130"/>
      <c r="I825" s="130"/>
    </row>
    <row r="826" spans="2:9">
      <c r="B826" s="281" t="s">
        <v>0</v>
      </c>
      <c r="C826" s="281"/>
      <c r="D826" s="281"/>
      <c r="E826" s="130"/>
      <c r="F826" s="130"/>
      <c r="G826" s="266" t="s">
        <v>0</v>
      </c>
      <c r="H826" s="266"/>
      <c r="I826" s="266"/>
    </row>
    <row r="827" spans="2:9">
      <c r="B827" s="276" t="s">
        <v>54</v>
      </c>
      <c r="C827" s="276"/>
      <c r="D827" s="276"/>
      <c r="E827" s="130"/>
      <c r="F827" s="130"/>
      <c r="G827" s="266" t="s">
        <v>54</v>
      </c>
      <c r="H827" s="266"/>
      <c r="I827" s="266"/>
    </row>
    <row r="828" spans="2:9">
      <c r="B828" s="104"/>
      <c r="C828" s="104"/>
      <c r="D828" s="104"/>
      <c r="E828" s="130"/>
      <c r="F828" s="130"/>
      <c r="G828" s="130"/>
      <c r="H828" s="130"/>
      <c r="I828" s="130"/>
    </row>
    <row r="829" spans="2:9">
      <c r="B829" s="276" t="s">
        <v>57</v>
      </c>
      <c r="C829" s="276"/>
      <c r="D829" s="276"/>
      <c r="E829" s="130"/>
      <c r="F829" s="130"/>
      <c r="G829" s="266" t="s">
        <v>57</v>
      </c>
      <c r="H829" s="266"/>
      <c r="I829" s="266"/>
    </row>
    <row r="830" spans="2:9">
      <c r="B830" s="274" t="s">
        <v>131</v>
      </c>
      <c r="C830" s="275"/>
      <c r="D830" s="275"/>
      <c r="E830" s="130"/>
      <c r="F830" s="130"/>
      <c r="G830" s="274" t="s">
        <v>131</v>
      </c>
      <c r="H830" s="275"/>
      <c r="I830" s="275"/>
    </row>
    <row r="831" spans="2:9">
      <c r="B831" s="276" t="s">
        <v>58</v>
      </c>
      <c r="C831" s="276"/>
      <c r="D831" s="276"/>
      <c r="E831" s="130"/>
      <c r="F831" s="130"/>
      <c r="G831" s="266" t="s">
        <v>58</v>
      </c>
      <c r="H831" s="266"/>
      <c r="I831" s="266"/>
    </row>
    <row r="832" spans="2:9">
      <c r="B832" s="277" t="str">
        <f>'[3]jan 1-15'!B11</f>
        <v>BANASTAS, SIENA</v>
      </c>
      <c r="C832" s="278"/>
      <c r="D832" s="279"/>
      <c r="E832" s="130"/>
      <c r="F832" s="130"/>
      <c r="G832" s="277" t="str">
        <f>'[3]jan 1-15'!B43</f>
        <v>SEGUI, MARGIE</v>
      </c>
      <c r="H832" s="278"/>
      <c r="I832" s="279"/>
    </row>
    <row r="833" spans="2:9">
      <c r="B833" s="276" t="s">
        <v>104</v>
      </c>
      <c r="C833" s="276"/>
      <c r="D833" s="276"/>
      <c r="E833" s="130"/>
      <c r="F833" s="130"/>
      <c r="G833" s="266" t="s">
        <v>104</v>
      </c>
      <c r="H833" s="266"/>
      <c r="I833" s="266"/>
    </row>
    <row r="834" spans="2:9">
      <c r="B834" s="104"/>
      <c r="C834" s="104"/>
      <c r="D834" s="104"/>
      <c r="E834" s="130"/>
      <c r="F834" s="130"/>
      <c r="G834" s="130"/>
      <c r="H834" s="130"/>
      <c r="I834" s="130"/>
    </row>
    <row r="835" spans="2:9">
      <c r="B835" s="104" t="s">
        <v>59</v>
      </c>
      <c r="C835" s="104"/>
      <c r="D835" s="116">
        <f>'[3]jan 1-15'!D4</f>
        <v>3500</v>
      </c>
      <c r="E835" s="130"/>
      <c r="F835" s="130"/>
      <c r="G835" s="130" t="str">
        <f>B835</f>
        <v>SALARY: (Gross)</v>
      </c>
      <c r="H835" s="130"/>
      <c r="I835" s="116">
        <f>'[3]jan 1-15'!D43</f>
        <v>3500</v>
      </c>
    </row>
    <row r="836" spans="2:9">
      <c r="B836" s="104"/>
      <c r="C836" s="104"/>
      <c r="D836" s="104"/>
      <c r="E836" s="130"/>
      <c r="F836" s="130"/>
      <c r="G836" s="130"/>
      <c r="H836" s="130"/>
      <c r="I836" s="130"/>
    </row>
    <row r="837" spans="2:9">
      <c r="B837" s="104" t="s">
        <v>61</v>
      </c>
      <c r="C837" s="104"/>
      <c r="D837" s="104"/>
      <c r="E837" s="130"/>
      <c r="F837" s="130"/>
      <c r="G837" s="130" t="s">
        <v>61</v>
      </c>
      <c r="H837" s="130"/>
      <c r="I837" s="130"/>
    </row>
    <row r="838" spans="2:9">
      <c r="B838" s="104"/>
      <c r="C838" s="104"/>
      <c r="D838" s="104"/>
      <c r="E838" s="130"/>
      <c r="F838" s="130"/>
      <c r="G838" s="130" t="s">
        <v>62</v>
      </c>
      <c r="H838" s="120">
        <f>'[3]jan 1-15'!E43</f>
        <v>0</v>
      </c>
      <c r="I838" s="130"/>
    </row>
    <row r="839" spans="2:9">
      <c r="B839" s="104" t="s">
        <v>62</v>
      </c>
      <c r="C839" s="116">
        <f>'[3]jan 1-15'!E11</f>
        <v>0</v>
      </c>
      <c r="D839" s="104"/>
      <c r="E839" s="130"/>
      <c r="F839" s="130"/>
      <c r="G839" s="130" t="s">
        <v>96</v>
      </c>
      <c r="H839" s="120" t="e">
        <f>'[1]MAR 1-15'!K89</f>
        <v>#REF!</v>
      </c>
      <c r="I839" s="130"/>
    </row>
    <row r="840" spans="2:9">
      <c r="B840" s="104" t="s">
        <v>96</v>
      </c>
      <c r="C840" s="120" t="e">
        <f>'[1]MAR 1-15'!G159</f>
        <v>#REF!</v>
      </c>
      <c r="D840" s="104"/>
      <c r="E840" s="130"/>
      <c r="F840" s="130"/>
      <c r="G840" s="130" t="s">
        <v>97</v>
      </c>
      <c r="H840" s="120">
        <v>0</v>
      </c>
      <c r="I840" s="130"/>
    </row>
    <row r="841" spans="2:9">
      <c r="B841" s="104" t="s">
        <v>97</v>
      </c>
      <c r="C841" s="120">
        <v>0</v>
      </c>
      <c r="D841" s="104"/>
      <c r="E841" s="130"/>
      <c r="F841" s="130"/>
      <c r="G841" s="130" t="s">
        <v>64</v>
      </c>
      <c r="H841" s="120" t="e">
        <f>'[1]MAR 1-15'!M89</f>
        <v>#REF!</v>
      </c>
      <c r="I841" s="130"/>
    </row>
    <row r="842" spans="2:9">
      <c r="B842" s="104" t="s">
        <v>64</v>
      </c>
      <c r="C842" s="120" t="e">
        <f>'[1]MAR 1-15'!I159</f>
        <v>#REF!</v>
      </c>
      <c r="D842" s="104"/>
      <c r="E842" s="130"/>
      <c r="F842" s="130"/>
      <c r="G842" s="130" t="s">
        <v>67</v>
      </c>
      <c r="H842" s="120" t="e">
        <f>'[1]MAR 1-15'!Q89</f>
        <v>#REF!</v>
      </c>
      <c r="I842" s="130"/>
    </row>
    <row r="843" spans="2:9">
      <c r="B843" s="104" t="s">
        <v>67</v>
      </c>
      <c r="C843" s="120" t="e">
        <f>'[1]MAR 1-15'!M159</f>
        <v>#REF!</v>
      </c>
      <c r="D843" s="104"/>
      <c r="E843" s="130"/>
      <c r="F843" s="130"/>
      <c r="G843" s="130" t="s">
        <v>63</v>
      </c>
      <c r="H843" s="120">
        <v>100</v>
      </c>
      <c r="I843" s="130"/>
    </row>
    <row r="844" spans="2:9">
      <c r="B844" s="104" t="s">
        <v>63</v>
      </c>
      <c r="C844" s="120">
        <v>100</v>
      </c>
      <c r="D844" s="104"/>
      <c r="E844" s="130"/>
      <c r="F844" s="130"/>
      <c r="G844" s="130" t="s">
        <v>116</v>
      </c>
      <c r="H844" s="120">
        <v>0</v>
      </c>
      <c r="I844" s="130"/>
    </row>
    <row r="845" spans="2:9">
      <c r="B845" s="104" t="s">
        <v>108</v>
      </c>
      <c r="C845" s="120" t="e">
        <f>'[3]jan 1-15'!#REF!</f>
        <v>#REF!</v>
      </c>
      <c r="D845" s="104"/>
      <c r="E845" s="130"/>
      <c r="F845" s="130"/>
      <c r="G845" s="130" t="s">
        <v>108</v>
      </c>
      <c r="H845" s="120">
        <v>0</v>
      </c>
      <c r="I845" s="130"/>
    </row>
    <row r="846" spans="2:9">
      <c r="B846" s="104" t="s">
        <v>109</v>
      </c>
      <c r="C846" s="120">
        <v>200</v>
      </c>
      <c r="D846" s="104"/>
      <c r="E846" s="130"/>
      <c r="F846" s="130"/>
      <c r="G846" s="130" t="s">
        <v>129</v>
      </c>
      <c r="H846" s="120">
        <v>0</v>
      </c>
      <c r="I846" s="130"/>
    </row>
    <row r="847" spans="2:9">
      <c r="B847" s="104" t="s">
        <v>65</v>
      </c>
      <c r="C847" s="120">
        <v>0</v>
      </c>
      <c r="D847" s="104"/>
      <c r="E847" s="130"/>
      <c r="F847" s="130"/>
      <c r="G847" s="130" t="s">
        <v>65</v>
      </c>
      <c r="H847" s="120">
        <v>0</v>
      </c>
      <c r="I847" s="130"/>
    </row>
    <row r="848" spans="2:9">
      <c r="B848" s="104"/>
      <c r="C848" s="104"/>
      <c r="D848" s="125" t="e">
        <f>SUM(C839:C847)</f>
        <v>#REF!</v>
      </c>
      <c r="E848" s="130"/>
      <c r="F848" s="130"/>
      <c r="G848" s="130"/>
      <c r="H848" s="120"/>
      <c r="I848" s="126" t="e">
        <f>SUM(H838:H847)</f>
        <v>#REF!</v>
      </c>
    </row>
    <row r="849" spans="2:9" ht="21" thickBot="1">
      <c r="B849" s="104" t="s">
        <v>68</v>
      </c>
      <c r="C849" s="104"/>
      <c r="D849" s="113" t="e">
        <f>D835-D848</f>
        <v>#REF!</v>
      </c>
      <c r="E849" s="133"/>
      <c r="F849" s="133"/>
      <c r="G849" s="130" t="s">
        <v>127</v>
      </c>
      <c r="H849" s="135"/>
      <c r="I849" s="132" t="e">
        <f>I835-I848+H848</f>
        <v>#REF!</v>
      </c>
    </row>
    <row r="850" spans="2:9" ht="15.75" thickTop="1">
      <c r="B850" s="104"/>
      <c r="C850" s="104"/>
      <c r="D850" s="104"/>
      <c r="E850" s="130"/>
      <c r="F850" s="130"/>
      <c r="G850" s="130" t="s">
        <v>69</v>
      </c>
      <c r="H850" s="130"/>
      <c r="I850" s="130"/>
    </row>
    <row r="851" spans="2:9">
      <c r="B851" s="104" t="s">
        <v>69</v>
      </c>
      <c r="C851" s="104"/>
      <c r="D851" s="104"/>
      <c r="E851" s="130"/>
      <c r="F851" s="130"/>
      <c r="G851" s="130"/>
      <c r="H851" s="130"/>
      <c r="I851" s="130"/>
    </row>
    <row r="852" spans="2:9">
      <c r="B852" s="104"/>
      <c r="C852" s="104"/>
      <c r="D852" s="104"/>
      <c r="E852" s="130"/>
      <c r="F852" s="130"/>
      <c r="G852" s="130"/>
      <c r="H852" s="130"/>
      <c r="I852" s="130"/>
    </row>
    <row r="853" spans="2:9">
      <c r="B853" s="275" t="s">
        <v>70</v>
      </c>
      <c r="C853" s="275"/>
      <c r="D853" s="104"/>
      <c r="E853" s="130"/>
      <c r="F853" s="130"/>
      <c r="G853" s="275" t="s">
        <v>70</v>
      </c>
      <c r="H853" s="275"/>
      <c r="I853" s="130"/>
    </row>
    <row r="854" spans="2:9">
      <c r="B854" s="276" t="s">
        <v>71</v>
      </c>
      <c r="C854" s="276"/>
      <c r="D854" s="114"/>
      <c r="E854" s="130"/>
      <c r="F854" s="130"/>
      <c r="G854" s="266" t="s">
        <v>71</v>
      </c>
      <c r="H854" s="266"/>
      <c r="I854" s="114"/>
    </row>
    <row r="855" spans="2:9">
      <c r="B855" s="114"/>
      <c r="C855" s="114"/>
      <c r="D855" s="105" t="s">
        <v>72</v>
      </c>
      <c r="E855" s="130"/>
      <c r="F855" s="130"/>
      <c r="G855" s="130"/>
      <c r="H855" s="130"/>
      <c r="I855" s="131" t="s">
        <v>72</v>
      </c>
    </row>
    <row r="856" spans="2:9">
      <c r="B856" s="117"/>
      <c r="C856" s="117"/>
      <c r="D856" s="115"/>
      <c r="E856" s="130"/>
      <c r="F856" s="130"/>
      <c r="G856" s="130"/>
      <c r="H856" s="130"/>
      <c r="I856" s="131"/>
    </row>
    <row r="857" spans="2:9">
      <c r="B857" s="130"/>
      <c r="C857" s="130"/>
      <c r="D857" s="131"/>
      <c r="E857" s="130"/>
      <c r="F857" s="130"/>
      <c r="G857" s="130"/>
      <c r="H857" s="130"/>
      <c r="I857" s="131"/>
    </row>
    <row r="858" spans="2:9">
      <c r="B858" s="130"/>
      <c r="C858" s="130"/>
      <c r="D858" s="131"/>
      <c r="E858" s="130"/>
      <c r="F858" s="130"/>
      <c r="G858" s="130"/>
      <c r="H858" s="130"/>
      <c r="I858" s="131"/>
    </row>
    <row r="859" spans="2:9">
      <c r="B859" s="266"/>
      <c r="C859" s="266"/>
      <c r="D859" s="266"/>
      <c r="E859" s="130"/>
      <c r="F859" s="130"/>
      <c r="G859" s="266"/>
      <c r="H859" s="266"/>
      <c r="I859" s="266"/>
    </row>
    <row r="860" spans="2:9">
      <c r="B860" s="281" t="s">
        <v>0</v>
      </c>
      <c r="C860" s="281"/>
      <c r="D860" s="281"/>
      <c r="E860" s="117"/>
      <c r="F860" s="121"/>
      <c r="G860" s="281" t="s">
        <v>0</v>
      </c>
      <c r="H860" s="281"/>
      <c r="I860" s="281"/>
    </row>
    <row r="861" spans="2:9">
      <c r="B861" s="276" t="s">
        <v>54</v>
      </c>
      <c r="C861" s="276"/>
      <c r="D861" s="276"/>
      <c r="E861" s="104"/>
      <c r="F861" s="119"/>
      <c r="G861" s="276" t="s">
        <v>54</v>
      </c>
      <c r="H861" s="276"/>
      <c r="I861" s="276"/>
    </row>
    <row r="862" spans="2:9">
      <c r="B862" s="104"/>
      <c r="C862" s="104"/>
      <c r="D862" s="104"/>
      <c r="E862" s="104"/>
      <c r="F862" s="119"/>
      <c r="G862" s="104"/>
      <c r="H862" s="104"/>
      <c r="I862" s="104"/>
    </row>
    <row r="863" spans="2:9">
      <c r="B863" s="276" t="s">
        <v>57</v>
      </c>
      <c r="C863" s="276"/>
      <c r="D863" s="276"/>
      <c r="E863" s="104"/>
      <c r="F863" s="119"/>
      <c r="G863" s="276" t="s">
        <v>57</v>
      </c>
      <c r="H863" s="276"/>
      <c r="I863" s="276"/>
    </row>
    <row r="864" spans="2:9">
      <c r="B864" s="274" t="s">
        <v>132</v>
      </c>
      <c r="C864" s="275"/>
      <c r="D864" s="275"/>
      <c r="E864" s="104"/>
      <c r="F864" s="119"/>
      <c r="G864" s="275" t="str">
        <f>+B864</f>
        <v>July 1 - 15, 2014</v>
      </c>
      <c r="H864" s="275"/>
      <c r="I864" s="275"/>
    </row>
    <row r="865" spans="2:9">
      <c r="B865" s="276" t="s">
        <v>58</v>
      </c>
      <c r="C865" s="276"/>
      <c r="D865" s="276"/>
      <c r="E865" s="104"/>
      <c r="F865" s="119"/>
      <c r="G865" s="276" t="s">
        <v>58</v>
      </c>
      <c r="H865" s="276"/>
      <c r="I865" s="276"/>
    </row>
    <row r="866" spans="2:9">
      <c r="B866" s="277" t="s">
        <v>133</v>
      </c>
      <c r="C866" s="278"/>
      <c r="D866" s="279"/>
      <c r="E866" s="104"/>
      <c r="F866" s="119"/>
      <c r="G866" s="280" t="s">
        <v>134</v>
      </c>
      <c r="H866" s="278"/>
      <c r="I866" s="279"/>
    </row>
    <row r="867" spans="2:9">
      <c r="B867" s="276" t="s">
        <v>104</v>
      </c>
      <c r="C867" s="276"/>
      <c r="D867" s="276"/>
      <c r="E867" s="104"/>
      <c r="F867" s="119"/>
      <c r="G867" s="276" t="s">
        <v>104</v>
      </c>
      <c r="H867" s="276"/>
      <c r="I867" s="276"/>
    </row>
    <row r="868" spans="2:9">
      <c r="B868" s="104"/>
      <c r="C868" s="104"/>
      <c r="D868" s="104"/>
      <c r="E868" s="104"/>
      <c r="F868" s="119"/>
      <c r="G868" s="104"/>
      <c r="H868" s="104"/>
      <c r="I868" s="104"/>
    </row>
    <row r="869" spans="2:9">
      <c r="B869" s="104" t="s">
        <v>59</v>
      </c>
      <c r="C869" s="104"/>
      <c r="D869" s="116">
        <v>25000</v>
      </c>
      <c r="E869" s="104"/>
      <c r="F869" s="119"/>
      <c r="G869" s="104" t="s">
        <v>59</v>
      </c>
      <c r="H869" s="104"/>
      <c r="I869" s="116">
        <v>3500</v>
      </c>
    </row>
    <row r="870" spans="2:9">
      <c r="B870" s="104"/>
      <c r="C870" s="104"/>
      <c r="D870" s="104"/>
      <c r="E870" s="104"/>
      <c r="F870" s="119"/>
      <c r="G870" s="104"/>
      <c r="H870" s="104"/>
      <c r="I870" s="104"/>
    </row>
    <row r="871" spans="2:9">
      <c r="B871" s="104" t="s">
        <v>61</v>
      </c>
      <c r="C871" s="104"/>
      <c r="D871" s="104"/>
      <c r="E871" s="104"/>
      <c r="F871" s="119"/>
      <c r="G871" s="104" t="s">
        <v>61</v>
      </c>
      <c r="H871" s="104"/>
      <c r="I871" s="104"/>
    </row>
    <row r="872" spans="2:9">
      <c r="B872" s="104"/>
      <c r="C872" s="104"/>
      <c r="D872" s="104"/>
      <c r="E872" s="104"/>
      <c r="F872" s="119"/>
      <c r="G872" s="104" t="s">
        <v>62</v>
      </c>
      <c r="H872" s="120" t="e">
        <f>'[3]jan 1-15'!E198</f>
        <v>#REF!</v>
      </c>
      <c r="I872" s="104"/>
    </row>
    <row r="873" spans="2:9">
      <c r="B873" s="104" t="s">
        <v>62</v>
      </c>
      <c r="C873" s="116">
        <v>0</v>
      </c>
      <c r="D873" s="104"/>
      <c r="E873" s="104"/>
      <c r="F873" s="119"/>
      <c r="G873" s="104" t="s">
        <v>96</v>
      </c>
      <c r="H873" s="120" t="e">
        <f>'[1]MAR 1-15'!G196</f>
        <v>#REF!</v>
      </c>
      <c r="I873" s="104"/>
    </row>
    <row r="874" spans="2:9">
      <c r="B874" s="104" t="s">
        <v>96</v>
      </c>
      <c r="C874" s="120" t="e">
        <f>'[1]MAR 1-15'!G193</f>
        <v>#REF!</v>
      </c>
      <c r="D874" s="104"/>
      <c r="E874" s="104"/>
      <c r="F874" s="119"/>
      <c r="G874" s="104" t="s">
        <v>97</v>
      </c>
      <c r="H874" s="120">
        <v>0</v>
      </c>
      <c r="I874" s="104"/>
    </row>
    <row r="875" spans="2:9">
      <c r="B875" s="104" t="s">
        <v>97</v>
      </c>
      <c r="C875" s="120">
        <v>0</v>
      </c>
      <c r="D875" s="104"/>
      <c r="E875" s="104"/>
      <c r="F875" s="119"/>
      <c r="G875" s="104" t="s">
        <v>64</v>
      </c>
      <c r="H875" s="120" t="e">
        <f>'[1]MAR 1-15'!I196</f>
        <v>#REF!</v>
      </c>
      <c r="I875" s="104"/>
    </row>
    <row r="876" spans="2:9">
      <c r="B876" s="104" t="s">
        <v>64</v>
      </c>
      <c r="C876" s="120" t="e">
        <f>'[1]MAR 1-15'!I193</f>
        <v>#REF!</v>
      </c>
      <c r="D876" s="104"/>
      <c r="E876" s="104"/>
      <c r="F876" s="119"/>
      <c r="G876" s="104" t="s">
        <v>67</v>
      </c>
      <c r="H876" s="120" t="e">
        <f>'[1]MAR 1-15'!M196</f>
        <v>#REF!</v>
      </c>
      <c r="I876" s="104"/>
    </row>
    <row r="877" spans="2:9">
      <c r="B877" s="104" t="s">
        <v>67</v>
      </c>
      <c r="C877" s="120" t="e">
        <f>'[1]MAR 1-15'!M193</f>
        <v>#REF!</v>
      </c>
      <c r="D877" s="104"/>
      <c r="E877" s="104"/>
      <c r="F877" s="119"/>
      <c r="G877" s="104" t="s">
        <v>63</v>
      </c>
      <c r="H877" s="120">
        <v>100</v>
      </c>
      <c r="I877" s="104"/>
    </row>
    <row r="878" spans="2:9">
      <c r="B878" s="104" t="s">
        <v>63</v>
      </c>
      <c r="C878" s="120">
        <v>100</v>
      </c>
      <c r="D878" s="104"/>
      <c r="E878" s="104"/>
      <c r="F878" s="119"/>
      <c r="G878" s="104" t="s">
        <v>108</v>
      </c>
      <c r="H878" s="120">
        <v>0</v>
      </c>
      <c r="I878" s="104"/>
    </row>
    <row r="879" spans="2:9">
      <c r="B879" s="104" t="s">
        <v>108</v>
      </c>
      <c r="C879" s="120" t="e">
        <f>'[1]MAR 1-15'!N193</f>
        <v>#REF!</v>
      </c>
      <c r="D879" s="104"/>
      <c r="E879" s="104"/>
      <c r="F879" s="119"/>
      <c r="G879" s="104" t="s">
        <v>65</v>
      </c>
      <c r="H879" s="120">
        <v>0</v>
      </c>
      <c r="I879" s="104"/>
    </row>
    <row r="880" spans="2:9">
      <c r="B880" s="104" t="s">
        <v>116</v>
      </c>
      <c r="C880" s="120">
        <v>0</v>
      </c>
      <c r="D880" s="104"/>
      <c r="E880" s="104"/>
      <c r="F880" s="119"/>
      <c r="G880" s="104" t="s">
        <v>109</v>
      </c>
      <c r="H880" s="120">
        <v>200</v>
      </c>
      <c r="I880" s="104"/>
    </row>
    <row r="881" spans="2:9" ht="16.5">
      <c r="B881" s="104" t="s">
        <v>65</v>
      </c>
      <c r="C881" s="120">
        <v>0</v>
      </c>
      <c r="D881" s="104"/>
      <c r="E881" s="104"/>
      <c r="F881" s="119"/>
      <c r="G881" s="104"/>
      <c r="H881" s="104"/>
      <c r="I881" s="112" t="e">
        <f>SUM(H871:H880)</f>
        <v>#REF!</v>
      </c>
    </row>
    <row r="882" spans="2:9" ht="20.25">
      <c r="B882" s="104"/>
      <c r="C882" s="104"/>
      <c r="D882" s="125" t="e">
        <f>SUM(C873:C881)</f>
        <v>#REF!</v>
      </c>
      <c r="E882" s="104"/>
      <c r="F882" s="119"/>
      <c r="G882" s="104" t="s">
        <v>68</v>
      </c>
      <c r="H882" s="104"/>
      <c r="I882" s="113" t="e">
        <f>I869-I881</f>
        <v>#REF!</v>
      </c>
    </row>
    <row r="883" spans="2:9" ht="20.25">
      <c r="B883" s="104" t="s">
        <v>68</v>
      </c>
      <c r="C883" s="104"/>
      <c r="D883" s="113" t="e">
        <f>D869-D882</f>
        <v>#REF!</v>
      </c>
      <c r="E883" s="104"/>
      <c r="F883" s="119"/>
      <c r="G883" s="104" t="s">
        <v>69</v>
      </c>
      <c r="H883" s="104"/>
      <c r="I883" s="104"/>
    </row>
    <row r="884" spans="2:9">
      <c r="B884" s="104"/>
      <c r="C884" s="104"/>
      <c r="D884" s="104"/>
      <c r="E884" s="104"/>
      <c r="F884" s="119"/>
      <c r="G884" s="104"/>
      <c r="H884" s="104"/>
      <c r="I884" s="104"/>
    </row>
    <row r="885" spans="2:9">
      <c r="B885" s="104" t="s">
        <v>69</v>
      </c>
      <c r="C885" s="104"/>
      <c r="D885" s="104"/>
      <c r="E885" s="104"/>
      <c r="F885" s="119"/>
      <c r="G885" s="275" t="s">
        <v>70</v>
      </c>
      <c r="H885" s="275"/>
      <c r="I885" s="104"/>
    </row>
    <row r="886" spans="2:9">
      <c r="B886" s="104"/>
      <c r="C886" s="104"/>
      <c r="D886" s="104"/>
      <c r="E886" s="104"/>
      <c r="F886" s="119"/>
      <c r="G886" s="276" t="s">
        <v>71</v>
      </c>
      <c r="H886" s="276"/>
      <c r="I886" s="104"/>
    </row>
    <row r="887" spans="2:9">
      <c r="B887" s="275" t="s">
        <v>70</v>
      </c>
      <c r="C887" s="275"/>
      <c r="D887" s="104"/>
      <c r="E887" s="104"/>
      <c r="F887" s="119"/>
      <c r="G887" s="104"/>
      <c r="H887" s="104"/>
      <c r="I887" s="103"/>
    </row>
    <row r="888" spans="2:9">
      <c r="B888" s="276" t="s">
        <v>71</v>
      </c>
      <c r="C888" s="276"/>
      <c r="D888" s="114"/>
      <c r="E888" s="104"/>
      <c r="F888" s="119"/>
      <c r="G888" s="276" t="s">
        <v>71</v>
      </c>
      <c r="H888" s="276"/>
      <c r="I888" s="114"/>
    </row>
    <row r="889" spans="2:9">
      <c r="B889" s="114"/>
      <c r="C889" s="114"/>
      <c r="D889" s="105" t="s">
        <v>72</v>
      </c>
      <c r="E889" s="114"/>
      <c r="F889" s="122"/>
      <c r="G889" s="114"/>
      <c r="H889" s="114"/>
      <c r="I889" s="105" t="s">
        <v>72</v>
      </c>
    </row>
    <row r="890" spans="2:9">
      <c r="B890" s="117"/>
      <c r="C890" s="117"/>
      <c r="D890" s="115"/>
      <c r="E890" s="117"/>
      <c r="F890" s="121"/>
      <c r="G890" s="117"/>
      <c r="H890" s="117"/>
      <c r="I890" s="115"/>
    </row>
    <row r="891" spans="2:9">
      <c r="B891" s="266" t="s">
        <v>0</v>
      </c>
      <c r="C891" s="266"/>
      <c r="D891" s="266"/>
      <c r="E891" s="117"/>
      <c r="F891" s="130"/>
      <c r="G891" s="266" t="s">
        <v>0</v>
      </c>
      <c r="H891" s="266"/>
      <c r="I891" s="266"/>
    </row>
    <row r="892" spans="2:9">
      <c r="B892" s="266" t="s">
        <v>54</v>
      </c>
      <c r="C892" s="266"/>
      <c r="D892" s="266"/>
      <c r="E892" s="104"/>
      <c r="F892" s="130"/>
      <c r="G892" s="266" t="s">
        <v>54</v>
      </c>
      <c r="H892" s="266"/>
      <c r="I892" s="266"/>
    </row>
    <row r="893" spans="2:9">
      <c r="B893" s="130"/>
      <c r="C893" s="130"/>
      <c r="D893" s="130"/>
      <c r="E893" s="104"/>
      <c r="F893" s="130"/>
      <c r="G893" s="130"/>
      <c r="H893" s="130"/>
      <c r="I893" s="130"/>
    </row>
    <row r="894" spans="2:9">
      <c r="B894" s="266" t="s">
        <v>57</v>
      </c>
      <c r="C894" s="266"/>
      <c r="D894" s="266"/>
      <c r="E894" s="104"/>
      <c r="F894" s="130"/>
      <c r="G894" s="266" t="s">
        <v>57</v>
      </c>
      <c r="H894" s="266"/>
      <c r="I894" s="266"/>
    </row>
    <row r="895" spans="2:9">
      <c r="B895" s="274" t="s">
        <v>135</v>
      </c>
      <c r="C895" s="275"/>
      <c r="D895" s="275"/>
      <c r="E895" s="104"/>
      <c r="F895" s="130"/>
      <c r="G895" s="274" t="s">
        <v>157</v>
      </c>
      <c r="H895" s="275"/>
      <c r="I895" s="275"/>
    </row>
    <row r="896" spans="2:9">
      <c r="B896" s="276" t="s">
        <v>58</v>
      </c>
      <c r="C896" s="276"/>
      <c r="D896" s="276"/>
      <c r="E896" s="104"/>
      <c r="F896" s="130"/>
      <c r="G896" s="276" t="s">
        <v>58</v>
      </c>
      <c r="H896" s="276"/>
      <c r="I896" s="276"/>
    </row>
    <row r="897" spans="2:9">
      <c r="B897" s="277" t="s">
        <v>133</v>
      </c>
      <c r="C897" s="278"/>
      <c r="D897" s="279"/>
      <c r="E897" s="104"/>
      <c r="F897" s="130"/>
      <c r="G897" s="277" t="s">
        <v>136</v>
      </c>
      <c r="H897" s="278"/>
      <c r="I897" s="279"/>
    </row>
    <row r="898" spans="2:9">
      <c r="B898" s="266" t="s">
        <v>104</v>
      </c>
      <c r="C898" s="266"/>
      <c r="D898" s="266"/>
      <c r="E898" s="104"/>
      <c r="F898" s="130"/>
      <c r="G898" s="266" t="s">
        <v>104</v>
      </c>
      <c r="H898" s="266"/>
      <c r="I898" s="266"/>
    </row>
    <row r="899" spans="2:9">
      <c r="B899" s="130"/>
      <c r="C899" s="130"/>
      <c r="D899" s="130"/>
      <c r="E899" s="104"/>
      <c r="F899" s="130"/>
      <c r="G899" s="130"/>
      <c r="H899" s="130"/>
      <c r="I899" s="130"/>
    </row>
    <row r="900" spans="2:9">
      <c r="B900" s="104" t="s">
        <v>59</v>
      </c>
      <c r="C900" s="104"/>
      <c r="D900" s="116">
        <v>25000</v>
      </c>
      <c r="E900" s="104"/>
      <c r="F900" s="130"/>
      <c r="G900" s="104" t="s">
        <v>59</v>
      </c>
      <c r="H900" s="104"/>
      <c r="I900" s="116">
        <v>3500</v>
      </c>
    </row>
    <row r="901" spans="2:9">
      <c r="B901" s="130"/>
      <c r="C901" s="130"/>
      <c r="D901" s="130"/>
      <c r="E901" s="104"/>
      <c r="F901" s="130"/>
      <c r="G901" s="130"/>
      <c r="H901" s="130"/>
      <c r="I901" s="130"/>
    </row>
    <row r="902" spans="2:9">
      <c r="B902" s="130" t="s">
        <v>61</v>
      </c>
      <c r="C902" s="130"/>
      <c r="D902" s="130"/>
      <c r="E902" s="104"/>
      <c r="F902" s="130"/>
      <c r="G902" s="130" t="s">
        <v>61</v>
      </c>
      <c r="H902" s="130"/>
      <c r="I902" s="130"/>
    </row>
    <row r="903" spans="2:9">
      <c r="B903" s="130" t="s">
        <v>62</v>
      </c>
      <c r="C903" s="130">
        <v>0</v>
      </c>
      <c r="D903" s="130"/>
      <c r="E903" s="104"/>
      <c r="F903" s="130"/>
      <c r="G903" s="130" t="s">
        <v>62</v>
      </c>
      <c r="H903" s="130">
        <f>3500/10*6</f>
        <v>2100</v>
      </c>
      <c r="I903" s="130"/>
    </row>
    <row r="904" spans="2:9">
      <c r="B904" s="130" t="s">
        <v>96</v>
      </c>
      <c r="C904" s="120">
        <v>0</v>
      </c>
      <c r="D904" s="130"/>
      <c r="E904" s="104"/>
      <c r="F904" s="130"/>
      <c r="G904" s="130" t="s">
        <v>96</v>
      </c>
      <c r="H904" s="120">
        <v>0</v>
      </c>
      <c r="I904" s="130"/>
    </row>
    <row r="905" spans="2:9">
      <c r="B905" s="130" t="s">
        <v>97</v>
      </c>
      <c r="C905" s="120">
        <v>0</v>
      </c>
      <c r="D905" s="130"/>
      <c r="E905" s="104"/>
      <c r="F905" s="130"/>
      <c r="G905" s="130" t="s">
        <v>97</v>
      </c>
      <c r="H905" s="120">
        <v>0</v>
      </c>
      <c r="I905" s="130"/>
    </row>
    <row r="906" spans="2:9">
      <c r="B906" s="130" t="s">
        <v>64</v>
      </c>
      <c r="C906" s="120">
        <v>0</v>
      </c>
      <c r="D906" s="130"/>
      <c r="E906" s="104"/>
      <c r="F906" s="130"/>
      <c r="G906" s="130" t="s">
        <v>64</v>
      </c>
      <c r="H906" s="120">
        <v>0</v>
      </c>
      <c r="I906" s="130"/>
    </row>
    <row r="907" spans="2:9">
      <c r="B907" s="130" t="s">
        <v>67</v>
      </c>
      <c r="C907" s="120">
        <v>0</v>
      </c>
      <c r="D907" s="130"/>
      <c r="E907" s="104"/>
      <c r="F907" s="130"/>
      <c r="G907" s="130" t="s">
        <v>67</v>
      </c>
      <c r="H907" s="120">
        <v>0</v>
      </c>
      <c r="I907" s="130"/>
    </row>
    <row r="908" spans="2:9">
      <c r="B908" s="130" t="s">
        <v>63</v>
      </c>
      <c r="C908" s="120">
        <v>0</v>
      </c>
      <c r="D908" s="130"/>
      <c r="E908" s="104"/>
      <c r="F908" s="130"/>
      <c r="G908" s="130" t="s">
        <v>63</v>
      </c>
      <c r="H908" s="120">
        <v>0</v>
      </c>
      <c r="I908" s="130"/>
    </row>
    <row r="909" spans="2:9">
      <c r="B909" s="130" t="s">
        <v>116</v>
      </c>
      <c r="C909" s="120">
        <v>0</v>
      </c>
      <c r="D909" s="130"/>
      <c r="E909" s="104"/>
      <c r="F909" s="130"/>
      <c r="G909" s="130" t="s">
        <v>116</v>
      </c>
      <c r="H909" s="120">
        <v>0</v>
      </c>
      <c r="I909" s="130"/>
    </row>
    <row r="910" spans="2:9" ht="12.75" customHeight="1">
      <c r="B910" s="130" t="s">
        <v>108</v>
      </c>
      <c r="C910" s="120">
        <v>0</v>
      </c>
      <c r="D910" s="130"/>
      <c r="E910" s="104"/>
      <c r="F910" s="130"/>
      <c r="G910" s="130" t="s">
        <v>108</v>
      </c>
      <c r="H910" s="120">
        <v>0</v>
      </c>
      <c r="I910" s="130"/>
    </row>
    <row r="911" spans="2:9">
      <c r="B911" s="130" t="s">
        <v>129</v>
      </c>
      <c r="C911" s="120">
        <v>0</v>
      </c>
      <c r="D911" s="130"/>
      <c r="E911" s="104"/>
      <c r="F911" s="130"/>
      <c r="G911" s="130" t="s">
        <v>129</v>
      </c>
      <c r="H911" s="120">
        <v>0</v>
      </c>
      <c r="I911" s="130"/>
    </row>
    <row r="912" spans="2:9">
      <c r="B912" s="130" t="s">
        <v>65</v>
      </c>
      <c r="C912" s="120">
        <v>0</v>
      </c>
      <c r="D912" s="130"/>
      <c r="E912" s="104"/>
      <c r="F912" s="130"/>
      <c r="G912" s="130" t="s">
        <v>65</v>
      </c>
      <c r="H912" s="120">
        <v>0</v>
      </c>
      <c r="I912" s="130"/>
    </row>
    <row r="913" spans="2:9">
      <c r="B913" s="130" t="s">
        <v>130</v>
      </c>
      <c r="C913" s="120">
        <v>0</v>
      </c>
      <c r="D913" s="126">
        <f>SUM(C903:C913)</f>
        <v>0</v>
      </c>
      <c r="E913" s="104"/>
      <c r="F913" s="130"/>
      <c r="G913" s="130" t="s">
        <v>130</v>
      </c>
      <c r="H913" s="120">
        <v>0</v>
      </c>
      <c r="I913" s="126">
        <f>SUM(H903:H913)</f>
        <v>2100</v>
      </c>
    </row>
    <row r="914" spans="2:9" ht="21" thickBot="1">
      <c r="B914" s="130" t="s">
        <v>127</v>
      </c>
      <c r="C914" s="117"/>
      <c r="D914" s="132">
        <f>D900-D913</f>
        <v>25000</v>
      </c>
      <c r="E914" s="104"/>
      <c r="F914" s="130"/>
      <c r="G914" s="130" t="s">
        <v>127</v>
      </c>
      <c r="H914" s="117"/>
      <c r="I914" s="132">
        <f>I900-I913</f>
        <v>1400</v>
      </c>
    </row>
    <row r="915" spans="2:9" ht="15.75" thickTop="1">
      <c r="B915" s="130" t="s">
        <v>69</v>
      </c>
      <c r="C915" s="130"/>
      <c r="D915" s="130"/>
      <c r="E915" s="104"/>
      <c r="F915" s="130"/>
      <c r="G915" s="130" t="s">
        <v>69</v>
      </c>
      <c r="H915" s="130"/>
      <c r="I915" s="130"/>
    </row>
    <row r="916" spans="2:9">
      <c r="B916" s="130"/>
      <c r="C916" s="130"/>
      <c r="D916" s="130"/>
      <c r="E916" s="104"/>
      <c r="F916" s="130"/>
      <c r="G916" s="130"/>
      <c r="H916" s="130"/>
      <c r="I916" s="130"/>
    </row>
    <row r="917" spans="2:9">
      <c r="B917" s="130"/>
      <c r="C917" s="130"/>
      <c r="D917" s="130"/>
      <c r="E917" s="104"/>
      <c r="F917" s="130"/>
      <c r="G917" s="130"/>
      <c r="H917" s="130"/>
      <c r="I917" s="130"/>
    </row>
    <row r="918" spans="2:9">
      <c r="B918" s="275" t="s">
        <v>70</v>
      </c>
      <c r="C918" s="275"/>
      <c r="D918" s="130"/>
      <c r="E918" s="104"/>
      <c r="F918" s="130"/>
      <c r="G918" s="275" t="s">
        <v>70</v>
      </c>
      <c r="H918" s="275"/>
      <c r="I918" s="130"/>
    </row>
    <row r="919" spans="2:9">
      <c r="B919" s="266" t="s">
        <v>71</v>
      </c>
      <c r="C919" s="266"/>
      <c r="D919" s="114"/>
      <c r="E919" s="104"/>
      <c r="F919" s="130"/>
      <c r="G919" s="266" t="s">
        <v>71</v>
      </c>
      <c r="H919" s="266"/>
      <c r="I919" s="114"/>
    </row>
    <row r="920" spans="2:9">
      <c r="B920" s="130"/>
      <c r="C920" s="130"/>
      <c r="D920" s="131" t="s">
        <v>72</v>
      </c>
      <c r="E920" s="114"/>
      <c r="F920" s="130"/>
      <c r="G920" s="130"/>
      <c r="H920" s="130"/>
      <c r="I920" s="131" t="s">
        <v>72</v>
      </c>
    </row>
    <row r="921" spans="2:9">
      <c r="B921" s="130"/>
      <c r="C921" s="130"/>
      <c r="D921" s="130"/>
      <c r="E921" s="130"/>
      <c r="F921" s="130"/>
      <c r="G921" s="130"/>
      <c r="H921" s="130"/>
      <c r="I921" s="130"/>
    </row>
    <row r="922" spans="2:9">
      <c r="B922" s="130"/>
      <c r="C922" s="130"/>
      <c r="D922" s="130"/>
      <c r="E922" s="130"/>
      <c r="F922" s="130"/>
      <c r="G922" s="130"/>
      <c r="H922" s="130"/>
      <c r="I922" s="130"/>
    </row>
    <row r="923" spans="2:9">
      <c r="B923" s="130"/>
      <c r="C923" s="130"/>
      <c r="D923" s="130"/>
      <c r="E923" s="130"/>
      <c r="F923" s="130"/>
      <c r="G923" s="130"/>
      <c r="H923" s="130"/>
      <c r="I923" s="130"/>
    </row>
    <row r="924" spans="2:9">
      <c r="B924" s="130"/>
      <c r="C924" s="130"/>
      <c r="D924" s="130"/>
      <c r="E924" s="130"/>
      <c r="F924" s="130"/>
      <c r="G924" s="130"/>
      <c r="H924" s="130"/>
      <c r="I924" s="130"/>
    </row>
    <row r="925" spans="2:9">
      <c r="B925" s="33"/>
      <c r="C925" s="33"/>
      <c r="D925" s="33"/>
      <c r="E925" s="33"/>
      <c r="F925" s="33"/>
      <c r="G925" s="33"/>
      <c r="H925" s="33"/>
      <c r="I925" s="33"/>
    </row>
    <row r="926" spans="2:9">
      <c r="B926" s="33"/>
      <c r="C926" s="33"/>
      <c r="D926" s="33"/>
      <c r="E926" s="33"/>
      <c r="F926" s="33"/>
      <c r="G926" s="33"/>
      <c r="H926" s="33"/>
      <c r="I926" s="33"/>
    </row>
    <row r="927" spans="2:9">
      <c r="B927" s="33"/>
      <c r="C927" s="33"/>
      <c r="D927" s="33"/>
      <c r="E927" s="33"/>
      <c r="F927" s="33"/>
      <c r="G927" s="33"/>
      <c r="H927" s="33"/>
      <c r="I927" s="33"/>
    </row>
    <row r="928" spans="2:9">
      <c r="B928" s="33"/>
      <c r="C928" s="33"/>
      <c r="D928" s="33"/>
      <c r="E928" s="33"/>
      <c r="F928" s="33"/>
      <c r="G928" s="33"/>
      <c r="H928" s="33"/>
      <c r="I928" s="33"/>
    </row>
    <row r="929" spans="2:9">
      <c r="B929" s="33"/>
      <c r="C929" s="33"/>
      <c r="D929" s="33"/>
      <c r="E929" s="33"/>
      <c r="F929" s="33"/>
      <c r="G929" s="33"/>
      <c r="H929" s="33"/>
      <c r="I929" s="33"/>
    </row>
    <row r="930" spans="2:9">
      <c r="B930" s="33"/>
      <c r="C930" s="33"/>
      <c r="D930" s="33"/>
      <c r="E930" s="33"/>
      <c r="F930" s="33"/>
      <c r="G930" s="33"/>
      <c r="H930" s="33"/>
      <c r="I930" s="33"/>
    </row>
    <row r="931" spans="2:9">
      <c r="B931" s="33"/>
      <c r="C931" s="33"/>
      <c r="D931" s="33"/>
      <c r="E931" s="33"/>
      <c r="F931" s="33"/>
      <c r="G931" s="33"/>
      <c r="H931" s="33"/>
      <c r="I931" s="33"/>
    </row>
    <row r="932" spans="2:9">
      <c r="B932" s="33"/>
      <c r="C932" s="33"/>
      <c r="D932" s="33"/>
      <c r="E932" s="33"/>
      <c r="F932" s="33"/>
      <c r="G932" s="33"/>
      <c r="H932" s="33"/>
      <c r="I932" s="33"/>
    </row>
    <row r="933" spans="2:9">
      <c r="B933" s="33"/>
      <c r="C933" s="33"/>
      <c r="D933" s="33"/>
      <c r="E933" s="33"/>
      <c r="F933" s="33"/>
      <c r="G933" s="33"/>
      <c r="H933" s="33"/>
      <c r="I933" s="33"/>
    </row>
    <row r="934" spans="2:9">
      <c r="B934" s="33"/>
      <c r="C934" s="33"/>
      <c r="D934" s="33"/>
      <c r="E934" s="33"/>
      <c r="F934" s="33"/>
      <c r="G934" s="33"/>
      <c r="H934" s="33"/>
      <c r="I934" s="33"/>
    </row>
    <row r="935" spans="2:9">
      <c r="B935" s="33"/>
      <c r="C935" s="33"/>
      <c r="D935" s="33"/>
      <c r="E935" s="33"/>
      <c r="F935" s="33"/>
      <c r="G935" s="33"/>
      <c r="H935" s="33"/>
      <c r="I935" s="33"/>
    </row>
    <row r="936" spans="2:9">
      <c r="B936" s="33"/>
      <c r="C936" s="33"/>
      <c r="D936" s="33"/>
      <c r="E936" s="33"/>
      <c r="F936" s="33"/>
      <c r="G936" s="33"/>
      <c r="H936" s="33"/>
      <c r="I936" s="33"/>
    </row>
    <row r="937" spans="2:9">
      <c r="B937" s="33"/>
      <c r="C937" s="33"/>
      <c r="D937" s="33"/>
      <c r="E937" s="33"/>
      <c r="F937" s="33"/>
      <c r="G937" s="33"/>
      <c r="H937" s="33"/>
      <c r="I937" s="33"/>
    </row>
    <row r="938" spans="2:9">
      <c r="B938" s="33"/>
      <c r="C938" s="33"/>
      <c r="D938" s="33"/>
      <c r="E938" s="33"/>
      <c r="F938" s="33"/>
      <c r="G938" s="33"/>
      <c r="H938" s="33"/>
      <c r="I938" s="33"/>
    </row>
    <row r="939" spans="2:9">
      <c r="B939" s="33"/>
      <c r="C939" s="33"/>
      <c r="D939" s="33"/>
      <c r="E939" s="33"/>
      <c r="F939" s="33"/>
      <c r="G939" s="33"/>
      <c r="H939" s="33"/>
      <c r="I939" s="33"/>
    </row>
    <row r="940" spans="2:9">
      <c r="B940" s="33"/>
      <c r="C940" s="33"/>
      <c r="D940" s="33"/>
      <c r="E940" s="33"/>
      <c r="F940" s="33"/>
      <c r="G940" s="33"/>
      <c r="H940" s="33"/>
      <c r="I940" s="33"/>
    </row>
    <row r="941" spans="2:9">
      <c r="B941" s="33"/>
      <c r="C941" s="33"/>
      <c r="D941" s="33"/>
      <c r="E941" s="33"/>
      <c r="F941" s="33"/>
      <c r="G941" s="33"/>
      <c r="H941" s="33"/>
      <c r="I941" s="33"/>
    </row>
    <row r="942" spans="2:9">
      <c r="B942" s="33"/>
      <c r="C942" s="33"/>
      <c r="D942" s="33"/>
      <c r="E942" s="33"/>
      <c r="F942" s="33"/>
      <c r="G942" s="33"/>
      <c r="H942" s="33"/>
      <c r="I942" s="33"/>
    </row>
    <row r="943" spans="2:9">
      <c r="B943" s="33"/>
      <c r="C943" s="33"/>
      <c r="D943" s="33"/>
      <c r="E943" s="33"/>
      <c r="F943" s="33"/>
      <c r="G943" s="33"/>
      <c r="H943" s="33"/>
      <c r="I943" s="33"/>
    </row>
    <row r="944" spans="2:9">
      <c r="B944" s="33"/>
      <c r="C944" s="33"/>
      <c r="D944" s="33"/>
      <c r="E944" s="33"/>
      <c r="F944" s="33"/>
      <c r="G944" s="33"/>
      <c r="H944" s="33"/>
      <c r="I944" s="33"/>
    </row>
    <row r="945" spans="2:9">
      <c r="B945" s="33"/>
      <c r="C945" s="33"/>
      <c r="D945" s="33"/>
      <c r="E945" s="33"/>
      <c r="F945" s="33"/>
      <c r="G945" s="33"/>
      <c r="H945" s="33"/>
      <c r="I945" s="33"/>
    </row>
    <row r="946" spans="2:9">
      <c r="B946" s="33"/>
      <c r="C946" s="33"/>
      <c r="D946" s="33"/>
      <c r="E946" s="33"/>
      <c r="F946" s="33"/>
      <c r="G946" s="33"/>
      <c r="H946" s="33"/>
      <c r="I946" s="33"/>
    </row>
    <row r="947" spans="2:9">
      <c r="B947" s="33"/>
      <c r="C947" s="33"/>
      <c r="D947" s="33"/>
      <c r="E947" s="33"/>
      <c r="F947" s="33"/>
      <c r="G947" s="33"/>
      <c r="H947" s="33"/>
      <c r="I947" s="33"/>
    </row>
    <row r="948" spans="2:9">
      <c r="B948" s="33"/>
      <c r="C948" s="33"/>
      <c r="D948" s="33"/>
      <c r="E948" s="33"/>
      <c r="F948" s="33"/>
      <c r="G948" s="33"/>
      <c r="H948" s="33"/>
      <c r="I948" s="33"/>
    </row>
    <row r="949" spans="2:9">
      <c r="B949" s="33"/>
      <c r="C949" s="33"/>
      <c r="D949" s="33"/>
      <c r="E949" s="33"/>
      <c r="F949" s="33"/>
      <c r="G949" s="33"/>
      <c r="H949" s="33"/>
      <c r="I949" s="33"/>
    </row>
    <row r="950" spans="2:9">
      <c r="B950" s="33"/>
      <c r="C950" s="33"/>
      <c r="D950" s="33"/>
      <c r="E950" s="33"/>
      <c r="F950" s="33"/>
      <c r="G950" s="33"/>
      <c r="H950" s="33"/>
      <c r="I950" s="33"/>
    </row>
    <row r="951" spans="2:9">
      <c r="B951" s="33"/>
      <c r="C951" s="33"/>
      <c r="D951" s="33"/>
      <c r="E951" s="33"/>
      <c r="F951" s="33"/>
      <c r="G951" s="33"/>
      <c r="H951" s="33"/>
      <c r="I951" s="33"/>
    </row>
    <row r="952" spans="2:9">
      <c r="B952" s="33"/>
      <c r="C952" s="33"/>
      <c r="D952" s="33"/>
      <c r="E952" s="33"/>
      <c r="F952" s="33"/>
      <c r="G952" s="33"/>
      <c r="H952" s="33"/>
      <c r="I952" s="33"/>
    </row>
    <row r="953" spans="2:9">
      <c r="B953" s="33"/>
      <c r="C953" s="33"/>
      <c r="D953" s="33"/>
      <c r="E953" s="33"/>
      <c r="F953" s="33"/>
      <c r="G953" s="33"/>
      <c r="H953" s="33"/>
      <c r="I953" s="33"/>
    </row>
    <row r="954" spans="2:9">
      <c r="B954" s="33"/>
      <c r="C954" s="33"/>
      <c r="D954" s="33"/>
      <c r="E954" s="33"/>
      <c r="F954" s="33"/>
      <c r="G954" s="33"/>
      <c r="H954" s="33"/>
      <c r="I954" s="33"/>
    </row>
    <row r="955" spans="2:9">
      <c r="B955" s="33"/>
      <c r="C955" s="33"/>
      <c r="D955" s="33"/>
      <c r="E955" s="33"/>
      <c r="F955" s="33"/>
      <c r="G955" s="33"/>
      <c r="H955" s="33"/>
      <c r="I955" s="33"/>
    </row>
    <row r="956" spans="2:9">
      <c r="B956" s="33"/>
      <c r="C956" s="33"/>
      <c r="D956" s="33"/>
      <c r="E956" s="33"/>
      <c r="F956" s="33"/>
      <c r="G956" s="33"/>
      <c r="H956" s="33"/>
      <c r="I956" s="33"/>
    </row>
    <row r="957" spans="2:9">
      <c r="B957" s="33"/>
      <c r="C957" s="33"/>
      <c r="D957" s="33"/>
      <c r="E957" s="33"/>
      <c r="F957" s="33"/>
      <c r="G957" s="33"/>
      <c r="H957" s="33"/>
      <c r="I957" s="33"/>
    </row>
    <row r="958" spans="2:9">
      <c r="B958" s="33"/>
      <c r="C958" s="33"/>
      <c r="D958" s="33"/>
      <c r="E958" s="33"/>
      <c r="F958" s="33"/>
      <c r="G958" s="33"/>
      <c r="H958" s="33"/>
      <c r="I958" s="33"/>
    </row>
    <row r="959" spans="2:9">
      <c r="B959" s="33"/>
      <c r="C959" s="33"/>
      <c r="D959" s="33"/>
      <c r="E959" s="33"/>
      <c r="F959" s="33"/>
      <c r="G959" s="33"/>
      <c r="H959" s="33"/>
      <c r="I959" s="33"/>
    </row>
    <row r="960" spans="2:9">
      <c r="B960" s="33"/>
      <c r="C960" s="33"/>
      <c r="D960" s="33"/>
      <c r="E960" s="33"/>
      <c r="F960" s="33"/>
      <c r="G960" s="33"/>
      <c r="H960" s="33"/>
      <c r="I960" s="33"/>
    </row>
    <row r="961" spans="2:9">
      <c r="B961" s="33"/>
      <c r="C961" s="33"/>
      <c r="D961" s="33"/>
      <c r="E961" s="33"/>
      <c r="F961" s="33"/>
      <c r="G961" s="33"/>
      <c r="H961" s="33"/>
      <c r="I961" s="33"/>
    </row>
    <row r="962" spans="2:9">
      <c r="B962" s="33"/>
      <c r="C962" s="33"/>
      <c r="D962" s="33"/>
      <c r="E962" s="33"/>
      <c r="F962" s="33"/>
      <c r="G962" s="33"/>
      <c r="H962" s="33"/>
      <c r="I962" s="33"/>
    </row>
    <row r="963" spans="2:9">
      <c r="B963" s="33"/>
      <c r="C963" s="33"/>
      <c r="D963" s="33"/>
      <c r="E963" s="33"/>
      <c r="F963" s="33"/>
      <c r="G963" s="33"/>
      <c r="H963" s="33"/>
      <c r="I963" s="33"/>
    </row>
    <row r="964" spans="2:9">
      <c r="B964" s="33"/>
      <c r="C964" s="33"/>
      <c r="D964" s="33"/>
      <c r="E964" s="33"/>
      <c r="F964" s="33"/>
      <c r="G964" s="33"/>
      <c r="H964" s="33"/>
      <c r="I964" s="33"/>
    </row>
    <row r="965" spans="2:9">
      <c r="B965" s="33"/>
      <c r="C965" s="33"/>
      <c r="D965" s="33"/>
      <c r="E965" s="33"/>
      <c r="F965" s="33"/>
      <c r="G965" s="33"/>
      <c r="H965" s="33"/>
      <c r="I965" s="33"/>
    </row>
    <row r="966" spans="2:9">
      <c r="B966" s="33"/>
      <c r="C966" s="33"/>
      <c r="D966" s="33"/>
      <c r="E966" s="33"/>
      <c r="F966" s="33"/>
      <c r="G966" s="33"/>
      <c r="H966" s="33"/>
      <c r="I966" s="33"/>
    </row>
    <row r="967" spans="2:9">
      <c r="B967" s="33"/>
      <c r="C967" s="33"/>
      <c r="D967" s="33"/>
      <c r="E967" s="33"/>
      <c r="F967" s="33"/>
      <c r="G967" s="33"/>
      <c r="H967" s="33"/>
      <c r="I967" s="33"/>
    </row>
    <row r="968" spans="2:9">
      <c r="B968" s="33"/>
      <c r="C968" s="33"/>
      <c r="D968" s="33"/>
      <c r="E968" s="33"/>
      <c r="F968" s="33"/>
      <c r="G968" s="33"/>
      <c r="H968" s="33"/>
      <c r="I968" s="33"/>
    </row>
    <row r="969" spans="2:9">
      <c r="B969" s="33"/>
      <c r="C969" s="33"/>
      <c r="D969" s="33"/>
      <c r="E969" s="33"/>
      <c r="F969" s="33"/>
      <c r="G969" s="33"/>
      <c r="H969" s="33"/>
      <c r="I969" s="33"/>
    </row>
    <row r="970" spans="2:9">
      <c r="B970" s="33"/>
      <c r="C970" s="33"/>
      <c r="D970" s="33"/>
      <c r="E970" s="33"/>
      <c r="F970" s="33"/>
      <c r="G970" s="33"/>
      <c r="H970" s="33"/>
      <c r="I970" s="33"/>
    </row>
    <row r="971" spans="2:9">
      <c r="B971" s="33"/>
      <c r="C971" s="33"/>
      <c r="D971" s="33"/>
      <c r="E971" s="33"/>
      <c r="F971" s="33"/>
      <c r="G971" s="33"/>
      <c r="H971" s="33"/>
      <c r="I971" s="33"/>
    </row>
    <row r="972" spans="2:9">
      <c r="B972" s="33"/>
      <c r="C972" s="33"/>
      <c r="D972" s="33"/>
      <c r="E972" s="33"/>
      <c r="F972" s="33"/>
      <c r="G972" s="33"/>
      <c r="H972" s="33"/>
      <c r="I972" s="33"/>
    </row>
    <row r="973" spans="2:9">
      <c r="B973" s="33"/>
      <c r="C973" s="33"/>
      <c r="D973" s="33"/>
      <c r="E973" s="33"/>
      <c r="F973" s="33"/>
      <c r="G973" s="33"/>
      <c r="H973" s="33"/>
      <c r="I973" s="33"/>
    </row>
    <row r="974" spans="2:9">
      <c r="B974" s="33"/>
      <c r="C974" s="33"/>
      <c r="D974" s="33"/>
      <c r="E974" s="33"/>
      <c r="F974" s="33"/>
      <c r="G974" s="33"/>
      <c r="H974" s="33"/>
      <c r="I974" s="33"/>
    </row>
    <row r="975" spans="2:9">
      <c r="B975" s="33"/>
      <c r="C975" s="33"/>
      <c r="D975" s="33"/>
      <c r="E975" s="33"/>
      <c r="F975" s="33"/>
      <c r="G975" s="33"/>
      <c r="H975" s="33"/>
      <c r="I975" s="33"/>
    </row>
    <row r="976" spans="2:9">
      <c r="B976" s="33"/>
      <c r="C976" s="33"/>
      <c r="D976" s="33"/>
      <c r="E976" s="33"/>
      <c r="F976" s="33"/>
      <c r="G976" s="33"/>
      <c r="H976" s="33"/>
      <c r="I976" s="33"/>
    </row>
    <row r="977" spans="2:9">
      <c r="B977" s="33"/>
      <c r="C977" s="33"/>
      <c r="D977" s="33"/>
      <c r="E977" s="33"/>
      <c r="F977" s="33"/>
      <c r="G977" s="33"/>
      <c r="H977" s="33"/>
      <c r="I977" s="33"/>
    </row>
    <row r="978" spans="2:9">
      <c r="B978" s="33"/>
      <c r="C978" s="33"/>
      <c r="D978" s="33"/>
      <c r="E978" s="33"/>
      <c r="F978" s="33"/>
      <c r="G978" s="33"/>
      <c r="H978" s="33"/>
      <c r="I978" s="33"/>
    </row>
    <row r="979" spans="2:9">
      <c r="B979" s="33"/>
      <c r="C979" s="33"/>
      <c r="D979" s="33"/>
      <c r="E979" s="33"/>
      <c r="F979" s="33"/>
      <c r="G979" s="33"/>
      <c r="H979" s="33"/>
      <c r="I979" s="33"/>
    </row>
    <row r="980" spans="2:9">
      <c r="B980" s="33"/>
      <c r="C980" s="33"/>
      <c r="D980" s="33"/>
      <c r="E980" s="33"/>
      <c r="F980" s="33"/>
      <c r="G980" s="33"/>
      <c r="H980" s="33"/>
      <c r="I980" s="33"/>
    </row>
    <row r="981" spans="2:9">
      <c r="B981" s="33"/>
      <c r="C981" s="33"/>
      <c r="D981" s="33"/>
      <c r="E981" s="33"/>
      <c r="F981" s="33"/>
      <c r="G981" s="33"/>
      <c r="H981" s="33"/>
      <c r="I981" s="33"/>
    </row>
    <row r="982" spans="2:9">
      <c r="B982" s="33"/>
      <c r="C982" s="33"/>
      <c r="D982" s="33"/>
      <c r="E982" s="33"/>
      <c r="F982" s="33"/>
      <c r="G982" s="33"/>
      <c r="H982" s="33"/>
      <c r="I982" s="33"/>
    </row>
    <row r="983" spans="2:9">
      <c r="B983" s="33"/>
      <c r="C983" s="33"/>
      <c r="D983" s="33"/>
      <c r="E983" s="33"/>
      <c r="F983" s="33"/>
      <c r="G983" s="33"/>
      <c r="H983" s="33"/>
      <c r="I983" s="33"/>
    </row>
    <row r="984" spans="2:9">
      <c r="B984" s="33"/>
      <c r="C984" s="33"/>
      <c r="D984" s="33"/>
      <c r="E984" s="33"/>
      <c r="F984" s="33"/>
      <c r="G984" s="33"/>
      <c r="H984" s="33"/>
      <c r="I984" s="33"/>
    </row>
    <row r="985" spans="2:9">
      <c r="B985" s="33"/>
      <c r="C985" s="33"/>
      <c r="D985" s="33"/>
      <c r="E985" s="33"/>
      <c r="F985" s="33"/>
      <c r="G985" s="33"/>
      <c r="H985" s="33"/>
      <c r="I985" s="33"/>
    </row>
    <row r="986" spans="2:9">
      <c r="B986" s="33"/>
      <c r="C986" s="33"/>
      <c r="D986" s="33"/>
      <c r="E986" s="33"/>
      <c r="F986" s="33"/>
      <c r="G986" s="33"/>
      <c r="H986" s="33"/>
      <c r="I986" s="33"/>
    </row>
    <row r="987" spans="2:9">
      <c r="B987" s="33"/>
      <c r="C987" s="33"/>
      <c r="D987" s="33"/>
      <c r="E987" s="33"/>
      <c r="F987" s="33"/>
      <c r="G987" s="33"/>
      <c r="H987" s="33"/>
      <c r="I987" s="33"/>
    </row>
    <row r="988" spans="2:9">
      <c r="B988" s="33"/>
      <c r="C988" s="33"/>
      <c r="D988" s="33"/>
      <c r="E988" s="33"/>
      <c r="F988" s="33"/>
      <c r="G988" s="33"/>
      <c r="H988" s="33"/>
      <c r="I988" s="33"/>
    </row>
    <row r="989" spans="2:9">
      <c r="B989" s="33"/>
      <c r="C989" s="33"/>
      <c r="D989" s="33"/>
      <c r="E989" s="33"/>
      <c r="F989" s="33"/>
      <c r="G989" s="33"/>
      <c r="H989" s="33"/>
      <c r="I989" s="33"/>
    </row>
    <row r="990" spans="2:9">
      <c r="B990" s="33"/>
      <c r="C990" s="33"/>
      <c r="D990" s="33"/>
      <c r="E990" s="33"/>
      <c r="F990" s="33"/>
      <c r="G990" s="33"/>
      <c r="H990" s="33"/>
      <c r="I990" s="33"/>
    </row>
    <row r="991" spans="2:9">
      <c r="B991" s="33"/>
      <c r="C991" s="33"/>
      <c r="D991" s="33"/>
      <c r="E991" s="33"/>
      <c r="F991" s="33"/>
      <c r="G991" s="33"/>
      <c r="H991" s="33"/>
      <c r="I991" s="33"/>
    </row>
    <row r="992" spans="2:9">
      <c r="B992" s="33"/>
      <c r="C992" s="33"/>
      <c r="D992" s="33"/>
      <c r="E992" s="33"/>
      <c r="F992" s="33"/>
      <c r="G992" s="33"/>
      <c r="H992" s="33"/>
      <c r="I992" s="33"/>
    </row>
    <row r="993" spans="2:9">
      <c r="B993" s="33"/>
      <c r="C993" s="33"/>
      <c r="D993" s="33"/>
      <c r="E993" s="33"/>
      <c r="F993" s="33"/>
      <c r="G993" s="33"/>
      <c r="H993" s="33"/>
      <c r="I993" s="33"/>
    </row>
    <row r="994" spans="2:9">
      <c r="B994" s="33"/>
      <c r="C994" s="33"/>
      <c r="D994" s="33"/>
      <c r="E994" s="33"/>
      <c r="F994" s="33"/>
      <c r="G994" s="33"/>
      <c r="H994" s="33"/>
      <c r="I994" s="33"/>
    </row>
    <row r="995" spans="2:9">
      <c r="B995" s="33"/>
      <c r="C995" s="33"/>
      <c r="D995" s="33"/>
      <c r="E995" s="33"/>
      <c r="F995" s="33"/>
      <c r="G995" s="33"/>
      <c r="H995" s="33"/>
      <c r="I995" s="33"/>
    </row>
    <row r="996" spans="2:9">
      <c r="B996" s="33"/>
      <c r="C996" s="33"/>
      <c r="D996" s="33"/>
      <c r="E996" s="33"/>
      <c r="F996" s="33"/>
      <c r="G996" s="33"/>
      <c r="H996" s="33"/>
      <c r="I996" s="33"/>
    </row>
    <row r="997" spans="2:9">
      <c r="B997" s="33"/>
      <c r="C997" s="33"/>
      <c r="D997" s="33"/>
      <c r="E997" s="33"/>
      <c r="F997" s="33"/>
      <c r="G997" s="33"/>
      <c r="H997" s="33"/>
      <c r="I997" s="33"/>
    </row>
    <row r="998" spans="2:9">
      <c r="B998" s="33"/>
      <c r="C998" s="33"/>
      <c r="D998" s="33"/>
      <c r="E998" s="33"/>
      <c r="F998" s="33"/>
      <c r="G998" s="33"/>
      <c r="H998" s="33"/>
      <c r="I998" s="33"/>
    </row>
    <row r="999" spans="2:9">
      <c r="B999" s="33"/>
      <c r="C999" s="33"/>
      <c r="D999" s="33"/>
      <c r="E999" s="33"/>
      <c r="F999" s="33"/>
      <c r="G999" s="33"/>
      <c r="H999" s="33"/>
      <c r="I999" s="33"/>
    </row>
    <row r="1000" spans="2:9">
      <c r="B1000" s="33"/>
      <c r="C1000" s="33"/>
      <c r="D1000" s="33"/>
      <c r="E1000" s="33"/>
      <c r="F1000" s="33"/>
      <c r="G1000" s="33"/>
      <c r="H1000" s="33"/>
      <c r="I1000" s="33"/>
    </row>
    <row r="1001" spans="2:9">
      <c r="B1001" s="33"/>
      <c r="C1001" s="33"/>
      <c r="D1001" s="33"/>
      <c r="E1001" s="33"/>
      <c r="F1001" s="33"/>
      <c r="G1001" s="33"/>
      <c r="H1001" s="33"/>
      <c r="I1001" s="33"/>
    </row>
    <row r="1002" spans="2:9">
      <c r="B1002" s="33"/>
      <c r="C1002" s="33"/>
      <c r="D1002" s="33"/>
      <c r="E1002" s="33"/>
      <c r="F1002" s="33"/>
      <c r="G1002" s="33"/>
      <c r="H1002" s="33"/>
      <c r="I1002" s="33"/>
    </row>
    <row r="1003" spans="2:9">
      <c r="B1003" s="33"/>
      <c r="C1003" s="33"/>
      <c r="D1003" s="33"/>
      <c r="E1003" s="33"/>
      <c r="F1003" s="33"/>
      <c r="G1003" s="33"/>
      <c r="H1003" s="33"/>
      <c r="I1003" s="33"/>
    </row>
    <row r="1004" spans="2:9">
      <c r="B1004" s="33"/>
      <c r="C1004" s="33"/>
      <c r="D1004" s="33"/>
      <c r="E1004" s="33"/>
      <c r="F1004" s="33"/>
      <c r="G1004" s="33"/>
      <c r="H1004" s="33"/>
      <c r="I1004" s="33"/>
    </row>
    <row r="1005" spans="2:9">
      <c r="B1005" s="33"/>
      <c r="C1005" s="33"/>
      <c r="D1005" s="33"/>
      <c r="E1005" s="33"/>
      <c r="F1005" s="33"/>
      <c r="G1005" s="33"/>
      <c r="H1005" s="33"/>
      <c r="I1005" s="33"/>
    </row>
    <row r="1006" spans="2:9">
      <c r="B1006" s="33"/>
      <c r="C1006" s="33"/>
      <c r="D1006" s="33"/>
      <c r="E1006" s="33"/>
      <c r="F1006" s="33"/>
      <c r="G1006" s="33"/>
      <c r="H1006" s="33"/>
      <c r="I1006" s="33"/>
    </row>
    <row r="1007" spans="2:9">
      <c r="B1007" s="33"/>
      <c r="C1007" s="33"/>
      <c r="D1007" s="33"/>
      <c r="E1007" s="33"/>
      <c r="F1007" s="33"/>
      <c r="G1007" s="33"/>
      <c r="H1007" s="33"/>
      <c r="I1007" s="33"/>
    </row>
    <row r="1008" spans="2:9">
      <c r="B1008" s="33"/>
      <c r="C1008" s="33"/>
      <c r="D1008" s="33"/>
      <c r="E1008" s="33"/>
      <c r="F1008" s="33"/>
      <c r="G1008" s="33"/>
      <c r="H1008" s="33"/>
      <c r="I1008" s="33"/>
    </row>
    <row r="1009" spans="2:9">
      <c r="B1009" s="33"/>
      <c r="C1009" s="33"/>
      <c r="D1009" s="33"/>
      <c r="E1009" s="33"/>
      <c r="F1009" s="33"/>
      <c r="G1009" s="33"/>
      <c r="H1009" s="33"/>
      <c r="I1009" s="33"/>
    </row>
    <row r="1010" spans="2:9">
      <c r="B1010" s="33"/>
      <c r="C1010" s="33"/>
      <c r="D1010" s="33"/>
      <c r="E1010" s="33"/>
      <c r="F1010" s="33"/>
      <c r="G1010" s="33"/>
      <c r="H1010" s="33"/>
      <c r="I1010" s="33"/>
    </row>
    <row r="1011" spans="2:9">
      <c r="B1011" s="33"/>
      <c r="C1011" s="33"/>
      <c r="D1011" s="33"/>
      <c r="E1011" s="33"/>
      <c r="F1011" s="33"/>
      <c r="G1011" s="33"/>
      <c r="H1011" s="33"/>
      <c r="I1011" s="33"/>
    </row>
    <row r="1012" spans="2:9">
      <c r="B1012" s="33"/>
      <c r="C1012" s="33"/>
      <c r="D1012" s="33"/>
      <c r="E1012" s="33"/>
      <c r="F1012" s="33"/>
      <c r="G1012" s="33"/>
      <c r="H1012" s="33"/>
      <c r="I1012" s="33"/>
    </row>
    <row r="1013" spans="2:9">
      <c r="B1013" s="33"/>
      <c r="C1013" s="33"/>
      <c r="D1013" s="33"/>
      <c r="E1013" s="33"/>
      <c r="F1013" s="33"/>
      <c r="G1013" s="33"/>
      <c r="H1013" s="33"/>
      <c r="I1013" s="33"/>
    </row>
    <row r="1014" spans="2:9">
      <c r="B1014" s="33"/>
      <c r="C1014" s="33"/>
      <c r="D1014" s="33"/>
      <c r="E1014" s="33"/>
      <c r="F1014" s="33"/>
      <c r="G1014" s="33"/>
      <c r="H1014" s="33"/>
      <c r="I1014" s="33"/>
    </row>
    <row r="1015" spans="2:9">
      <c r="B1015" s="33"/>
      <c r="C1015" s="33"/>
      <c r="D1015" s="33"/>
      <c r="E1015" s="33"/>
      <c r="F1015" s="33"/>
      <c r="G1015" s="33"/>
      <c r="H1015" s="33"/>
      <c r="I1015" s="33"/>
    </row>
    <row r="1016" spans="2:9">
      <c r="B1016" s="33"/>
      <c r="C1016" s="33"/>
      <c r="D1016" s="33"/>
      <c r="E1016" s="33"/>
      <c r="F1016" s="33"/>
      <c r="G1016" s="33"/>
      <c r="H1016" s="33"/>
      <c r="I1016" s="33"/>
    </row>
    <row r="1017" spans="2:9">
      <c r="B1017" s="33"/>
      <c r="C1017" s="33"/>
      <c r="D1017" s="33"/>
      <c r="E1017" s="33"/>
      <c r="F1017" s="33"/>
      <c r="G1017" s="33"/>
      <c r="H1017" s="33"/>
      <c r="I1017" s="33"/>
    </row>
    <row r="1018" spans="2:9">
      <c r="B1018" s="33"/>
      <c r="C1018" s="33"/>
      <c r="D1018" s="33"/>
      <c r="E1018" s="33"/>
      <c r="F1018" s="33"/>
      <c r="G1018" s="33"/>
      <c r="H1018" s="33"/>
      <c r="I1018" s="33"/>
    </row>
    <row r="1019" spans="2:9">
      <c r="B1019" s="33"/>
      <c r="C1019" s="33"/>
      <c r="D1019" s="33"/>
      <c r="E1019" s="33"/>
      <c r="F1019" s="33"/>
      <c r="G1019" s="33"/>
      <c r="H1019" s="33"/>
      <c r="I1019" s="33"/>
    </row>
    <row r="1020" spans="2:9">
      <c r="B1020" s="33"/>
      <c r="C1020" s="33"/>
      <c r="D1020" s="33"/>
      <c r="E1020" s="33"/>
      <c r="F1020" s="33"/>
      <c r="G1020" s="33"/>
      <c r="H1020" s="33"/>
      <c r="I1020" s="33"/>
    </row>
    <row r="1021" spans="2:9">
      <c r="B1021" s="33"/>
      <c r="C1021" s="33"/>
      <c r="D1021" s="33"/>
      <c r="E1021" s="33"/>
      <c r="F1021" s="33"/>
      <c r="G1021" s="33"/>
      <c r="H1021" s="33"/>
      <c r="I1021" s="33"/>
    </row>
    <row r="1022" spans="2:9">
      <c r="B1022" s="33"/>
      <c r="C1022" s="33"/>
      <c r="D1022" s="33"/>
      <c r="E1022" s="33"/>
      <c r="F1022" s="33"/>
      <c r="G1022" s="33"/>
      <c r="H1022" s="33"/>
      <c r="I1022" s="33"/>
    </row>
    <row r="1023" spans="2:9">
      <c r="B1023" s="33"/>
      <c r="C1023" s="33"/>
      <c r="D1023" s="33"/>
      <c r="E1023" s="33"/>
      <c r="F1023" s="33"/>
      <c r="G1023" s="33"/>
      <c r="H1023" s="33"/>
      <c r="I1023" s="33"/>
    </row>
    <row r="1024" spans="2:9">
      <c r="B1024" s="33"/>
      <c r="C1024" s="33"/>
      <c r="D1024" s="33"/>
      <c r="E1024" s="33"/>
      <c r="F1024" s="33"/>
      <c r="G1024" s="33"/>
      <c r="H1024" s="33"/>
      <c r="I1024" s="33"/>
    </row>
    <row r="1025" spans="2:9">
      <c r="B1025" s="33"/>
      <c r="C1025" s="33"/>
      <c r="D1025" s="33"/>
      <c r="E1025" s="33"/>
      <c r="F1025" s="33"/>
      <c r="G1025" s="33"/>
      <c r="H1025" s="33"/>
      <c r="I1025" s="33"/>
    </row>
    <row r="1026" spans="2:9">
      <c r="B1026" s="33"/>
      <c r="C1026" s="33"/>
      <c r="D1026" s="33"/>
      <c r="E1026" s="33"/>
      <c r="F1026" s="33"/>
      <c r="G1026" s="33"/>
      <c r="H1026" s="33"/>
      <c r="I1026" s="33"/>
    </row>
    <row r="1027" spans="2:9">
      <c r="B1027" s="33"/>
      <c r="C1027" s="33"/>
      <c r="D1027" s="33"/>
      <c r="E1027" s="33"/>
      <c r="F1027" s="33"/>
      <c r="G1027" s="33"/>
      <c r="H1027" s="33"/>
      <c r="I1027" s="33"/>
    </row>
    <row r="1028" spans="2:9">
      <c r="B1028" s="33"/>
      <c r="C1028" s="33"/>
      <c r="D1028" s="33"/>
      <c r="E1028" s="33"/>
      <c r="F1028" s="33"/>
      <c r="G1028" s="33"/>
      <c r="H1028" s="33"/>
      <c r="I1028" s="33"/>
    </row>
    <row r="1029" spans="2:9">
      <c r="B1029" s="33"/>
      <c r="C1029" s="33"/>
      <c r="D1029" s="33"/>
      <c r="E1029" s="33"/>
      <c r="F1029" s="33"/>
      <c r="G1029" s="33"/>
      <c r="H1029" s="33"/>
      <c r="I1029" s="33"/>
    </row>
    <row r="1030" spans="2:9">
      <c r="B1030" s="33"/>
      <c r="C1030" s="33"/>
      <c r="D1030" s="33"/>
      <c r="E1030" s="33"/>
      <c r="F1030" s="33"/>
      <c r="G1030" s="33"/>
      <c r="H1030" s="33"/>
      <c r="I1030" s="33"/>
    </row>
    <row r="1031" spans="2:9">
      <c r="B1031" s="33"/>
      <c r="C1031" s="33"/>
      <c r="D1031" s="33"/>
      <c r="E1031" s="33"/>
      <c r="F1031" s="33"/>
      <c r="G1031" s="33"/>
      <c r="H1031" s="33"/>
      <c r="I1031" s="33"/>
    </row>
    <row r="1032" spans="2:9">
      <c r="B1032" s="33"/>
      <c r="C1032" s="33"/>
      <c r="D1032" s="33"/>
      <c r="E1032" s="33"/>
      <c r="F1032" s="33"/>
      <c r="G1032" s="33"/>
      <c r="H1032" s="33"/>
      <c r="I1032" s="33"/>
    </row>
    <row r="1033" spans="2:9">
      <c r="B1033" s="33"/>
      <c r="C1033" s="33"/>
      <c r="D1033" s="33"/>
      <c r="E1033" s="33"/>
      <c r="F1033" s="33"/>
      <c r="G1033" s="33"/>
      <c r="H1033" s="33"/>
      <c r="I1033" s="33"/>
    </row>
    <row r="1034" spans="2:9">
      <c r="B1034" s="33"/>
      <c r="C1034" s="33"/>
      <c r="D1034" s="33"/>
      <c r="E1034" s="33"/>
      <c r="F1034" s="33"/>
      <c r="G1034" s="33"/>
      <c r="H1034" s="33"/>
      <c r="I1034" s="33"/>
    </row>
    <row r="1035" spans="2:9">
      <c r="B1035" s="33"/>
      <c r="C1035" s="33"/>
      <c r="D1035" s="33"/>
      <c r="E1035" s="33"/>
      <c r="F1035" s="33"/>
      <c r="G1035" s="33"/>
      <c r="H1035" s="33"/>
      <c r="I1035" s="33"/>
    </row>
    <row r="1036" spans="2:9">
      <c r="B1036" s="33"/>
      <c r="C1036" s="33"/>
      <c r="D1036" s="33"/>
      <c r="E1036" s="33"/>
      <c r="F1036" s="33"/>
      <c r="G1036" s="33"/>
      <c r="H1036" s="33"/>
      <c r="I1036" s="33"/>
    </row>
    <row r="1037" spans="2:9">
      <c r="B1037" s="33"/>
      <c r="C1037" s="33"/>
      <c r="D1037" s="33"/>
      <c r="E1037" s="33"/>
      <c r="F1037" s="33"/>
      <c r="G1037" s="33"/>
      <c r="H1037" s="33"/>
      <c r="I1037" s="33"/>
    </row>
    <row r="1038" spans="2:9">
      <c r="B1038" s="33"/>
      <c r="C1038" s="33"/>
      <c r="D1038" s="33"/>
      <c r="E1038" s="33"/>
      <c r="F1038" s="33"/>
      <c r="G1038" s="33"/>
      <c r="H1038" s="33"/>
      <c r="I1038" s="33"/>
    </row>
    <row r="1039" spans="2:9">
      <c r="B1039" s="33"/>
      <c r="C1039" s="33"/>
      <c r="D1039" s="33"/>
      <c r="E1039" s="33"/>
      <c r="F1039" s="33"/>
      <c r="G1039" s="33"/>
      <c r="H1039" s="33"/>
      <c r="I1039" s="33"/>
    </row>
    <row r="1040" spans="2:9">
      <c r="B1040" s="33"/>
      <c r="C1040" s="33"/>
      <c r="D1040" s="33"/>
      <c r="E1040" s="33"/>
      <c r="F1040" s="33"/>
      <c r="G1040" s="33"/>
      <c r="H1040" s="33"/>
      <c r="I1040" s="33"/>
    </row>
    <row r="1041" spans="2:9">
      <c r="B1041" s="33"/>
      <c r="C1041" s="33"/>
      <c r="D1041" s="33"/>
      <c r="E1041" s="33"/>
      <c r="F1041" s="33"/>
      <c r="G1041" s="33"/>
      <c r="H1041" s="33"/>
      <c r="I1041" s="33"/>
    </row>
    <row r="1042" spans="2:9">
      <c r="B1042" s="33"/>
      <c r="C1042" s="33"/>
      <c r="D1042" s="33"/>
      <c r="E1042" s="33"/>
      <c r="F1042" s="33"/>
      <c r="G1042" s="33"/>
      <c r="H1042" s="33"/>
      <c r="I1042" s="33"/>
    </row>
    <row r="1043" spans="2:9">
      <c r="B1043" s="33"/>
      <c r="C1043" s="33"/>
      <c r="D1043" s="33"/>
      <c r="E1043" s="33"/>
      <c r="F1043" s="33"/>
      <c r="G1043" s="33"/>
      <c r="H1043" s="33"/>
      <c r="I1043" s="33"/>
    </row>
    <row r="1044" spans="2:9">
      <c r="B1044" s="33"/>
      <c r="C1044" s="33"/>
      <c r="D1044" s="33"/>
      <c r="E1044" s="33"/>
      <c r="F1044" s="33"/>
      <c r="G1044" s="33"/>
      <c r="H1044" s="33"/>
      <c r="I1044" s="33"/>
    </row>
    <row r="1045" spans="2:9">
      <c r="B1045" s="33"/>
      <c r="C1045" s="33"/>
      <c r="D1045" s="33"/>
      <c r="E1045" s="33"/>
      <c r="F1045" s="33"/>
      <c r="G1045" s="33"/>
      <c r="H1045" s="33"/>
      <c r="I1045" s="33"/>
    </row>
    <row r="1046" spans="2:9">
      <c r="B1046" s="33"/>
      <c r="C1046" s="33"/>
      <c r="D1046" s="33"/>
      <c r="E1046" s="33"/>
      <c r="F1046" s="33"/>
      <c r="G1046" s="33"/>
      <c r="H1046" s="33"/>
      <c r="I1046" s="33"/>
    </row>
    <row r="1047" spans="2:9">
      <c r="B1047" s="33"/>
      <c r="C1047" s="33"/>
      <c r="D1047" s="33"/>
      <c r="E1047" s="33"/>
      <c r="F1047" s="33"/>
      <c r="G1047" s="33"/>
      <c r="H1047" s="33"/>
      <c r="I1047" s="33"/>
    </row>
    <row r="1048" spans="2:9">
      <c r="B1048" s="33"/>
      <c r="C1048" s="33"/>
      <c r="D1048" s="33"/>
      <c r="E1048" s="33"/>
      <c r="F1048" s="33"/>
      <c r="G1048" s="33"/>
      <c r="H1048" s="33"/>
      <c r="I1048" s="33"/>
    </row>
    <row r="1049" spans="2:9">
      <c r="B1049" s="33"/>
      <c r="C1049" s="33"/>
      <c r="D1049" s="33"/>
      <c r="E1049" s="33"/>
      <c r="F1049" s="33"/>
      <c r="G1049" s="33"/>
      <c r="H1049" s="33"/>
      <c r="I1049" s="33"/>
    </row>
    <row r="1050" spans="2:9">
      <c r="B1050" s="33"/>
      <c r="C1050" s="33"/>
      <c r="D1050" s="33"/>
      <c r="E1050" s="33"/>
      <c r="F1050" s="33"/>
      <c r="G1050" s="33"/>
      <c r="H1050" s="33"/>
      <c r="I1050" s="33"/>
    </row>
    <row r="1051" spans="2:9">
      <c r="B1051" s="33"/>
      <c r="C1051" s="33"/>
      <c r="D1051" s="33"/>
      <c r="E1051" s="33"/>
      <c r="F1051" s="33"/>
      <c r="G1051" s="33"/>
      <c r="H1051" s="33"/>
      <c r="I1051" s="33"/>
    </row>
    <row r="1052" spans="2:9">
      <c r="B1052" s="33"/>
      <c r="C1052" s="33"/>
      <c r="D1052" s="33"/>
      <c r="E1052" s="33"/>
      <c r="F1052" s="33"/>
      <c r="G1052" s="33"/>
      <c r="H1052" s="33"/>
      <c r="I1052" s="33"/>
    </row>
    <row r="1053" spans="2:9">
      <c r="B1053" s="33"/>
      <c r="C1053" s="33"/>
      <c r="D1053" s="33"/>
      <c r="E1053" s="33"/>
      <c r="F1053" s="33"/>
      <c r="G1053" s="33"/>
      <c r="H1053" s="33"/>
      <c r="I1053" s="33"/>
    </row>
    <row r="1054" spans="2:9">
      <c r="B1054" s="33"/>
      <c r="C1054" s="33"/>
      <c r="D1054" s="33"/>
      <c r="E1054" s="33"/>
      <c r="F1054" s="33"/>
      <c r="G1054" s="33"/>
      <c r="H1054" s="33"/>
      <c r="I1054" s="33"/>
    </row>
    <row r="1055" spans="2:9">
      <c r="B1055" s="33"/>
      <c r="C1055" s="33"/>
      <c r="D1055" s="33"/>
      <c r="E1055" s="33"/>
      <c r="F1055" s="33"/>
      <c r="G1055" s="33"/>
      <c r="H1055" s="33"/>
      <c r="I1055" s="33"/>
    </row>
    <row r="1056" spans="2:9">
      <c r="B1056" s="33"/>
      <c r="C1056" s="33"/>
      <c r="D1056" s="33"/>
      <c r="E1056" s="33"/>
      <c r="F1056" s="33"/>
      <c r="G1056" s="33"/>
      <c r="H1056" s="33"/>
      <c r="I1056" s="33"/>
    </row>
    <row r="1057" spans="2:9">
      <c r="B1057" s="33"/>
      <c r="C1057" s="33"/>
      <c r="D1057" s="33"/>
      <c r="E1057" s="33"/>
      <c r="F1057" s="33"/>
      <c r="G1057" s="33"/>
      <c r="H1057" s="33"/>
      <c r="I1057" s="33"/>
    </row>
    <row r="1058" spans="2:9">
      <c r="B1058" s="33"/>
      <c r="C1058" s="33"/>
      <c r="D1058" s="33"/>
      <c r="E1058" s="33"/>
      <c r="F1058" s="33"/>
      <c r="G1058" s="33"/>
      <c r="H1058" s="33"/>
      <c r="I1058" s="33"/>
    </row>
    <row r="1059" spans="2:9">
      <c r="B1059" s="33"/>
      <c r="C1059" s="33"/>
      <c r="D1059" s="33"/>
      <c r="E1059" s="33"/>
      <c r="F1059" s="33"/>
      <c r="G1059" s="33"/>
      <c r="H1059" s="33"/>
      <c r="I1059" s="33"/>
    </row>
    <row r="1060" spans="2:9">
      <c r="B1060" s="33"/>
      <c r="C1060" s="33"/>
      <c r="D1060" s="33"/>
      <c r="E1060" s="33"/>
      <c r="F1060" s="33"/>
      <c r="G1060" s="33"/>
      <c r="H1060" s="33"/>
      <c r="I1060" s="33"/>
    </row>
    <row r="1061" spans="2:9">
      <c r="B1061" s="33"/>
      <c r="C1061" s="33"/>
      <c r="D1061" s="33"/>
      <c r="E1061" s="33"/>
      <c r="F1061" s="33"/>
      <c r="G1061" s="33"/>
      <c r="H1061" s="33"/>
      <c r="I1061" s="33"/>
    </row>
    <row r="1062" spans="2:9">
      <c r="B1062" s="33"/>
      <c r="C1062" s="33"/>
      <c r="D1062" s="33"/>
      <c r="E1062" s="33"/>
      <c r="F1062" s="33"/>
      <c r="G1062" s="33"/>
      <c r="H1062" s="33"/>
      <c r="I1062" s="33"/>
    </row>
    <row r="1063" spans="2:9">
      <c r="B1063" s="33"/>
      <c r="C1063" s="33"/>
      <c r="D1063" s="33"/>
      <c r="E1063" s="33"/>
      <c r="F1063" s="33"/>
      <c r="G1063" s="33"/>
      <c r="H1063" s="33"/>
      <c r="I1063" s="33"/>
    </row>
    <row r="1064" spans="2:9">
      <c r="B1064" s="33"/>
      <c r="C1064" s="33"/>
      <c r="D1064" s="33"/>
      <c r="E1064" s="33"/>
      <c r="F1064" s="33"/>
      <c r="G1064" s="33"/>
      <c r="H1064" s="33"/>
      <c r="I1064" s="33"/>
    </row>
    <row r="1065" spans="2:9">
      <c r="B1065" s="33"/>
      <c r="C1065" s="33"/>
      <c r="D1065" s="33"/>
      <c r="E1065" s="33"/>
      <c r="F1065" s="33"/>
      <c r="G1065" s="33"/>
      <c r="H1065" s="33"/>
      <c r="I1065" s="33"/>
    </row>
    <row r="1066" spans="2:9">
      <c r="B1066" s="33"/>
      <c r="C1066" s="33"/>
      <c r="D1066" s="33"/>
      <c r="E1066" s="33"/>
      <c r="F1066" s="33"/>
      <c r="G1066" s="33"/>
      <c r="H1066" s="33"/>
      <c r="I1066" s="33"/>
    </row>
    <row r="1067" spans="2:9">
      <c r="B1067" s="33"/>
      <c r="C1067" s="33"/>
      <c r="D1067" s="33"/>
      <c r="E1067" s="33"/>
      <c r="F1067" s="33"/>
      <c r="G1067" s="33"/>
      <c r="H1067" s="33"/>
      <c r="I1067" s="33"/>
    </row>
    <row r="1068" spans="2:9">
      <c r="B1068" s="33"/>
      <c r="C1068" s="33"/>
      <c r="D1068" s="33"/>
      <c r="E1068" s="33"/>
      <c r="F1068" s="33"/>
      <c r="G1068" s="33"/>
      <c r="H1068" s="33"/>
      <c r="I1068" s="33"/>
    </row>
    <row r="1069" spans="2:9">
      <c r="B1069" s="33"/>
      <c r="C1069" s="33"/>
      <c r="D1069" s="33"/>
      <c r="E1069" s="33"/>
      <c r="F1069" s="33"/>
      <c r="G1069" s="33"/>
      <c r="H1069" s="33"/>
      <c r="I1069" s="33"/>
    </row>
    <row r="1070" spans="2:9">
      <c r="B1070" s="33"/>
      <c r="C1070" s="33"/>
      <c r="D1070" s="33"/>
      <c r="E1070" s="33"/>
      <c r="F1070" s="33"/>
      <c r="G1070" s="33"/>
      <c r="H1070" s="33"/>
      <c r="I1070" s="33"/>
    </row>
    <row r="1071" spans="2:9">
      <c r="B1071" s="33"/>
      <c r="C1071" s="33"/>
      <c r="D1071" s="33"/>
      <c r="E1071" s="33"/>
      <c r="F1071" s="33"/>
      <c r="G1071" s="33"/>
      <c r="H1071" s="33"/>
      <c r="I1071" s="33"/>
    </row>
    <row r="1072" spans="2:9">
      <c r="B1072" s="33"/>
      <c r="C1072" s="33"/>
      <c r="D1072" s="33"/>
      <c r="E1072" s="33"/>
      <c r="F1072" s="33"/>
      <c r="G1072" s="33"/>
      <c r="H1072" s="33"/>
      <c r="I1072" s="33"/>
    </row>
    <row r="1073" spans="2:9">
      <c r="B1073" s="33"/>
      <c r="C1073" s="33"/>
      <c r="D1073" s="33"/>
      <c r="E1073" s="33"/>
      <c r="F1073" s="33"/>
      <c r="G1073" s="33"/>
      <c r="H1073" s="33"/>
      <c r="I1073" s="33"/>
    </row>
    <row r="1074" spans="2:9">
      <c r="B1074" s="33"/>
      <c r="C1074" s="33"/>
      <c r="D1074" s="33"/>
      <c r="E1074" s="33"/>
      <c r="F1074" s="33"/>
      <c r="G1074" s="33"/>
      <c r="H1074" s="33"/>
      <c r="I1074" s="33"/>
    </row>
    <row r="1075" spans="2:9">
      <c r="B1075" s="33"/>
      <c r="C1075" s="33"/>
      <c r="D1075" s="33"/>
      <c r="E1075" s="33"/>
      <c r="F1075" s="33"/>
      <c r="G1075" s="33"/>
      <c r="H1075" s="33"/>
      <c r="I1075" s="33"/>
    </row>
    <row r="1076" spans="2:9">
      <c r="B1076" s="33"/>
      <c r="C1076" s="33"/>
      <c r="D1076" s="33"/>
      <c r="E1076" s="33"/>
      <c r="F1076" s="33"/>
      <c r="G1076" s="33"/>
      <c r="H1076" s="33"/>
      <c r="I1076" s="33"/>
    </row>
    <row r="1077" spans="2:9">
      <c r="B1077" s="33"/>
      <c r="C1077" s="33"/>
      <c r="D1077" s="33"/>
      <c r="E1077" s="33"/>
      <c r="F1077" s="33"/>
      <c r="G1077" s="33"/>
      <c r="H1077" s="33"/>
      <c r="I1077" s="33"/>
    </row>
    <row r="1078" spans="2:9">
      <c r="B1078" s="33"/>
      <c r="C1078" s="33"/>
      <c r="D1078" s="33"/>
      <c r="E1078" s="33"/>
      <c r="F1078" s="33"/>
      <c r="G1078" s="33"/>
      <c r="H1078" s="33"/>
      <c r="I1078" s="33"/>
    </row>
    <row r="1079" spans="2:9">
      <c r="B1079" s="33"/>
      <c r="C1079" s="33"/>
      <c r="D1079" s="33"/>
      <c r="E1079" s="33"/>
      <c r="F1079" s="33"/>
      <c r="G1079" s="33"/>
      <c r="H1079" s="33"/>
      <c r="I1079" s="33"/>
    </row>
    <row r="1080" spans="2:9">
      <c r="B1080" s="33"/>
      <c r="C1080" s="33"/>
      <c r="D1080" s="33"/>
      <c r="E1080" s="33"/>
      <c r="F1080" s="33"/>
      <c r="G1080" s="33"/>
      <c r="H1080" s="33"/>
      <c r="I1080" s="33"/>
    </row>
    <row r="1081" spans="2:9">
      <c r="B1081" s="33"/>
      <c r="C1081" s="33"/>
      <c r="D1081" s="33"/>
      <c r="E1081" s="33"/>
      <c r="F1081" s="33"/>
      <c r="G1081" s="33"/>
      <c r="H1081" s="33"/>
      <c r="I1081" s="33"/>
    </row>
    <row r="1082" spans="2:9">
      <c r="B1082" s="33"/>
      <c r="C1082" s="33"/>
      <c r="D1082" s="33"/>
      <c r="E1082" s="33"/>
      <c r="F1082" s="33"/>
      <c r="G1082" s="33"/>
      <c r="H1082" s="33"/>
      <c r="I1082" s="33"/>
    </row>
    <row r="1083" spans="2:9">
      <c r="B1083" s="33"/>
      <c r="C1083" s="33"/>
      <c r="D1083" s="33"/>
      <c r="E1083" s="33"/>
      <c r="F1083" s="33"/>
      <c r="G1083" s="33"/>
      <c r="H1083" s="33"/>
      <c r="I1083" s="33"/>
    </row>
    <row r="1084" spans="2:9">
      <c r="B1084" s="33"/>
      <c r="C1084" s="33"/>
      <c r="D1084" s="33"/>
      <c r="E1084" s="33"/>
      <c r="F1084" s="33"/>
      <c r="G1084" s="33"/>
      <c r="H1084" s="33"/>
      <c r="I1084" s="33"/>
    </row>
    <row r="1085" spans="2:9">
      <c r="B1085" s="33"/>
      <c r="C1085" s="33"/>
      <c r="D1085" s="33"/>
      <c r="E1085" s="33"/>
      <c r="F1085" s="33"/>
      <c r="G1085" s="33"/>
      <c r="H1085" s="33"/>
      <c r="I1085" s="33"/>
    </row>
    <row r="1086" spans="2:9">
      <c r="B1086" s="33"/>
      <c r="C1086" s="33"/>
      <c r="D1086" s="33"/>
      <c r="E1086" s="33"/>
      <c r="F1086" s="33"/>
      <c r="G1086" s="33"/>
      <c r="H1086" s="33"/>
      <c r="I1086" s="33"/>
    </row>
    <row r="1087" spans="2:9">
      <c r="B1087" s="33"/>
      <c r="C1087" s="33"/>
      <c r="D1087" s="33"/>
      <c r="E1087" s="33"/>
      <c r="F1087" s="33"/>
      <c r="G1087" s="33"/>
      <c r="H1087" s="33"/>
      <c r="I1087" s="33"/>
    </row>
    <row r="1088" spans="2:9">
      <c r="B1088" s="33"/>
      <c r="C1088" s="33"/>
      <c r="D1088" s="33"/>
      <c r="E1088" s="33"/>
      <c r="F1088" s="33"/>
      <c r="G1088" s="33"/>
      <c r="H1088" s="33"/>
      <c r="I1088" s="33"/>
    </row>
    <row r="1089" spans="2:9">
      <c r="B1089" s="33"/>
      <c r="C1089" s="33"/>
      <c r="D1089" s="33"/>
      <c r="E1089" s="33"/>
      <c r="F1089" s="33"/>
      <c r="G1089" s="33"/>
      <c r="H1089" s="33"/>
      <c r="I1089" s="33"/>
    </row>
    <row r="1090" spans="2:9">
      <c r="B1090" s="33"/>
      <c r="C1090" s="33"/>
      <c r="D1090" s="33"/>
      <c r="E1090" s="33"/>
      <c r="F1090" s="33"/>
      <c r="G1090" s="33"/>
      <c r="H1090" s="33"/>
      <c r="I1090" s="33"/>
    </row>
    <row r="1091" spans="2:9">
      <c r="B1091" s="33"/>
      <c r="C1091" s="33"/>
      <c r="D1091" s="33"/>
      <c r="E1091" s="33"/>
      <c r="F1091" s="33"/>
      <c r="G1091" s="33"/>
      <c r="H1091" s="33"/>
      <c r="I1091" s="33"/>
    </row>
    <row r="1092" spans="2:9">
      <c r="B1092" s="33"/>
      <c r="C1092" s="33"/>
      <c r="D1092" s="33"/>
      <c r="E1092" s="33"/>
      <c r="F1092" s="33"/>
      <c r="G1092" s="33"/>
      <c r="H1092" s="33"/>
      <c r="I1092" s="33"/>
    </row>
    <row r="1093" spans="2:9">
      <c r="B1093" s="33"/>
      <c r="C1093" s="33"/>
      <c r="D1093" s="33"/>
      <c r="E1093" s="33"/>
      <c r="F1093" s="33"/>
      <c r="G1093" s="33"/>
      <c r="H1093" s="33"/>
      <c r="I1093" s="33"/>
    </row>
    <row r="1094" spans="2:9">
      <c r="B1094" s="33"/>
      <c r="C1094" s="33"/>
      <c r="D1094" s="33"/>
      <c r="E1094" s="33"/>
      <c r="F1094" s="33"/>
      <c r="G1094" s="33"/>
      <c r="H1094" s="33"/>
      <c r="I1094" s="33"/>
    </row>
    <row r="1095" spans="2:9">
      <c r="B1095" s="33"/>
      <c r="C1095" s="33"/>
      <c r="D1095" s="33"/>
      <c r="E1095" s="33"/>
      <c r="F1095" s="33"/>
      <c r="G1095" s="33"/>
      <c r="H1095" s="33"/>
      <c r="I1095" s="33"/>
    </row>
    <row r="1096" spans="2:9">
      <c r="B1096" s="33"/>
      <c r="C1096" s="33"/>
      <c r="D1096" s="33"/>
      <c r="E1096" s="33"/>
      <c r="F1096" s="33"/>
      <c r="G1096" s="33"/>
      <c r="H1096" s="33"/>
      <c r="I1096" s="33"/>
    </row>
    <row r="1097" spans="2:9">
      <c r="B1097" s="33"/>
      <c r="C1097" s="33"/>
      <c r="D1097" s="33"/>
      <c r="E1097" s="33"/>
      <c r="F1097" s="33"/>
      <c r="G1097" s="33"/>
      <c r="H1097" s="33"/>
      <c r="I1097" s="33"/>
    </row>
    <row r="1098" spans="2:9">
      <c r="B1098" s="33"/>
      <c r="C1098" s="33"/>
      <c r="D1098" s="33"/>
      <c r="E1098" s="33"/>
      <c r="F1098" s="33"/>
      <c r="G1098" s="33"/>
      <c r="H1098" s="33"/>
      <c r="I1098" s="33"/>
    </row>
    <row r="1099" spans="2:9">
      <c r="B1099" s="33"/>
      <c r="C1099" s="33"/>
      <c r="D1099" s="33"/>
      <c r="E1099" s="33"/>
      <c r="F1099" s="33"/>
      <c r="G1099" s="33"/>
      <c r="H1099" s="33"/>
      <c r="I1099" s="33"/>
    </row>
    <row r="1100" spans="2:9">
      <c r="B1100" s="33"/>
      <c r="C1100" s="33"/>
      <c r="D1100" s="33"/>
      <c r="E1100" s="33"/>
      <c r="F1100" s="33"/>
      <c r="G1100" s="33"/>
      <c r="H1100" s="33"/>
      <c r="I1100" s="33"/>
    </row>
    <row r="1101" spans="2:9">
      <c r="B1101" s="33"/>
      <c r="C1101" s="33"/>
      <c r="D1101" s="33"/>
      <c r="E1101" s="33"/>
      <c r="F1101" s="33"/>
      <c r="G1101" s="33"/>
      <c r="H1101" s="33"/>
      <c r="I1101" s="33"/>
    </row>
    <row r="1102" spans="2:9">
      <c r="B1102" s="33"/>
      <c r="C1102" s="33"/>
      <c r="D1102" s="33"/>
      <c r="E1102" s="33"/>
      <c r="F1102" s="33"/>
      <c r="G1102" s="33"/>
      <c r="H1102" s="33"/>
      <c r="I1102" s="33"/>
    </row>
    <row r="1103" spans="2:9">
      <c r="B1103" s="33"/>
      <c r="C1103" s="33"/>
      <c r="D1103" s="33"/>
      <c r="E1103" s="33"/>
      <c r="F1103" s="33"/>
      <c r="G1103" s="33"/>
      <c r="H1103" s="33"/>
      <c r="I1103" s="33"/>
    </row>
    <row r="1104" spans="2:9">
      <c r="B1104" s="33"/>
      <c r="C1104" s="33"/>
      <c r="D1104" s="33"/>
      <c r="E1104" s="33"/>
      <c r="F1104" s="33"/>
      <c r="G1104" s="33"/>
      <c r="H1104" s="33"/>
      <c r="I1104" s="33"/>
    </row>
    <row r="1105" spans="2:9">
      <c r="B1105" s="33"/>
      <c r="C1105" s="33"/>
      <c r="D1105" s="33"/>
      <c r="E1105" s="33"/>
      <c r="F1105" s="33"/>
      <c r="G1105" s="33"/>
      <c r="H1105" s="33"/>
      <c r="I1105" s="33"/>
    </row>
    <row r="1106" spans="2:9">
      <c r="B1106" s="33"/>
      <c r="C1106" s="33"/>
      <c r="D1106" s="33"/>
      <c r="E1106" s="33"/>
      <c r="F1106" s="33"/>
      <c r="G1106" s="33"/>
      <c r="H1106" s="33"/>
      <c r="I1106" s="33"/>
    </row>
    <row r="1107" spans="2:9">
      <c r="B1107" s="33"/>
      <c r="C1107" s="33"/>
      <c r="D1107" s="33"/>
      <c r="E1107" s="33"/>
      <c r="F1107" s="33"/>
      <c r="G1107" s="33"/>
      <c r="H1107" s="33"/>
      <c r="I1107" s="33"/>
    </row>
    <row r="1108" spans="2:9">
      <c r="B1108" s="33"/>
      <c r="C1108" s="33"/>
      <c r="D1108" s="33"/>
      <c r="E1108" s="33"/>
      <c r="F1108" s="33"/>
      <c r="G1108" s="33"/>
      <c r="H1108" s="33"/>
      <c r="I1108" s="33"/>
    </row>
    <row r="1109" spans="2:9">
      <c r="B1109" s="33"/>
      <c r="C1109" s="33"/>
      <c r="D1109" s="33"/>
      <c r="E1109" s="33"/>
      <c r="F1109" s="33"/>
      <c r="G1109" s="33"/>
      <c r="H1109" s="33"/>
      <c r="I1109" s="33"/>
    </row>
    <row r="1110" spans="2:9">
      <c r="B1110" s="33"/>
      <c r="C1110" s="33"/>
      <c r="D1110" s="33"/>
      <c r="E1110" s="33"/>
      <c r="F1110" s="33"/>
      <c r="G1110" s="33"/>
      <c r="H1110" s="33"/>
      <c r="I1110" s="33"/>
    </row>
    <row r="1111" spans="2:9">
      <c r="B1111" s="33"/>
      <c r="C1111" s="33"/>
      <c r="D1111" s="33"/>
      <c r="E1111" s="33"/>
      <c r="F1111" s="33"/>
      <c r="G1111" s="33"/>
      <c r="H1111" s="33"/>
      <c r="I1111" s="33"/>
    </row>
    <row r="1112" spans="2:9">
      <c r="B1112" s="33"/>
      <c r="C1112" s="33"/>
      <c r="D1112" s="33"/>
      <c r="E1112" s="33"/>
      <c r="F1112" s="33"/>
      <c r="G1112" s="33"/>
      <c r="H1112" s="33"/>
      <c r="I1112" s="33"/>
    </row>
    <row r="1113" spans="2:9">
      <c r="B1113" s="33"/>
      <c r="C1113" s="33"/>
      <c r="D1113" s="33"/>
      <c r="E1113" s="33"/>
      <c r="F1113" s="33"/>
      <c r="G1113" s="33"/>
      <c r="H1113" s="33"/>
      <c r="I1113" s="33"/>
    </row>
    <row r="1114" spans="2:9">
      <c r="B1114" s="33"/>
      <c r="C1114" s="33"/>
      <c r="D1114" s="33"/>
      <c r="E1114" s="33"/>
      <c r="F1114" s="33"/>
      <c r="G1114" s="33"/>
      <c r="H1114" s="33"/>
      <c r="I1114" s="33"/>
    </row>
    <row r="1115" spans="2:9">
      <c r="B1115" s="33"/>
      <c r="C1115" s="33"/>
      <c r="D1115" s="33"/>
      <c r="E1115" s="33"/>
      <c r="F1115" s="33"/>
      <c r="G1115" s="33"/>
      <c r="H1115" s="33"/>
      <c r="I1115" s="33"/>
    </row>
    <row r="1116" spans="2:9">
      <c r="B1116" s="33"/>
      <c r="C1116" s="33"/>
      <c r="D1116" s="33"/>
      <c r="E1116" s="33"/>
      <c r="F1116" s="33"/>
      <c r="G1116" s="33"/>
      <c r="H1116" s="33"/>
      <c r="I1116" s="33"/>
    </row>
  </sheetData>
  <mergeCells count="554">
    <mergeCell ref="B1:D1"/>
    <mergeCell ref="G1:I1"/>
    <mergeCell ref="B2:D2"/>
    <mergeCell ref="G2:I2"/>
    <mergeCell ref="B4:D4"/>
    <mergeCell ref="G4:I4"/>
    <mergeCell ref="L4:M4"/>
    <mergeCell ref="B5:D5"/>
    <mergeCell ref="G5:I5"/>
    <mergeCell ref="L5:M5"/>
    <mergeCell ref="B6:D6"/>
    <mergeCell ref="G6:I6"/>
    <mergeCell ref="B7:D7"/>
    <mergeCell ref="G7:I7"/>
    <mergeCell ref="G8:I8"/>
    <mergeCell ref="B26:C26"/>
    <mergeCell ref="G26:H26"/>
    <mergeCell ref="B27:C27"/>
    <mergeCell ref="G27:H27"/>
    <mergeCell ref="B8:D8"/>
    <mergeCell ref="B30:D30"/>
    <mergeCell ref="G30:I30"/>
    <mergeCell ref="B31:D31"/>
    <mergeCell ref="G31:I31"/>
    <mergeCell ref="B33:D33"/>
    <mergeCell ref="G33:I33"/>
    <mergeCell ref="B34:D34"/>
    <mergeCell ref="G34:I34"/>
    <mergeCell ref="B35:D35"/>
    <mergeCell ref="G35:I35"/>
    <mergeCell ref="B36:D36"/>
    <mergeCell ref="G36:I36"/>
    <mergeCell ref="B37:D37"/>
    <mergeCell ref="G37:I37"/>
    <mergeCell ref="B55:C55"/>
    <mergeCell ref="G55:H55"/>
    <mergeCell ref="B56:C56"/>
    <mergeCell ref="G56:H56"/>
    <mergeCell ref="B60:D60"/>
    <mergeCell ref="G60:I60"/>
    <mergeCell ref="B61:D61"/>
    <mergeCell ref="G61:I61"/>
    <mergeCell ref="B63:D63"/>
    <mergeCell ref="G63:I63"/>
    <mergeCell ref="B64:D64"/>
    <mergeCell ref="G64:I64"/>
    <mergeCell ref="B65:D65"/>
    <mergeCell ref="G65:I65"/>
    <mergeCell ref="B66:D66"/>
    <mergeCell ref="G66:I66"/>
    <mergeCell ref="B67:D67"/>
    <mergeCell ref="G67:I67"/>
    <mergeCell ref="B84:C84"/>
    <mergeCell ref="G84:H84"/>
    <mergeCell ref="B85:C85"/>
    <mergeCell ref="G85:H85"/>
    <mergeCell ref="B88:D88"/>
    <mergeCell ref="G88:I88"/>
    <mergeCell ref="B89:D89"/>
    <mergeCell ref="G89:I89"/>
    <mergeCell ref="B91:D91"/>
    <mergeCell ref="G91:I91"/>
    <mergeCell ref="B92:D92"/>
    <mergeCell ref="G92:I92"/>
    <mergeCell ref="B93:D93"/>
    <mergeCell ref="G93:I93"/>
    <mergeCell ref="B94:D94"/>
    <mergeCell ref="G94:I94"/>
    <mergeCell ref="B95:D95"/>
    <mergeCell ref="G95:I95"/>
    <mergeCell ref="B112:C112"/>
    <mergeCell ref="G112:H112"/>
    <mergeCell ref="B113:C113"/>
    <mergeCell ref="G113:H113"/>
    <mergeCell ref="B117:D117"/>
    <mergeCell ref="G117:I117"/>
    <mergeCell ref="B118:D118"/>
    <mergeCell ref="G118:I118"/>
    <mergeCell ref="B120:D120"/>
    <mergeCell ref="G120:I120"/>
    <mergeCell ref="B121:D121"/>
    <mergeCell ref="G121:I121"/>
    <mergeCell ref="B122:D122"/>
    <mergeCell ref="G122:I122"/>
    <mergeCell ref="B123:D123"/>
    <mergeCell ref="G123:I123"/>
    <mergeCell ref="G124:I124"/>
    <mergeCell ref="B142:C142"/>
    <mergeCell ref="G142:H142"/>
    <mergeCell ref="B143:C143"/>
    <mergeCell ref="G143:H143"/>
    <mergeCell ref="B146:D146"/>
    <mergeCell ref="G146:I146"/>
    <mergeCell ref="B147:D147"/>
    <mergeCell ref="G147:I147"/>
    <mergeCell ref="B149:D149"/>
    <mergeCell ref="G149:I149"/>
    <mergeCell ref="B150:D150"/>
    <mergeCell ref="G150:I150"/>
    <mergeCell ref="B151:D151"/>
    <mergeCell ref="G151:I151"/>
    <mergeCell ref="B152:D152"/>
    <mergeCell ref="G152:I152"/>
    <mergeCell ref="B153:D153"/>
    <mergeCell ref="G153:I153"/>
    <mergeCell ref="B169:C169"/>
    <mergeCell ref="G169:H169"/>
    <mergeCell ref="B170:C170"/>
    <mergeCell ref="G170:H170"/>
    <mergeCell ref="B174:D174"/>
    <mergeCell ref="G174:I174"/>
    <mergeCell ref="B175:D175"/>
    <mergeCell ref="G175:I175"/>
    <mergeCell ref="B177:D177"/>
    <mergeCell ref="G177:I177"/>
    <mergeCell ref="B178:D178"/>
    <mergeCell ref="G178:I178"/>
    <mergeCell ref="B179:D179"/>
    <mergeCell ref="G179:I179"/>
    <mergeCell ref="B180:D180"/>
    <mergeCell ref="G180:I180"/>
    <mergeCell ref="B181:D181"/>
    <mergeCell ref="G181:I181"/>
    <mergeCell ref="B198:C198"/>
    <mergeCell ref="G198:H198"/>
    <mergeCell ref="B199:C199"/>
    <mergeCell ref="G199:H199"/>
    <mergeCell ref="B202:D202"/>
    <mergeCell ref="G202:I202"/>
    <mergeCell ref="B203:D203"/>
    <mergeCell ref="G203:I203"/>
    <mergeCell ref="B205:D205"/>
    <mergeCell ref="G205:I205"/>
    <mergeCell ref="B206:D206"/>
    <mergeCell ref="G206:I206"/>
    <mergeCell ref="B207:D207"/>
    <mergeCell ref="G207:I207"/>
    <mergeCell ref="B208:D208"/>
    <mergeCell ref="G208:I208"/>
    <mergeCell ref="B209:D209"/>
    <mergeCell ref="G209:I209"/>
    <mergeCell ref="B226:C226"/>
    <mergeCell ref="G226:H226"/>
    <mergeCell ref="B227:C227"/>
    <mergeCell ref="G227:H227"/>
    <mergeCell ref="B231:D231"/>
    <mergeCell ref="G231:I231"/>
    <mergeCell ref="B232:D232"/>
    <mergeCell ref="G232:I232"/>
    <mergeCell ref="B234:D234"/>
    <mergeCell ref="G234:I234"/>
    <mergeCell ref="B235:D235"/>
    <mergeCell ref="G235:I235"/>
    <mergeCell ref="B236:D236"/>
    <mergeCell ref="G236:I236"/>
    <mergeCell ref="B237:D237"/>
    <mergeCell ref="G237:I237"/>
    <mergeCell ref="B238:D238"/>
    <mergeCell ref="G238:I238"/>
    <mergeCell ref="B282:C282"/>
    <mergeCell ref="G281:H281"/>
    <mergeCell ref="G282:H282"/>
    <mergeCell ref="B255:C255"/>
    <mergeCell ref="G255:H255"/>
    <mergeCell ref="B256:C256"/>
    <mergeCell ref="G256:H256"/>
    <mergeCell ref="B259:D259"/>
    <mergeCell ref="G259:I259"/>
    <mergeCell ref="B260:D260"/>
    <mergeCell ref="G260:I260"/>
    <mergeCell ref="B262:D262"/>
    <mergeCell ref="G262:I262"/>
    <mergeCell ref="B263:D263"/>
    <mergeCell ref="G263:I263"/>
    <mergeCell ref="B264:D264"/>
    <mergeCell ref="G264:I264"/>
    <mergeCell ref="B265:D265"/>
    <mergeCell ref="G265:I265"/>
    <mergeCell ref="B266:D266"/>
    <mergeCell ref="G266:I266"/>
    <mergeCell ref="B281:C281"/>
    <mergeCell ref="B291:D291"/>
    <mergeCell ref="G291:I291"/>
    <mergeCell ref="B292:D292"/>
    <mergeCell ref="G292:I292"/>
    <mergeCell ref="B293:D293"/>
    <mergeCell ref="G293:I293"/>
    <mergeCell ref="B309:C309"/>
    <mergeCell ref="B310:C310"/>
    <mergeCell ref="B284:C284"/>
    <mergeCell ref="G284:H284"/>
    <mergeCell ref="B286:D286"/>
    <mergeCell ref="G286:I286"/>
    <mergeCell ref="B287:D287"/>
    <mergeCell ref="G287:I287"/>
    <mergeCell ref="B289:D289"/>
    <mergeCell ref="G289:I289"/>
    <mergeCell ref="B290:D290"/>
    <mergeCell ref="G290:I290"/>
    <mergeCell ref="G309:H309"/>
    <mergeCell ref="G310:H310"/>
    <mergeCell ref="B313:D313"/>
    <mergeCell ref="G313:I313"/>
    <mergeCell ref="B314:D314"/>
    <mergeCell ref="G314:I314"/>
    <mergeCell ref="B316:D316"/>
    <mergeCell ref="G316:I316"/>
    <mergeCell ref="B317:D317"/>
    <mergeCell ref="G317:I317"/>
    <mergeCell ref="B318:D318"/>
    <mergeCell ref="G318:I318"/>
    <mergeCell ref="B319:D319"/>
    <mergeCell ref="G319:I319"/>
    <mergeCell ref="B320:D320"/>
    <mergeCell ref="G320:I320"/>
    <mergeCell ref="B336:C336"/>
    <mergeCell ref="G336:H336"/>
    <mergeCell ref="B337:C337"/>
    <mergeCell ref="G337:H337"/>
    <mergeCell ref="B352:D352"/>
    <mergeCell ref="G352:I352"/>
    <mergeCell ref="B353:D353"/>
    <mergeCell ref="G353:I353"/>
    <mergeCell ref="B355:D355"/>
    <mergeCell ref="G355:I355"/>
    <mergeCell ref="B356:D356"/>
    <mergeCell ref="G356:I356"/>
    <mergeCell ref="B357:D357"/>
    <mergeCell ref="G357:I357"/>
    <mergeCell ref="B358:D358"/>
    <mergeCell ref="G358:I358"/>
    <mergeCell ref="B359:D359"/>
    <mergeCell ref="G359:I359"/>
    <mergeCell ref="B378:C378"/>
    <mergeCell ref="G378:H378"/>
    <mergeCell ref="B379:C379"/>
    <mergeCell ref="G379:H379"/>
    <mergeCell ref="B381:C381"/>
    <mergeCell ref="G381:H381"/>
    <mergeCell ref="B382:C382"/>
    <mergeCell ref="G382:H382"/>
    <mergeCell ref="B384:D384"/>
    <mergeCell ref="G384:I384"/>
    <mergeCell ref="B385:D385"/>
    <mergeCell ref="G385:I385"/>
    <mergeCell ref="B387:D387"/>
    <mergeCell ref="G387:I387"/>
    <mergeCell ref="B388:D388"/>
    <mergeCell ref="G388:I388"/>
    <mergeCell ref="B389:D389"/>
    <mergeCell ref="G389:I389"/>
    <mergeCell ref="B390:D390"/>
    <mergeCell ref="G390:I390"/>
    <mergeCell ref="B391:D391"/>
    <mergeCell ref="G391:I391"/>
    <mergeCell ref="B409:C409"/>
    <mergeCell ref="G409:H409"/>
    <mergeCell ref="B410:C410"/>
    <mergeCell ref="G410:H410"/>
    <mergeCell ref="B413:D413"/>
    <mergeCell ref="G413:I413"/>
    <mergeCell ref="B414:D414"/>
    <mergeCell ref="G414:I414"/>
    <mergeCell ref="B416:D416"/>
    <mergeCell ref="G416:I416"/>
    <mergeCell ref="B417:D417"/>
    <mergeCell ref="G417:I417"/>
    <mergeCell ref="B418:D418"/>
    <mergeCell ref="G418:I418"/>
    <mergeCell ref="B419:D419"/>
    <mergeCell ref="G419:I419"/>
    <mergeCell ref="B420:D420"/>
    <mergeCell ref="G420:I420"/>
    <mergeCell ref="B438:C438"/>
    <mergeCell ref="G438:H438"/>
    <mergeCell ref="B439:C439"/>
    <mergeCell ref="G439:H439"/>
    <mergeCell ref="B446:D446"/>
    <mergeCell ref="G446:I446"/>
    <mergeCell ref="B447:D447"/>
    <mergeCell ref="G447:I447"/>
    <mergeCell ref="B449:D449"/>
    <mergeCell ref="G449:I449"/>
    <mergeCell ref="B450:D450"/>
    <mergeCell ref="G450:I450"/>
    <mergeCell ref="B451:D451"/>
    <mergeCell ref="G451:I451"/>
    <mergeCell ref="B452:D452"/>
    <mergeCell ref="G452:I452"/>
    <mergeCell ref="B453:D453"/>
    <mergeCell ref="G453:I453"/>
    <mergeCell ref="B472:C472"/>
    <mergeCell ref="G472:H472"/>
    <mergeCell ref="B473:C473"/>
    <mergeCell ref="G473:H473"/>
    <mergeCell ref="B476:D476"/>
    <mergeCell ref="G476:I476"/>
    <mergeCell ref="B477:D477"/>
    <mergeCell ref="G477:I477"/>
    <mergeCell ref="B479:D479"/>
    <mergeCell ref="G479:I479"/>
    <mergeCell ref="B480:D480"/>
    <mergeCell ref="G480:I480"/>
    <mergeCell ref="B481:D481"/>
    <mergeCell ref="G481:I481"/>
    <mergeCell ref="B482:D482"/>
    <mergeCell ref="G482:I482"/>
    <mergeCell ref="B483:D483"/>
    <mergeCell ref="G483:I483"/>
    <mergeCell ref="B502:C502"/>
    <mergeCell ref="G502:H502"/>
    <mergeCell ref="B503:C503"/>
    <mergeCell ref="G503:H503"/>
    <mergeCell ref="B511:D511"/>
    <mergeCell ref="G511:I511"/>
    <mergeCell ref="B512:D512"/>
    <mergeCell ref="G512:I512"/>
    <mergeCell ref="B514:D514"/>
    <mergeCell ref="G514:I514"/>
    <mergeCell ref="B515:D515"/>
    <mergeCell ref="G515:I515"/>
    <mergeCell ref="B516:D516"/>
    <mergeCell ref="G516:I516"/>
    <mergeCell ref="B517:D517"/>
    <mergeCell ref="G517:I517"/>
    <mergeCell ref="B518:D518"/>
    <mergeCell ref="G518:I518"/>
    <mergeCell ref="B537:C537"/>
    <mergeCell ref="G537:H537"/>
    <mergeCell ref="B538:C538"/>
    <mergeCell ref="G538:H538"/>
    <mergeCell ref="B544:D544"/>
    <mergeCell ref="G544:I544"/>
    <mergeCell ref="B545:D545"/>
    <mergeCell ref="G545:I545"/>
    <mergeCell ref="B547:D547"/>
    <mergeCell ref="G547:I547"/>
    <mergeCell ref="B548:D548"/>
    <mergeCell ref="G548:I548"/>
    <mergeCell ref="B549:D549"/>
    <mergeCell ref="G549:I549"/>
    <mergeCell ref="B550:D550"/>
    <mergeCell ref="G550:I550"/>
    <mergeCell ref="B551:D551"/>
    <mergeCell ref="G551:I551"/>
    <mergeCell ref="B570:C570"/>
    <mergeCell ref="G570:H570"/>
    <mergeCell ref="B571:C571"/>
    <mergeCell ref="G571:H571"/>
    <mergeCell ref="B574:D574"/>
    <mergeCell ref="G574:I574"/>
    <mergeCell ref="B575:D575"/>
    <mergeCell ref="G575:I575"/>
    <mergeCell ref="B577:D577"/>
    <mergeCell ref="G577:I577"/>
    <mergeCell ref="B578:D578"/>
    <mergeCell ref="G578:I578"/>
    <mergeCell ref="B579:D579"/>
    <mergeCell ref="G579:I579"/>
    <mergeCell ref="B580:D580"/>
    <mergeCell ref="G580:I580"/>
    <mergeCell ref="B581:D581"/>
    <mergeCell ref="G581:I581"/>
    <mergeCell ref="B598:C598"/>
    <mergeCell ref="G598:H598"/>
    <mergeCell ref="B599:C599"/>
    <mergeCell ref="G599:H599"/>
    <mergeCell ref="B603:D603"/>
    <mergeCell ref="G603:I603"/>
    <mergeCell ref="B604:D604"/>
    <mergeCell ref="G604:I604"/>
    <mergeCell ref="B606:D606"/>
    <mergeCell ref="G606:I606"/>
    <mergeCell ref="B607:D607"/>
    <mergeCell ref="G607:I607"/>
    <mergeCell ref="B608:D608"/>
    <mergeCell ref="G608:I608"/>
    <mergeCell ref="B609:D609"/>
    <mergeCell ref="G609:I609"/>
    <mergeCell ref="B610:D610"/>
    <mergeCell ref="G610:I610"/>
    <mergeCell ref="B629:C629"/>
    <mergeCell ref="G629:H629"/>
    <mergeCell ref="B630:C630"/>
    <mergeCell ref="G630:H630"/>
    <mergeCell ref="B633:D633"/>
    <mergeCell ref="G633:I633"/>
    <mergeCell ref="B634:D634"/>
    <mergeCell ref="G634:I634"/>
    <mergeCell ref="B636:D636"/>
    <mergeCell ref="G636:I636"/>
    <mergeCell ref="B637:D637"/>
    <mergeCell ref="G637:I637"/>
    <mergeCell ref="B638:D638"/>
    <mergeCell ref="G638:I638"/>
    <mergeCell ref="B639:D639"/>
    <mergeCell ref="G639:I639"/>
    <mergeCell ref="B640:D640"/>
    <mergeCell ref="G640:I640"/>
    <mergeCell ref="B658:C658"/>
    <mergeCell ref="G658:H658"/>
    <mergeCell ref="B659:C659"/>
    <mergeCell ref="G659:H659"/>
    <mergeCell ref="B662:D662"/>
    <mergeCell ref="G662:I662"/>
    <mergeCell ref="B663:D663"/>
    <mergeCell ref="G663:I663"/>
    <mergeCell ref="B665:D665"/>
    <mergeCell ref="G665:I665"/>
    <mergeCell ref="B666:D666"/>
    <mergeCell ref="G666:I666"/>
    <mergeCell ref="B667:D667"/>
    <mergeCell ref="G667:I667"/>
    <mergeCell ref="B668:D668"/>
    <mergeCell ref="G668:I668"/>
    <mergeCell ref="B669:D669"/>
    <mergeCell ref="G669:I669"/>
    <mergeCell ref="B688:C688"/>
    <mergeCell ref="G688:H688"/>
    <mergeCell ref="B689:C689"/>
    <mergeCell ref="G689:H689"/>
    <mergeCell ref="B692:D692"/>
    <mergeCell ref="G692:I692"/>
    <mergeCell ref="B693:D693"/>
    <mergeCell ref="G693:I693"/>
    <mergeCell ref="B695:D695"/>
    <mergeCell ref="G695:I695"/>
    <mergeCell ref="B696:D696"/>
    <mergeCell ref="G696:I696"/>
    <mergeCell ref="B697:D697"/>
    <mergeCell ref="G697:I697"/>
    <mergeCell ref="B698:D698"/>
    <mergeCell ref="G698:I698"/>
    <mergeCell ref="B699:D699"/>
    <mergeCell ref="G699:I699"/>
    <mergeCell ref="B719:C719"/>
    <mergeCell ref="G719:H719"/>
    <mergeCell ref="B720:C720"/>
    <mergeCell ref="G720:H720"/>
    <mergeCell ref="B723:D723"/>
    <mergeCell ref="G723:I723"/>
    <mergeCell ref="B724:D724"/>
    <mergeCell ref="G724:I724"/>
    <mergeCell ref="B726:D726"/>
    <mergeCell ref="G726:I726"/>
    <mergeCell ref="B727:D727"/>
    <mergeCell ref="G727:I727"/>
    <mergeCell ref="B728:D728"/>
    <mergeCell ref="G728:I728"/>
    <mergeCell ref="B729:D729"/>
    <mergeCell ref="G729:I729"/>
    <mergeCell ref="B730:D730"/>
    <mergeCell ref="G730:I730"/>
    <mergeCell ref="G747:H747"/>
    <mergeCell ref="G748:H748"/>
    <mergeCell ref="B749:C749"/>
    <mergeCell ref="G749:H749"/>
    <mergeCell ref="B750:C750"/>
    <mergeCell ref="G750:H750"/>
    <mergeCell ref="B753:D753"/>
    <mergeCell ref="G753:I753"/>
    <mergeCell ref="B754:D754"/>
    <mergeCell ref="G754:I754"/>
    <mergeCell ref="B756:D756"/>
    <mergeCell ref="G756:I756"/>
    <mergeCell ref="B757:D757"/>
    <mergeCell ref="G757:I757"/>
    <mergeCell ref="B758:D758"/>
    <mergeCell ref="G758:I758"/>
    <mergeCell ref="B759:D759"/>
    <mergeCell ref="G759:I759"/>
    <mergeCell ref="B760:D760"/>
    <mergeCell ref="G760:I760"/>
    <mergeCell ref="B780:C780"/>
    <mergeCell ref="G780:H780"/>
    <mergeCell ref="B781:C781"/>
    <mergeCell ref="G781:H781"/>
    <mergeCell ref="B795:D795"/>
    <mergeCell ref="G795:I795"/>
    <mergeCell ref="B796:D796"/>
    <mergeCell ref="G796:I796"/>
    <mergeCell ref="B798:D798"/>
    <mergeCell ref="G798:I798"/>
    <mergeCell ref="B799:D799"/>
    <mergeCell ref="G799:I799"/>
    <mergeCell ref="B800:D800"/>
    <mergeCell ref="G800:I800"/>
    <mergeCell ref="B801:D801"/>
    <mergeCell ref="G801:I801"/>
    <mergeCell ref="B802:D802"/>
    <mergeCell ref="G802:I802"/>
    <mergeCell ref="B822:C822"/>
    <mergeCell ref="G822:H822"/>
    <mergeCell ref="B823:C823"/>
    <mergeCell ref="G823:H823"/>
    <mergeCell ref="B826:D826"/>
    <mergeCell ref="G826:I826"/>
    <mergeCell ref="B827:D827"/>
    <mergeCell ref="G827:I827"/>
    <mergeCell ref="B829:D829"/>
    <mergeCell ref="G829:I829"/>
    <mergeCell ref="B830:D830"/>
    <mergeCell ref="G830:I830"/>
    <mergeCell ref="B831:D831"/>
    <mergeCell ref="G831:I831"/>
    <mergeCell ref="B832:D832"/>
    <mergeCell ref="G832:I832"/>
    <mergeCell ref="B833:D833"/>
    <mergeCell ref="G833:I833"/>
    <mergeCell ref="B853:C853"/>
    <mergeCell ref="G853:H853"/>
    <mergeCell ref="B854:C854"/>
    <mergeCell ref="G854:H854"/>
    <mergeCell ref="B859:D859"/>
    <mergeCell ref="G859:I859"/>
    <mergeCell ref="B860:D860"/>
    <mergeCell ref="G860:I860"/>
    <mergeCell ref="B861:D861"/>
    <mergeCell ref="G861:I861"/>
    <mergeCell ref="B863:D863"/>
    <mergeCell ref="G863:I863"/>
    <mergeCell ref="B864:D864"/>
    <mergeCell ref="G864:I864"/>
    <mergeCell ref="B865:D865"/>
    <mergeCell ref="G865:I865"/>
    <mergeCell ref="B866:D866"/>
    <mergeCell ref="G866:I866"/>
    <mergeCell ref="B867:D867"/>
    <mergeCell ref="G867:I867"/>
    <mergeCell ref="G885:H885"/>
    <mergeCell ref="B919:C919"/>
    <mergeCell ref="G919:H919"/>
    <mergeCell ref="B124:D125"/>
    <mergeCell ref="L6:M7"/>
    <mergeCell ref="B895:D895"/>
    <mergeCell ref="G895:I895"/>
    <mergeCell ref="B896:D896"/>
    <mergeCell ref="G896:I896"/>
    <mergeCell ref="B897:D897"/>
    <mergeCell ref="G897:I897"/>
    <mergeCell ref="B898:D898"/>
    <mergeCell ref="G898:I898"/>
    <mergeCell ref="B918:C918"/>
    <mergeCell ref="G918:H918"/>
    <mergeCell ref="G886:H886"/>
    <mergeCell ref="B887:C887"/>
    <mergeCell ref="B888:C888"/>
    <mergeCell ref="G888:H888"/>
    <mergeCell ref="B891:D891"/>
    <mergeCell ref="G891:I891"/>
    <mergeCell ref="B892:D892"/>
    <mergeCell ref="G892:I892"/>
    <mergeCell ref="B894:D894"/>
    <mergeCell ref="G894:I894"/>
  </mergeCells>
  <pageMargins left="0.25" right="0.25" top="0.75" bottom="0.75" header="0.3" footer="0.3"/>
  <pageSetup paperSize="5" scale="90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zoomScaleNormal="100" workbookViewId="0">
      <selection activeCell="D10" sqref="D10"/>
    </sheetView>
  </sheetViews>
  <sheetFormatPr defaultColWidth="9" defaultRowHeight="15"/>
  <cols>
    <col min="1" max="1" width="5" customWidth="1"/>
    <col min="2" max="2" width="21" customWidth="1"/>
    <col min="3" max="3" width="9.75" customWidth="1"/>
    <col min="4" max="4" width="10.25" bestFit="1" customWidth="1"/>
    <col min="5" max="5" width="8.625" customWidth="1"/>
    <col min="6" max="6" width="12.25" customWidth="1"/>
    <col min="7" max="7" width="8.625" customWidth="1"/>
    <col min="8" max="8" width="8.125" customWidth="1"/>
    <col min="9" max="9" width="6.75" customWidth="1"/>
    <col min="10" max="10" width="10" customWidth="1"/>
    <col min="11" max="12" width="9.375" customWidth="1"/>
    <col min="13" max="13" width="10" customWidth="1"/>
  </cols>
  <sheetData>
    <row r="2" spans="1:13" ht="15.75">
      <c r="A2" s="333" t="s">
        <v>0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</row>
    <row r="3" spans="1:13" ht="15.75">
      <c r="A3" s="333" t="s">
        <v>48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</row>
    <row r="4" spans="1:13" ht="15.75">
      <c r="A4" s="333" t="s">
        <v>163</v>
      </c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</row>
    <row r="5" spans="1:13" ht="15.75">
      <c r="A5" s="37"/>
      <c r="B5" s="36"/>
      <c r="C5" s="36"/>
      <c r="D5" s="36"/>
      <c r="E5" s="36"/>
      <c r="F5" s="36"/>
      <c r="G5" s="36"/>
      <c r="H5" s="36"/>
      <c r="I5" s="36"/>
      <c r="J5" s="36"/>
      <c r="K5" s="36"/>
      <c r="L5" s="69"/>
      <c r="M5" s="69"/>
    </row>
    <row r="6" spans="1:13">
      <c r="A6" s="38" t="s">
        <v>146</v>
      </c>
      <c r="B6" s="39" t="s">
        <v>4</v>
      </c>
      <c r="C6" s="39" t="s">
        <v>5</v>
      </c>
      <c r="D6" s="39" t="s">
        <v>137</v>
      </c>
      <c r="E6" s="39" t="s">
        <v>7</v>
      </c>
      <c r="F6" s="39" t="s">
        <v>49</v>
      </c>
      <c r="G6" s="334" t="s">
        <v>50</v>
      </c>
      <c r="H6" s="335"/>
      <c r="I6" s="335"/>
      <c r="J6" s="335"/>
      <c r="K6" s="335"/>
      <c r="L6" s="336"/>
      <c r="M6" s="38"/>
    </row>
    <row r="7" spans="1:13" ht="23.25">
      <c r="A7" s="38"/>
      <c r="B7" s="40"/>
      <c r="C7" s="41"/>
      <c r="D7" s="41"/>
      <c r="E7" s="41"/>
      <c r="F7" s="59" t="s">
        <v>9</v>
      </c>
      <c r="G7" s="59" t="s">
        <v>10</v>
      </c>
      <c r="H7" s="60" t="s">
        <v>11</v>
      </c>
      <c r="I7" s="60" t="s">
        <v>51</v>
      </c>
      <c r="J7" s="59" t="s">
        <v>12</v>
      </c>
      <c r="K7" s="59" t="s">
        <v>52</v>
      </c>
      <c r="L7" s="70" t="s">
        <v>15</v>
      </c>
      <c r="M7" s="39" t="s">
        <v>17</v>
      </c>
    </row>
    <row r="8" spans="1:13">
      <c r="A8" s="38">
        <v>1</v>
      </c>
      <c r="B8" s="42" t="s">
        <v>138</v>
      </c>
      <c r="C8" s="43">
        <v>8500</v>
      </c>
      <c r="D8" s="44">
        <f>+C8/2</f>
        <v>4250</v>
      </c>
      <c r="E8" s="44"/>
      <c r="F8" s="61">
        <f t="shared" ref="F8:F11" si="0">+D8-E8</f>
        <v>4250</v>
      </c>
      <c r="G8" s="61"/>
      <c r="H8" s="38"/>
      <c r="I8" s="44"/>
      <c r="J8" s="71">
        <v>500</v>
      </c>
      <c r="K8" s="71"/>
      <c r="L8" s="71">
        <f t="shared" ref="L8:L11" si="1">SUM(G8:J8)</f>
        <v>500</v>
      </c>
      <c r="M8" s="79">
        <f>F8-L8+K8</f>
        <v>3750</v>
      </c>
    </row>
    <row r="9" spans="1:13" ht="14.25" customHeight="1">
      <c r="A9" s="38">
        <v>2</v>
      </c>
      <c r="B9" s="45" t="s">
        <v>139</v>
      </c>
      <c r="C9" s="44">
        <v>11000</v>
      </c>
      <c r="D9" s="44">
        <f>+C9/2</f>
        <v>5500</v>
      </c>
      <c r="E9" s="186">
        <f>D9/11*1</f>
        <v>500</v>
      </c>
      <c r="F9" s="61">
        <f t="shared" si="0"/>
        <v>5000</v>
      </c>
      <c r="G9" s="62">
        <v>495</v>
      </c>
      <c r="H9" s="38"/>
      <c r="I9" s="44"/>
      <c r="J9" s="71">
        <v>2000</v>
      </c>
      <c r="K9" s="71"/>
      <c r="L9" s="71">
        <f t="shared" si="1"/>
        <v>2495</v>
      </c>
      <c r="M9" s="79">
        <f t="shared" ref="M9:M11" si="2">F9-L9+K9</f>
        <v>2505</v>
      </c>
    </row>
    <row r="10" spans="1:13">
      <c r="A10" s="38">
        <v>3</v>
      </c>
      <c r="B10" s="45" t="s">
        <v>140</v>
      </c>
      <c r="C10" s="44">
        <v>9500</v>
      </c>
      <c r="D10" s="44">
        <f>C10/2</f>
        <v>4750</v>
      </c>
      <c r="E10" s="186">
        <f>D10/11*1</f>
        <v>431.81818181818181</v>
      </c>
      <c r="F10" s="61">
        <f t="shared" si="0"/>
        <v>4318.181818181818</v>
      </c>
      <c r="G10" s="62">
        <v>427.5</v>
      </c>
      <c r="H10" s="38"/>
      <c r="I10" s="72"/>
      <c r="J10" s="71">
        <v>500</v>
      </c>
      <c r="K10" s="71"/>
      <c r="L10" s="71">
        <f t="shared" si="1"/>
        <v>927.5</v>
      </c>
      <c r="M10" s="79">
        <f t="shared" si="2"/>
        <v>3390.681818181818</v>
      </c>
    </row>
    <row r="11" spans="1:13">
      <c r="A11" s="38">
        <v>4</v>
      </c>
      <c r="B11" s="46" t="s">
        <v>141</v>
      </c>
      <c r="C11" s="44">
        <v>9500</v>
      </c>
      <c r="D11" s="44">
        <f>+C11/2</f>
        <v>4750</v>
      </c>
      <c r="E11" s="44"/>
      <c r="F11" s="61">
        <f t="shared" si="0"/>
        <v>4750</v>
      </c>
      <c r="G11" s="62">
        <v>427.5</v>
      </c>
      <c r="H11" s="38"/>
      <c r="I11" s="44"/>
      <c r="J11" s="71">
        <v>1000</v>
      </c>
      <c r="K11" s="71"/>
      <c r="L11" s="71">
        <f t="shared" si="1"/>
        <v>1427.5</v>
      </c>
      <c r="M11" s="79">
        <f t="shared" si="2"/>
        <v>3322.5</v>
      </c>
    </row>
    <row r="12" spans="1:13" ht="15.75" thickBot="1">
      <c r="A12" s="47"/>
      <c r="B12" s="48" t="s">
        <v>60</v>
      </c>
      <c r="C12" s="49">
        <f>SUM(C8:C11)</f>
        <v>38500</v>
      </c>
      <c r="D12" s="49">
        <f>SUM(D8:D11)</f>
        <v>19250</v>
      </c>
      <c r="E12" s="49">
        <f>SUM(E8:E11)</f>
        <v>931.81818181818176</v>
      </c>
      <c r="F12" s="49">
        <f>SUM(F8:F11)</f>
        <v>18318.181818181816</v>
      </c>
      <c r="G12" s="49">
        <f>SUM(G8:G11)</f>
        <v>1350</v>
      </c>
      <c r="H12" s="49"/>
      <c r="I12" s="49">
        <f>SUM(I8:I11)</f>
        <v>0</v>
      </c>
      <c r="J12" s="49"/>
      <c r="K12" s="49"/>
      <c r="L12" s="187">
        <f>SUM(L8:L11)</f>
        <v>5350</v>
      </c>
      <c r="M12" s="80">
        <f>SUM(M8:M11)</f>
        <v>12968.181818181818</v>
      </c>
    </row>
    <row r="13" spans="1:13" ht="16.5" thickTop="1">
      <c r="A13" s="37"/>
      <c r="B13" s="50"/>
      <c r="C13" s="51"/>
      <c r="D13" s="52"/>
      <c r="E13" s="51"/>
      <c r="F13" s="63"/>
      <c r="G13" s="337"/>
      <c r="H13" s="337"/>
      <c r="I13" s="337"/>
      <c r="J13" s="337"/>
      <c r="K13" s="73"/>
      <c r="L13" s="74"/>
      <c r="M13" s="37"/>
    </row>
    <row r="14" spans="1:13" ht="16.5" thickBot="1">
      <c r="A14" s="37"/>
      <c r="B14" s="50" t="s">
        <v>156</v>
      </c>
      <c r="C14" s="53"/>
      <c r="D14" s="52"/>
      <c r="E14" s="51"/>
      <c r="F14" s="63"/>
      <c r="G14" s="64"/>
      <c r="H14" s="65"/>
      <c r="I14" s="75"/>
      <c r="J14" s="332" t="s">
        <v>60</v>
      </c>
      <c r="K14" s="332"/>
      <c r="L14" s="332"/>
      <c r="M14" s="81">
        <f>M12</f>
        <v>12968.181818181818</v>
      </c>
    </row>
    <row r="15" spans="1:13" ht="15.75" thickTop="1">
      <c r="A15" s="37"/>
      <c r="B15" s="225" t="s">
        <v>171</v>
      </c>
      <c r="C15" s="54"/>
      <c r="D15" s="55"/>
      <c r="E15" s="66"/>
      <c r="F15" s="67"/>
      <c r="G15" s="67"/>
      <c r="H15" s="68"/>
      <c r="I15" s="76"/>
      <c r="J15" s="77"/>
      <c r="K15" s="78"/>
      <c r="L15" s="78"/>
      <c r="M15" s="82"/>
    </row>
    <row r="16" spans="1:13">
      <c r="A16" s="37"/>
      <c r="C16" s="54"/>
      <c r="D16" s="55"/>
      <c r="E16" s="66"/>
      <c r="F16" s="67"/>
      <c r="G16" s="67"/>
      <c r="H16" s="68"/>
      <c r="I16" s="76"/>
      <c r="J16" s="77"/>
      <c r="K16" s="78"/>
      <c r="L16" s="78"/>
      <c r="M16" s="82"/>
    </row>
    <row r="17" spans="1:13">
      <c r="A17" s="37"/>
      <c r="C17" s="54"/>
      <c r="D17" s="55"/>
      <c r="E17" s="66"/>
      <c r="F17" s="67"/>
      <c r="G17" s="67"/>
      <c r="H17" s="68"/>
      <c r="I17" s="76"/>
      <c r="J17" s="77"/>
      <c r="K17" s="78"/>
      <c r="L17" s="78"/>
      <c r="M17" s="82"/>
    </row>
    <row r="18" spans="1:13">
      <c r="A18" s="37"/>
      <c r="B18" s="170" t="s">
        <v>36</v>
      </c>
      <c r="C18" s="170"/>
      <c r="D18" s="170" t="s">
        <v>37</v>
      </c>
      <c r="E18" s="165"/>
      <c r="F18" s="165"/>
      <c r="G18" s="165"/>
      <c r="H18" s="170" t="s">
        <v>38</v>
      </c>
      <c r="J18" s="171"/>
      <c r="K18" s="170" t="s">
        <v>39</v>
      </c>
      <c r="M18" s="171"/>
    </row>
    <row r="19" spans="1:13">
      <c r="A19" s="37"/>
      <c r="D19" s="172"/>
      <c r="E19" s="165"/>
      <c r="F19" s="165"/>
      <c r="G19" s="165"/>
      <c r="J19" s="173"/>
      <c r="M19" s="173"/>
    </row>
    <row r="20" spans="1:13">
      <c r="A20" s="37"/>
      <c r="B20" s="175" t="s">
        <v>40</v>
      </c>
      <c r="C20" s="260" t="s">
        <v>41</v>
      </c>
      <c r="D20" s="260"/>
      <c r="E20" s="261" t="s">
        <v>144</v>
      </c>
      <c r="F20" s="261"/>
      <c r="G20" s="175"/>
      <c r="H20" s="260" t="s">
        <v>42</v>
      </c>
      <c r="I20" s="260"/>
      <c r="J20" s="260"/>
      <c r="K20" s="260" t="s">
        <v>43</v>
      </c>
      <c r="L20" s="260"/>
      <c r="M20" s="260"/>
    </row>
    <row r="21" spans="1:13">
      <c r="A21" s="37"/>
      <c r="B21" s="165" t="s">
        <v>44</v>
      </c>
      <c r="C21" s="262" t="s">
        <v>45</v>
      </c>
      <c r="D21" s="262"/>
      <c r="E21" s="263" t="s">
        <v>145</v>
      </c>
      <c r="F21" s="262"/>
      <c r="G21" s="165"/>
      <c r="H21" s="262" t="s">
        <v>46</v>
      </c>
      <c r="I21" s="262"/>
      <c r="J21" s="262"/>
      <c r="K21" s="262" t="s">
        <v>47</v>
      </c>
      <c r="L21" s="262"/>
      <c r="M21" s="262"/>
    </row>
  </sheetData>
  <mergeCells count="14">
    <mergeCell ref="A2:M2"/>
    <mergeCell ref="A3:M3"/>
    <mergeCell ref="A4:M4"/>
    <mergeCell ref="G6:L6"/>
    <mergeCell ref="G13:J13"/>
    <mergeCell ref="K21:M21"/>
    <mergeCell ref="J14:L14"/>
    <mergeCell ref="C20:D20"/>
    <mergeCell ref="E20:F20"/>
    <mergeCell ref="H20:J20"/>
    <mergeCell ref="K20:M20"/>
    <mergeCell ref="C21:D21"/>
    <mergeCell ref="E21:F21"/>
    <mergeCell ref="H21:J21"/>
  </mergeCells>
  <pageMargins left="0.69930555555555596" right="0.69930555555555596" top="0.75" bottom="0.75" header="0.3" footer="0.3"/>
  <pageSetup paperSize="5" scale="99" orientation="landscape" horizontalDpi="4294967293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5"/>
  <sheetViews>
    <sheetView topLeftCell="A22" zoomScale="70" zoomScaleNormal="70" workbookViewId="0">
      <selection activeCell="H38" sqref="H38"/>
    </sheetView>
  </sheetViews>
  <sheetFormatPr defaultColWidth="9" defaultRowHeight="15"/>
  <cols>
    <col min="1" max="1" width="2.125" customWidth="1"/>
    <col min="2" max="2" width="10.75" customWidth="1"/>
    <col min="3" max="3" width="11" customWidth="1"/>
    <col min="4" max="4" width="22.375" customWidth="1"/>
    <col min="5" max="5" width="1.875" hidden="1" customWidth="1"/>
    <col min="6" max="6" width="2.25" customWidth="1"/>
    <col min="7" max="7" width="10.625" customWidth="1"/>
    <col min="8" max="8" width="11.125" customWidth="1"/>
    <col min="9" max="9" width="22.25" customWidth="1"/>
  </cols>
  <sheetData>
    <row r="1" spans="2:9" s="1" customFormat="1" ht="9.75" customHeight="1">
      <c r="B1" s="3"/>
      <c r="C1" s="3"/>
      <c r="D1" s="3"/>
      <c r="E1" s="3"/>
      <c r="F1" s="3"/>
      <c r="G1" s="3"/>
      <c r="H1" s="3"/>
      <c r="I1" s="3"/>
    </row>
    <row r="2" spans="2:9" ht="15" customHeight="1">
      <c r="B2" s="290" t="s">
        <v>0</v>
      </c>
      <c r="C2" s="291"/>
      <c r="D2" s="292"/>
      <c r="E2" s="3"/>
      <c r="F2" s="11"/>
      <c r="G2" s="290" t="s">
        <v>0</v>
      </c>
      <c r="H2" s="291"/>
      <c r="I2" s="292"/>
    </row>
    <row r="3" spans="2:9" ht="15" customHeight="1">
      <c r="B3" s="285" t="s">
        <v>54</v>
      </c>
      <c r="C3" s="286"/>
      <c r="D3" s="287"/>
      <c r="E3" s="3"/>
      <c r="F3" s="11"/>
      <c r="G3" s="285" t="s">
        <v>54</v>
      </c>
      <c r="H3" s="286"/>
      <c r="I3" s="287"/>
    </row>
    <row r="4" spans="2:9" ht="15" customHeight="1">
      <c r="B4" s="6" t="s">
        <v>93</v>
      </c>
      <c r="C4" s="7"/>
      <c r="D4" s="8"/>
      <c r="E4" s="3"/>
      <c r="F4" s="11"/>
      <c r="G4" s="6" t="s">
        <v>94</v>
      </c>
      <c r="H4" s="7"/>
      <c r="I4" s="8"/>
    </row>
    <row r="5" spans="2:9" ht="15" customHeight="1">
      <c r="B5" s="285" t="s">
        <v>57</v>
      </c>
      <c r="C5" s="286"/>
      <c r="D5" s="287"/>
      <c r="E5" s="3"/>
      <c r="F5" s="11"/>
      <c r="G5" s="285" t="s">
        <v>57</v>
      </c>
      <c r="H5" s="286"/>
      <c r="I5" s="287"/>
    </row>
    <row r="6" spans="2:9" ht="15" customHeight="1">
      <c r="B6" s="297" t="s">
        <v>163</v>
      </c>
      <c r="C6" s="298"/>
      <c r="D6" s="299"/>
      <c r="E6" s="34"/>
      <c r="F6" s="35"/>
      <c r="G6" s="338" t="str">
        <f>+B6</f>
        <v>March 1-15, 2022</v>
      </c>
      <c r="H6" s="298"/>
      <c r="I6" s="299"/>
    </row>
    <row r="7" spans="2:9" ht="15" customHeight="1">
      <c r="B7" s="285" t="s">
        <v>58</v>
      </c>
      <c r="C7" s="286"/>
      <c r="D7" s="287"/>
      <c r="E7" s="3"/>
      <c r="F7" s="11"/>
      <c r="G7" s="285" t="s">
        <v>58</v>
      </c>
      <c r="H7" s="286"/>
      <c r="I7" s="287"/>
    </row>
    <row r="8" spans="2:9" ht="15" customHeight="1">
      <c r="B8" s="300" t="str">
        <f>'[2]Non-teaching Jul 16-31'!D45</f>
        <v>HERMANO, MARISSA</v>
      </c>
      <c r="C8" s="301"/>
      <c r="D8" s="302"/>
      <c r="E8" s="3"/>
      <c r="F8" s="11"/>
      <c r="G8" s="300" t="str">
        <f>'[2]Non-teaching Jul 16-31'!D46</f>
        <v>BAUTISTA, DIONISI0 R.</v>
      </c>
      <c r="H8" s="301"/>
      <c r="I8" s="302"/>
    </row>
    <row r="9" spans="2:9">
      <c r="B9" s="285" t="s">
        <v>95</v>
      </c>
      <c r="C9" s="286"/>
      <c r="D9" s="287"/>
      <c r="E9" s="3"/>
      <c r="F9" s="11"/>
      <c r="G9" s="285" t="s">
        <v>95</v>
      </c>
      <c r="H9" s="286"/>
      <c r="I9" s="287"/>
    </row>
    <row r="10" spans="2:9" ht="7.5" customHeight="1">
      <c r="B10" s="11"/>
      <c r="C10" s="3"/>
      <c r="D10" s="8"/>
      <c r="E10" s="3"/>
      <c r="F10" s="11"/>
      <c r="G10" s="11"/>
      <c r="H10" s="3"/>
      <c r="I10" s="8"/>
    </row>
    <row r="11" spans="2:9">
      <c r="B11" s="11" t="s">
        <v>59</v>
      </c>
      <c r="C11" s="3"/>
      <c r="D11" s="243">
        <f>Maintenance!D8</f>
        <v>4250</v>
      </c>
      <c r="E11" s="3"/>
      <c r="F11" s="11"/>
      <c r="G11" s="11" t="s">
        <v>59</v>
      </c>
      <c r="H11" s="3"/>
      <c r="I11" s="169">
        <f>Maintenance!D9</f>
        <v>5500</v>
      </c>
    </row>
    <row r="12" spans="2:9" ht="13.5" customHeight="1">
      <c r="B12" s="11"/>
      <c r="C12" s="3"/>
      <c r="D12" s="244"/>
      <c r="E12" s="3"/>
      <c r="F12" s="11"/>
      <c r="G12" s="11"/>
      <c r="H12" s="3"/>
      <c r="I12" s="13"/>
    </row>
    <row r="13" spans="2:9" ht="14.1" customHeight="1">
      <c r="B13" s="11" t="s">
        <v>61</v>
      </c>
      <c r="C13" s="3"/>
      <c r="D13" s="13"/>
      <c r="E13" s="3"/>
      <c r="F13" s="11"/>
      <c r="G13" s="11" t="s">
        <v>61</v>
      </c>
      <c r="H13" s="3"/>
      <c r="I13" s="24"/>
    </row>
    <row r="14" spans="2:9" ht="14.1" customHeight="1">
      <c r="B14" s="11" t="s">
        <v>62</v>
      </c>
      <c r="C14" s="14">
        <f>Maintenance!E8</f>
        <v>0</v>
      </c>
      <c r="D14" s="8"/>
      <c r="E14" s="3"/>
      <c r="F14" s="11"/>
      <c r="G14" s="11" t="s">
        <v>62</v>
      </c>
      <c r="H14" s="22">
        <f>Maintenance!E9</f>
        <v>500</v>
      </c>
      <c r="I14" s="8"/>
    </row>
    <row r="15" spans="2:9" ht="14.1" customHeight="1">
      <c r="B15" s="11" t="s">
        <v>10</v>
      </c>
      <c r="C15" s="15">
        <f>'[1]MAR 1-15'!G21</f>
        <v>0</v>
      </c>
      <c r="D15" s="8"/>
      <c r="E15" s="3"/>
      <c r="F15" s="11"/>
      <c r="G15" s="11" t="s">
        <v>10</v>
      </c>
      <c r="H15" s="22">
        <f>Maintenance!G9</f>
        <v>495</v>
      </c>
      <c r="I15" s="8"/>
    </row>
    <row r="16" spans="2:9" ht="14.1" customHeight="1">
      <c r="B16" s="11" t="s">
        <v>142</v>
      </c>
      <c r="C16" s="15">
        <v>0</v>
      </c>
      <c r="D16" s="8"/>
      <c r="E16" s="3"/>
      <c r="F16" s="11"/>
      <c r="G16" s="11" t="s">
        <v>142</v>
      </c>
      <c r="H16" s="22">
        <v>0</v>
      </c>
      <c r="I16" s="8"/>
    </row>
    <row r="17" spans="2:9" ht="14.1" customHeight="1">
      <c r="B17" s="11" t="s">
        <v>51</v>
      </c>
      <c r="C17" s="15">
        <f>Maintenance!I8</f>
        <v>0</v>
      </c>
      <c r="D17" s="8"/>
      <c r="E17" s="3"/>
      <c r="F17" s="11"/>
      <c r="G17" s="11" t="s">
        <v>51</v>
      </c>
      <c r="H17" s="22">
        <f>Maintenance!I9</f>
        <v>0</v>
      </c>
      <c r="I17" s="8"/>
    </row>
    <row r="18" spans="2:9" ht="14.1" customHeight="1">
      <c r="B18" s="11" t="s">
        <v>65</v>
      </c>
      <c r="C18" s="15">
        <f>Maintenance!J8</f>
        <v>500</v>
      </c>
      <c r="D18" s="8"/>
      <c r="E18" s="3"/>
      <c r="F18" s="11"/>
      <c r="G18" s="11" t="s">
        <v>65</v>
      </c>
      <c r="H18" s="23">
        <f>Maintenance!J9</f>
        <v>2000</v>
      </c>
      <c r="I18" s="8"/>
    </row>
    <row r="19" spans="2:9" ht="14.1" customHeight="1">
      <c r="B19" s="11" t="s">
        <v>66</v>
      </c>
      <c r="C19" s="15">
        <v>0</v>
      </c>
      <c r="D19" s="8"/>
      <c r="E19" s="3"/>
      <c r="F19" s="11"/>
      <c r="G19" s="11" t="s">
        <v>66</v>
      </c>
      <c r="H19" s="23">
        <v>0</v>
      </c>
      <c r="I19" s="8"/>
    </row>
    <row r="20" spans="2:9" ht="14.1" customHeight="1">
      <c r="B20" s="11"/>
      <c r="C20" s="3"/>
      <c r="D20" s="16">
        <f>SUM(C14:C19)</f>
        <v>500</v>
      </c>
      <c r="E20" s="3"/>
      <c r="F20" s="11"/>
      <c r="G20" s="11"/>
      <c r="H20" s="3"/>
      <c r="I20" s="16">
        <f>SUM(H14:H19)</f>
        <v>2995</v>
      </c>
    </row>
    <row r="21" spans="2:9" ht="20.25">
      <c r="B21" s="11" t="s">
        <v>68</v>
      </c>
      <c r="C21" s="3"/>
      <c r="D21" s="17">
        <f>+D11+D12-D20</f>
        <v>3750</v>
      </c>
      <c r="E21" s="3"/>
      <c r="F21" s="11"/>
      <c r="G21" s="11" t="s">
        <v>68</v>
      </c>
      <c r="H21" s="3"/>
      <c r="I21" s="17">
        <f>+I11-I20+I12</f>
        <v>2505</v>
      </c>
    </row>
    <row r="22" spans="2:9" ht="15" customHeight="1">
      <c r="B22" s="11" t="s">
        <v>69</v>
      </c>
      <c r="C22" s="3"/>
      <c r="D22" s="8"/>
      <c r="E22" s="3"/>
      <c r="F22" s="11"/>
      <c r="G22" s="11" t="s">
        <v>69</v>
      </c>
      <c r="H22" s="3"/>
      <c r="I22" s="8"/>
    </row>
    <row r="23" spans="2:9" ht="15" customHeight="1">
      <c r="B23" s="11"/>
      <c r="C23" s="3"/>
      <c r="E23" s="3"/>
      <c r="F23" s="11"/>
      <c r="G23" s="11"/>
      <c r="H23" s="3"/>
      <c r="I23" s="13"/>
    </row>
    <row r="24" spans="2:9" ht="15" customHeight="1">
      <c r="B24" s="288" t="s">
        <v>70</v>
      </c>
      <c r="C24" s="289"/>
      <c r="D24" s="8"/>
      <c r="E24" s="3"/>
      <c r="F24" s="11"/>
      <c r="G24" s="288" t="s">
        <v>70</v>
      </c>
      <c r="H24" s="289"/>
      <c r="I24" s="8"/>
    </row>
    <row r="25" spans="2:9" ht="15" customHeight="1">
      <c r="B25" s="285" t="s">
        <v>71</v>
      </c>
      <c r="C25" s="286"/>
      <c r="D25" s="18"/>
      <c r="E25" s="3"/>
      <c r="F25" s="11"/>
      <c r="G25" s="285" t="s">
        <v>71</v>
      </c>
      <c r="H25" s="286"/>
      <c r="I25" s="18"/>
    </row>
    <row r="26" spans="2:9" ht="15" customHeight="1">
      <c r="B26" s="19"/>
      <c r="C26" s="20"/>
      <c r="D26" s="10" t="s">
        <v>72</v>
      </c>
      <c r="E26" s="3"/>
      <c r="F26" s="11"/>
      <c r="G26" s="19"/>
      <c r="H26" s="20"/>
      <c r="I26" s="10" t="s">
        <v>72</v>
      </c>
    </row>
    <row r="27" spans="2:9" ht="15" customHeight="1">
      <c r="B27" s="3"/>
      <c r="C27" s="3"/>
      <c r="D27" s="5"/>
      <c r="E27" s="3"/>
      <c r="F27" s="3"/>
      <c r="G27" s="3"/>
      <c r="H27" s="3"/>
      <c r="I27" s="5"/>
    </row>
    <row r="28" spans="2:9">
      <c r="B28" s="290" t="s">
        <v>0</v>
      </c>
      <c r="C28" s="291"/>
      <c r="D28" s="292"/>
      <c r="E28" s="3"/>
      <c r="F28" s="11"/>
      <c r="G28" s="290" t="s">
        <v>0</v>
      </c>
      <c r="H28" s="291"/>
      <c r="I28" s="292"/>
    </row>
    <row r="29" spans="2:9">
      <c r="B29" s="285" t="s">
        <v>54</v>
      </c>
      <c r="C29" s="286"/>
      <c r="D29" s="287"/>
      <c r="E29" s="3"/>
      <c r="F29" s="11"/>
      <c r="G29" s="285" t="s">
        <v>54</v>
      </c>
      <c r="H29" s="286"/>
      <c r="I29" s="287"/>
    </row>
    <row r="30" spans="2:9">
      <c r="B30" s="6" t="s">
        <v>100</v>
      </c>
      <c r="C30" s="7"/>
      <c r="D30" s="8"/>
      <c r="E30" s="3"/>
      <c r="F30" s="11"/>
      <c r="G30" s="6" t="s">
        <v>101</v>
      </c>
      <c r="H30" s="7"/>
      <c r="I30" s="8"/>
    </row>
    <row r="31" spans="2:9">
      <c r="B31" s="285" t="s">
        <v>57</v>
      </c>
      <c r="C31" s="286"/>
      <c r="D31" s="287"/>
      <c r="E31" s="3"/>
      <c r="F31" s="11"/>
      <c r="G31" s="285" t="s">
        <v>57</v>
      </c>
      <c r="H31" s="286"/>
      <c r="I31" s="287"/>
    </row>
    <row r="32" spans="2:9">
      <c r="B32" s="297" t="str">
        <f>B6</f>
        <v>March 1-15, 2022</v>
      </c>
      <c r="C32" s="298"/>
      <c r="D32" s="299"/>
      <c r="E32" s="34"/>
      <c r="F32" s="35"/>
      <c r="G32" s="338" t="str">
        <f>+B32</f>
        <v>March 1-15, 2022</v>
      </c>
      <c r="H32" s="298"/>
      <c r="I32" s="299"/>
    </row>
    <row r="33" spans="2:9">
      <c r="B33" s="285" t="s">
        <v>58</v>
      </c>
      <c r="C33" s="286"/>
      <c r="D33" s="287"/>
      <c r="E33" s="3"/>
      <c r="F33" s="11"/>
      <c r="G33" s="285" t="s">
        <v>58</v>
      </c>
      <c r="H33" s="286"/>
      <c r="I33" s="287"/>
    </row>
    <row r="34" spans="2:9">
      <c r="B34" s="300" t="str">
        <f>'[2]Non-teaching Jul 16-31'!D47</f>
        <v>MACO, ANGELITA</v>
      </c>
      <c r="C34" s="301"/>
      <c r="D34" s="302"/>
      <c r="E34" s="3"/>
      <c r="F34" s="11"/>
      <c r="G34" s="303" t="str">
        <f>'[2]Non-teaching Jul 16-31'!D48</f>
        <v>PELAGIO,  FRANCISCO</v>
      </c>
      <c r="H34" s="301"/>
      <c r="I34" s="302"/>
    </row>
    <row r="35" spans="2:9">
      <c r="B35" s="285" t="s">
        <v>95</v>
      </c>
      <c r="C35" s="286"/>
      <c r="D35" s="287"/>
      <c r="E35" s="3"/>
      <c r="F35" s="11"/>
      <c r="G35" s="285" t="s">
        <v>95</v>
      </c>
      <c r="H35" s="286"/>
      <c r="I35" s="287"/>
    </row>
    <row r="36" spans="2:9" ht="8.25" customHeight="1">
      <c r="B36" s="11"/>
      <c r="C36" s="3"/>
      <c r="D36" s="8"/>
      <c r="E36" s="3"/>
      <c r="F36" s="11"/>
      <c r="G36" s="11"/>
      <c r="H36" s="3"/>
      <c r="I36" s="8"/>
    </row>
    <row r="37" spans="2:9" ht="19.5" customHeight="1">
      <c r="B37" s="11" t="s">
        <v>59</v>
      </c>
      <c r="C37" s="3"/>
      <c r="D37" s="242">
        <f>Maintenance!D10</f>
        <v>4750</v>
      </c>
      <c r="E37" s="3"/>
      <c r="F37" s="11"/>
      <c r="G37" s="11" t="s">
        <v>59</v>
      </c>
      <c r="H37" s="3"/>
      <c r="I37" s="21">
        <f>Maintenance!D11</f>
        <v>4750</v>
      </c>
    </row>
    <row r="38" spans="2:9" ht="19.5" customHeight="1">
      <c r="B38" s="11"/>
      <c r="C38" s="3"/>
      <c r="D38" s="245">
        <f>Maintenance!K10</f>
        <v>0</v>
      </c>
      <c r="E38" s="3"/>
      <c r="F38" s="11"/>
      <c r="G38" s="11"/>
      <c r="H38" s="3"/>
      <c r="I38" s="13"/>
    </row>
    <row r="39" spans="2:9">
      <c r="B39" s="11" t="s">
        <v>61</v>
      </c>
      <c r="C39" s="3"/>
      <c r="E39" s="3"/>
      <c r="F39" s="11"/>
      <c r="G39" s="11" t="s">
        <v>61</v>
      </c>
      <c r="H39" s="3"/>
      <c r="I39" s="24"/>
    </row>
    <row r="40" spans="2:9">
      <c r="B40" s="11" t="s">
        <v>62</v>
      </c>
      <c r="C40" s="14">
        <f>Maintenance!E10</f>
        <v>431.81818181818181</v>
      </c>
      <c r="D40" s="8"/>
      <c r="E40" s="3"/>
      <c r="F40" s="11"/>
      <c r="G40" s="11" t="s">
        <v>62</v>
      </c>
      <c r="H40" s="22">
        <f>Maintenance!E11</f>
        <v>0</v>
      </c>
      <c r="I40" s="8"/>
    </row>
    <row r="41" spans="2:9">
      <c r="B41" s="11" t="s">
        <v>10</v>
      </c>
      <c r="C41" s="14">
        <f>Maintenance!G11</f>
        <v>427.5</v>
      </c>
      <c r="D41" s="8"/>
      <c r="E41" s="3"/>
      <c r="F41" s="11"/>
      <c r="G41" s="11" t="s">
        <v>10</v>
      </c>
      <c r="H41" s="22">
        <f>Maintenance!G11</f>
        <v>427.5</v>
      </c>
      <c r="I41" s="8"/>
    </row>
    <row r="42" spans="2:9">
      <c r="B42" s="11" t="s">
        <v>142</v>
      </c>
      <c r="C42" s="14">
        <f>Maintenance!H10</f>
        <v>0</v>
      </c>
      <c r="D42" s="8"/>
      <c r="E42" s="3"/>
      <c r="F42" s="11"/>
      <c r="G42" s="11" t="s">
        <v>142</v>
      </c>
      <c r="H42" s="22">
        <v>0</v>
      </c>
      <c r="I42" s="8"/>
    </row>
    <row r="43" spans="2:9">
      <c r="B43" s="11" t="s">
        <v>51</v>
      </c>
      <c r="C43" s="14">
        <v>0</v>
      </c>
      <c r="D43" s="8"/>
      <c r="E43" s="3"/>
      <c r="F43" s="11"/>
      <c r="G43" s="11" t="s">
        <v>51</v>
      </c>
      <c r="H43" s="23">
        <f>Maintenance!I11</f>
        <v>0</v>
      </c>
      <c r="I43" s="8"/>
    </row>
    <row r="44" spans="2:9">
      <c r="B44" s="11" t="s">
        <v>65</v>
      </c>
      <c r="C44" s="14">
        <f>Maintenance!J10</f>
        <v>500</v>
      </c>
      <c r="D44" s="8"/>
      <c r="E44" s="3"/>
      <c r="F44" s="11"/>
      <c r="G44" s="11" t="s">
        <v>65</v>
      </c>
      <c r="H44" s="23">
        <f>Maintenance!J11</f>
        <v>1000</v>
      </c>
      <c r="I44" s="8"/>
    </row>
    <row r="45" spans="2:9">
      <c r="B45" s="11" t="s">
        <v>66</v>
      </c>
      <c r="C45" s="14">
        <v>0</v>
      </c>
      <c r="D45" s="8"/>
      <c r="E45" s="3"/>
      <c r="F45" s="11"/>
      <c r="G45" s="11" t="s">
        <v>66</v>
      </c>
      <c r="H45" s="23">
        <v>0</v>
      </c>
      <c r="I45" s="8"/>
    </row>
    <row r="46" spans="2:9" ht="16.5">
      <c r="B46" s="11"/>
      <c r="C46" s="3"/>
      <c r="D46" s="16">
        <f>SUM(C40:C45)</f>
        <v>1359.3181818181818</v>
      </c>
      <c r="E46" s="3"/>
      <c r="F46" s="11"/>
      <c r="G46" s="11"/>
      <c r="H46" s="3"/>
      <c r="I46" s="16">
        <f>SUM(H40:H45)</f>
        <v>1427.5</v>
      </c>
    </row>
    <row r="47" spans="2:9" ht="20.25">
      <c r="B47" s="11" t="s">
        <v>68</v>
      </c>
      <c r="C47" s="3"/>
      <c r="D47" s="17">
        <f>+D37+D38-D46</f>
        <v>3390.681818181818</v>
      </c>
      <c r="E47" s="3"/>
      <c r="F47" s="11"/>
      <c r="G47" s="11" t="s">
        <v>68</v>
      </c>
      <c r="H47" s="3"/>
      <c r="I47" s="17">
        <f>+I37-I46+I38</f>
        <v>3322.5</v>
      </c>
    </row>
    <row r="48" spans="2:9">
      <c r="B48" s="11" t="s">
        <v>69</v>
      </c>
      <c r="C48" s="3"/>
      <c r="D48" s="8"/>
      <c r="E48" s="3"/>
      <c r="F48" s="11"/>
      <c r="G48" s="11" t="s">
        <v>69</v>
      </c>
      <c r="H48" s="3"/>
      <c r="I48" s="8"/>
    </row>
    <row r="49" spans="2:9">
      <c r="B49" s="11"/>
      <c r="C49" s="3"/>
      <c r="E49" s="3"/>
      <c r="F49" s="11"/>
      <c r="G49" s="11"/>
      <c r="H49" s="3"/>
      <c r="I49" s="13"/>
    </row>
    <row r="50" spans="2:9">
      <c r="B50" s="288" t="s">
        <v>70</v>
      </c>
      <c r="C50" s="289"/>
      <c r="D50" s="8"/>
      <c r="E50" s="3"/>
      <c r="F50" s="11"/>
      <c r="G50" s="288" t="s">
        <v>70</v>
      </c>
      <c r="H50" s="289"/>
      <c r="I50" s="8"/>
    </row>
    <row r="51" spans="2:9">
      <c r="B51" s="285" t="s">
        <v>71</v>
      </c>
      <c r="C51" s="286"/>
      <c r="D51" s="18"/>
      <c r="E51" s="3"/>
      <c r="F51" s="11"/>
      <c r="G51" s="285" t="s">
        <v>71</v>
      </c>
      <c r="H51" s="286"/>
      <c r="I51" s="18"/>
    </row>
    <row r="52" spans="2:9">
      <c r="B52" s="19"/>
      <c r="C52" s="20"/>
      <c r="D52" s="10" t="s">
        <v>72</v>
      </c>
      <c r="E52" s="3"/>
      <c r="F52" s="11"/>
      <c r="G52" s="19"/>
      <c r="H52" s="20"/>
      <c r="I52" s="10" t="s">
        <v>72</v>
      </c>
    </row>
    <row r="53" spans="2:9">
      <c r="B53" s="3"/>
      <c r="C53" s="3"/>
      <c r="D53" s="5"/>
      <c r="E53" s="3"/>
      <c r="F53" s="3"/>
      <c r="G53" s="3"/>
      <c r="H53" s="3"/>
      <c r="I53" s="5"/>
    </row>
    <row r="54" spans="2:9">
      <c r="B54" s="3"/>
      <c r="C54" s="3"/>
      <c r="D54" s="5"/>
      <c r="E54" s="3"/>
      <c r="F54" s="3"/>
      <c r="G54" s="3"/>
      <c r="H54" s="3"/>
      <c r="I54" s="5"/>
    </row>
    <row r="55" spans="2:9">
      <c r="B55" s="3"/>
      <c r="C55" s="3"/>
      <c r="D55" s="5"/>
      <c r="E55" s="3"/>
      <c r="F55" s="3"/>
      <c r="G55" s="3"/>
      <c r="H55" s="3"/>
      <c r="I55" s="5"/>
    </row>
    <row r="56" spans="2:9">
      <c r="B56" s="3"/>
      <c r="C56" s="3"/>
      <c r="D56" s="5"/>
      <c r="E56" s="3"/>
      <c r="F56" s="3"/>
      <c r="G56" s="3"/>
      <c r="H56" s="3"/>
      <c r="I56" s="5"/>
    </row>
    <row r="57" spans="2:9">
      <c r="B57" s="3"/>
      <c r="C57" s="3"/>
      <c r="D57" s="5"/>
      <c r="E57" s="3"/>
      <c r="F57" s="3"/>
      <c r="G57" s="3"/>
      <c r="H57" s="3"/>
      <c r="I57" s="5"/>
    </row>
    <row r="58" spans="2:9">
      <c r="B58" s="3"/>
      <c r="C58" s="3"/>
      <c r="D58" s="235"/>
      <c r="E58" s="3"/>
      <c r="F58" s="3"/>
      <c r="G58" s="3"/>
      <c r="H58" s="3"/>
      <c r="I58" s="235"/>
    </row>
    <row r="59" spans="2:9">
      <c r="B59" s="3"/>
      <c r="C59" s="3"/>
      <c r="D59" s="235"/>
      <c r="E59" s="3"/>
      <c r="F59" s="3"/>
      <c r="G59" s="3"/>
      <c r="H59" s="3"/>
      <c r="I59" s="235"/>
    </row>
    <row r="60" spans="2:9">
      <c r="B60" s="3"/>
      <c r="C60" s="3"/>
      <c r="D60" s="235"/>
      <c r="E60" s="3"/>
      <c r="F60" s="3"/>
      <c r="G60" s="3"/>
      <c r="H60" s="3"/>
      <c r="I60" s="235"/>
    </row>
    <row r="61" spans="2:9">
      <c r="B61" s="3"/>
      <c r="C61" s="3"/>
      <c r="D61" s="235"/>
      <c r="E61" s="3"/>
      <c r="F61" s="3"/>
      <c r="G61" s="3"/>
      <c r="H61" s="3"/>
      <c r="I61" s="235"/>
    </row>
    <row r="62" spans="2:9">
      <c r="B62" s="3"/>
      <c r="C62" s="3"/>
      <c r="D62" s="235"/>
      <c r="E62" s="3"/>
      <c r="F62" s="3"/>
      <c r="G62" s="3"/>
      <c r="H62" s="3"/>
      <c r="I62" s="235"/>
    </row>
    <row r="63" spans="2:9">
      <c r="B63" s="3"/>
      <c r="C63" s="3"/>
      <c r="D63" s="235"/>
      <c r="E63" s="3"/>
      <c r="F63" s="3"/>
      <c r="G63" s="3"/>
      <c r="H63" s="3"/>
      <c r="I63" s="235"/>
    </row>
    <row r="64" spans="2:9">
      <c r="B64" s="3"/>
      <c r="C64" s="3"/>
      <c r="D64" s="235"/>
      <c r="E64" s="3"/>
      <c r="F64" s="3"/>
      <c r="G64" s="3"/>
      <c r="H64" s="3"/>
      <c r="I64" s="235"/>
    </row>
    <row r="65" spans="2:9">
      <c r="B65" s="3"/>
      <c r="C65" s="3"/>
      <c r="D65" s="235"/>
      <c r="E65" s="3"/>
      <c r="F65" s="3"/>
      <c r="G65" s="3"/>
      <c r="H65" s="3"/>
      <c r="I65" s="235"/>
    </row>
    <row r="66" spans="2:9">
      <c r="B66" s="3"/>
      <c r="C66" s="3"/>
      <c r="D66" s="235"/>
      <c r="E66" s="3"/>
      <c r="F66" s="3"/>
      <c r="G66" s="3"/>
      <c r="H66" s="3"/>
      <c r="I66" s="235"/>
    </row>
    <row r="67" spans="2:9">
      <c r="B67" s="3"/>
      <c r="C67" s="3"/>
      <c r="D67" s="235"/>
      <c r="E67" s="3"/>
      <c r="F67" s="3"/>
      <c r="G67" s="3"/>
      <c r="H67" s="3"/>
      <c r="I67" s="235"/>
    </row>
    <row r="68" spans="2:9">
      <c r="B68" s="3"/>
      <c r="C68" s="3"/>
      <c r="D68" s="235"/>
      <c r="E68" s="3"/>
      <c r="F68" s="3"/>
      <c r="G68" s="3"/>
      <c r="H68" s="3"/>
      <c r="I68" s="235"/>
    </row>
    <row r="69" spans="2:9">
      <c r="B69" s="3"/>
      <c r="C69" s="3"/>
      <c r="D69" s="235"/>
      <c r="E69" s="3"/>
      <c r="F69" s="3"/>
      <c r="G69" s="3"/>
      <c r="H69" s="3"/>
      <c r="I69" s="235"/>
    </row>
    <row r="70" spans="2:9">
      <c r="B70" s="3"/>
      <c r="C70" s="3"/>
      <c r="D70" s="235"/>
      <c r="E70" s="3"/>
      <c r="F70" s="3"/>
      <c r="G70" s="3"/>
      <c r="H70" s="3"/>
      <c r="I70" s="235"/>
    </row>
    <row r="71" spans="2:9">
      <c r="B71" s="3"/>
      <c r="C71" s="3"/>
      <c r="D71" s="235"/>
      <c r="E71" s="3"/>
      <c r="F71" s="3"/>
      <c r="G71" s="3"/>
      <c r="H71" s="3"/>
      <c r="I71" s="235"/>
    </row>
    <row r="72" spans="2:9">
      <c r="B72" s="290" t="s">
        <v>0</v>
      </c>
      <c r="C72" s="291"/>
      <c r="D72" s="292"/>
      <c r="E72" s="3"/>
      <c r="F72" s="11"/>
    </row>
    <row r="73" spans="2:9">
      <c r="B73" s="285" t="s">
        <v>54</v>
      </c>
      <c r="C73" s="286"/>
      <c r="D73" s="287"/>
      <c r="E73" s="3"/>
      <c r="F73" s="11"/>
    </row>
    <row r="74" spans="2:9">
      <c r="B74" s="6" t="s">
        <v>102</v>
      </c>
      <c r="C74" s="7"/>
      <c r="D74" s="8"/>
      <c r="E74" s="3"/>
      <c r="F74" s="11"/>
    </row>
    <row r="75" spans="2:9">
      <c r="B75" s="285" t="s">
        <v>57</v>
      </c>
      <c r="C75" s="286"/>
      <c r="D75" s="287"/>
      <c r="E75" s="3"/>
      <c r="F75" s="11"/>
    </row>
    <row r="76" spans="2:9" s="2" customFormat="1">
      <c r="B76" s="297" t="str">
        <f>+B32</f>
        <v>March 1-15, 2022</v>
      </c>
      <c r="C76" s="298"/>
      <c r="D76" s="299"/>
      <c r="E76" s="34"/>
      <c r="F76" s="35"/>
    </row>
    <row r="77" spans="2:9" ht="14.25" customHeight="1">
      <c r="B77" s="285" t="s">
        <v>58</v>
      </c>
      <c r="C77" s="286"/>
      <c r="D77" s="287"/>
      <c r="E77" s="3"/>
      <c r="F77" s="11"/>
    </row>
    <row r="78" spans="2:9" s="2" customFormat="1">
      <c r="B78" s="300" t="e">
        <f>Maintenance!#REF!</f>
        <v>#REF!</v>
      </c>
      <c r="C78" s="301"/>
      <c r="D78" s="302"/>
      <c r="E78" s="34"/>
      <c r="F78" s="35"/>
    </row>
    <row r="79" spans="2:9">
      <c r="B79" s="285" t="s">
        <v>104</v>
      </c>
      <c r="C79" s="286"/>
      <c r="D79" s="287"/>
      <c r="E79" s="3"/>
      <c r="F79" s="11"/>
    </row>
    <row r="80" spans="2:9">
      <c r="B80" s="11"/>
      <c r="C80" s="3"/>
      <c r="D80" s="8"/>
      <c r="E80" s="3"/>
      <c r="F80" s="11"/>
    </row>
    <row r="81" spans="2:6">
      <c r="B81" s="11" t="s">
        <v>59</v>
      </c>
      <c r="C81" s="3"/>
      <c r="D81" s="26" t="e">
        <f>Maintenance!#REF!</f>
        <v>#REF!</v>
      </c>
      <c r="E81" s="3"/>
      <c r="F81" s="11"/>
    </row>
    <row r="82" spans="2:6">
      <c r="B82" s="27"/>
      <c r="C82" s="28"/>
      <c r="D82" s="25"/>
      <c r="E82" s="3"/>
      <c r="F82" s="11"/>
    </row>
    <row r="83" spans="2:6" ht="12.75" customHeight="1">
      <c r="B83" s="11" t="s">
        <v>61</v>
      </c>
      <c r="C83" s="3"/>
      <c r="D83" s="24" t="e">
        <f>SUM(D81:D82)</f>
        <v>#REF!</v>
      </c>
      <c r="E83" s="3"/>
      <c r="F83" s="11"/>
    </row>
    <row r="84" spans="2:6">
      <c r="B84" s="11" t="s">
        <v>62</v>
      </c>
      <c r="C84" s="14">
        <v>0</v>
      </c>
      <c r="D84" s="8"/>
      <c r="E84" s="3"/>
      <c r="F84" s="11"/>
    </row>
    <row r="85" spans="2:6">
      <c r="B85" s="11" t="s">
        <v>10</v>
      </c>
      <c r="C85" s="15">
        <v>0</v>
      </c>
      <c r="D85" s="8"/>
      <c r="E85" s="3"/>
      <c r="F85" s="11"/>
    </row>
    <row r="86" spans="2:6">
      <c r="B86" s="11" t="s">
        <v>142</v>
      </c>
      <c r="C86" s="15">
        <v>0</v>
      </c>
      <c r="D86" s="8"/>
      <c r="E86" s="3"/>
      <c r="F86" s="11"/>
    </row>
    <row r="87" spans="2:6">
      <c r="B87" s="11" t="s">
        <v>51</v>
      </c>
      <c r="C87" s="15" t="e">
        <f>Maintenance!#REF!</f>
        <v>#REF!</v>
      </c>
      <c r="D87" s="8"/>
      <c r="E87" s="3"/>
      <c r="F87" s="11"/>
    </row>
    <row r="88" spans="2:6">
      <c r="B88" s="11" t="s">
        <v>65</v>
      </c>
      <c r="C88" s="15" t="e">
        <f>Maintenance!#REF!</f>
        <v>#REF!</v>
      </c>
      <c r="D88" s="8"/>
      <c r="E88" s="3"/>
      <c r="F88" s="11"/>
    </row>
    <row r="89" spans="2:6">
      <c r="B89" s="11" t="s">
        <v>66</v>
      </c>
      <c r="C89" s="15">
        <v>0</v>
      </c>
      <c r="D89" s="8"/>
      <c r="E89" s="3"/>
      <c r="F89" s="11"/>
    </row>
    <row r="90" spans="2:6" ht="16.5">
      <c r="B90" s="11"/>
      <c r="C90" s="3"/>
      <c r="D90" s="16" t="e">
        <f>SUM(C84:C89)</f>
        <v>#REF!</v>
      </c>
      <c r="E90" s="3"/>
      <c r="F90" s="11"/>
    </row>
    <row r="91" spans="2:6" ht="20.25">
      <c r="B91" s="11" t="s">
        <v>68</v>
      </c>
      <c r="C91" s="3"/>
      <c r="D91" s="32" t="e">
        <f>+D83-D90</f>
        <v>#REF!</v>
      </c>
      <c r="E91" s="3"/>
      <c r="F91" s="11"/>
    </row>
    <row r="92" spans="2:6">
      <c r="B92" s="11" t="s">
        <v>69</v>
      </c>
      <c r="C92" s="3"/>
      <c r="D92" s="8"/>
      <c r="E92" s="3"/>
      <c r="F92" s="11"/>
    </row>
    <row r="93" spans="2:6">
      <c r="B93" s="11"/>
      <c r="C93" s="3"/>
      <c r="D93" s="25"/>
      <c r="E93" s="3"/>
      <c r="F93" s="11"/>
    </row>
    <row r="94" spans="2:6">
      <c r="B94" s="288" t="s">
        <v>70</v>
      </c>
      <c r="C94" s="289"/>
      <c r="D94" s="8"/>
      <c r="E94" s="3"/>
      <c r="F94" s="11"/>
    </row>
    <row r="95" spans="2:6">
      <c r="B95" s="285" t="s">
        <v>71</v>
      </c>
      <c r="C95" s="286"/>
      <c r="D95" s="18"/>
      <c r="E95" s="3"/>
      <c r="F95" s="11"/>
    </row>
    <row r="96" spans="2:6">
      <c r="B96" s="19"/>
      <c r="C96" s="20"/>
      <c r="D96" s="10" t="s">
        <v>72</v>
      </c>
      <c r="E96" s="20"/>
    </row>
    <row r="97" spans="2:9">
      <c r="B97" s="286"/>
      <c r="C97" s="286"/>
      <c r="D97" s="3"/>
      <c r="E97" s="3"/>
      <c r="F97" s="3"/>
      <c r="G97" s="286"/>
      <c r="H97" s="286"/>
      <c r="I97" s="3"/>
    </row>
    <row r="98" spans="2:9">
      <c r="B98" s="286"/>
      <c r="C98" s="286"/>
      <c r="D98" s="3"/>
      <c r="E98" s="3"/>
      <c r="F98" s="3"/>
      <c r="G98" s="286"/>
      <c r="H98" s="286"/>
      <c r="I98" s="3"/>
    </row>
    <row r="99" spans="2:9">
      <c r="B99" s="5"/>
      <c r="C99" s="5"/>
      <c r="D99" s="3"/>
      <c r="E99" s="3"/>
      <c r="F99" s="3"/>
      <c r="G99" s="5"/>
      <c r="H99" s="5"/>
      <c r="I99" s="3"/>
    </row>
    <row r="100" spans="2:9">
      <c r="B100" s="33"/>
      <c r="C100" s="33"/>
      <c r="D100" s="33"/>
      <c r="E100" s="33"/>
      <c r="F100" s="33"/>
      <c r="G100" s="33"/>
      <c r="H100" s="33"/>
      <c r="I100" s="33"/>
    </row>
    <row r="101" spans="2:9">
      <c r="B101" s="33"/>
      <c r="C101" s="33"/>
      <c r="D101" s="33"/>
      <c r="E101" s="33"/>
      <c r="F101" s="33"/>
      <c r="G101" s="33"/>
      <c r="H101" s="33"/>
      <c r="I101" s="33"/>
    </row>
    <row r="102" spans="2:9">
      <c r="B102" s="33"/>
      <c r="C102" s="33"/>
      <c r="D102" s="33"/>
      <c r="E102" s="33"/>
      <c r="F102" s="33"/>
      <c r="G102" s="33"/>
      <c r="H102" s="33"/>
      <c r="I102" s="33"/>
    </row>
    <row r="103" spans="2:9">
      <c r="B103" s="33"/>
      <c r="C103" s="33"/>
      <c r="D103" s="33"/>
      <c r="E103" s="33"/>
      <c r="F103" s="33"/>
      <c r="G103" s="33"/>
      <c r="H103" s="33"/>
      <c r="I103" s="33"/>
    </row>
    <row r="104" spans="2:9">
      <c r="B104" s="33"/>
      <c r="C104" s="33"/>
      <c r="D104" s="33"/>
      <c r="E104" s="33"/>
      <c r="F104" s="33"/>
      <c r="G104" s="33"/>
      <c r="H104" s="33"/>
      <c r="I104" s="33"/>
    </row>
    <row r="105" spans="2:9">
      <c r="B105" s="33"/>
      <c r="C105" s="33"/>
      <c r="D105" s="33"/>
      <c r="E105" s="33"/>
      <c r="F105" s="33"/>
      <c r="G105" s="33"/>
      <c r="H105" s="33"/>
      <c r="I105" s="33"/>
    </row>
    <row r="106" spans="2:9">
      <c r="B106" s="33"/>
      <c r="C106" s="33"/>
      <c r="D106" s="33"/>
      <c r="E106" s="33"/>
      <c r="F106" s="33"/>
      <c r="G106" s="33"/>
      <c r="H106" s="33"/>
      <c r="I106" s="33"/>
    </row>
    <row r="107" spans="2:9">
      <c r="B107" s="33"/>
      <c r="C107" s="33"/>
      <c r="D107" s="33"/>
      <c r="E107" s="33"/>
      <c r="F107" s="33"/>
      <c r="G107" s="33"/>
      <c r="H107" s="33"/>
      <c r="I107" s="33"/>
    </row>
    <row r="108" spans="2:9">
      <c r="B108" s="33"/>
      <c r="C108" s="33"/>
      <c r="D108" s="33"/>
      <c r="E108" s="33"/>
      <c r="F108" s="33"/>
      <c r="G108" s="33"/>
      <c r="H108" s="33"/>
      <c r="I108" s="33"/>
    </row>
    <row r="109" spans="2:9">
      <c r="B109" s="33"/>
      <c r="C109" s="33"/>
      <c r="D109" s="33"/>
      <c r="E109" s="33"/>
      <c r="F109" s="33"/>
      <c r="G109" s="33"/>
      <c r="H109" s="33"/>
      <c r="I109" s="33"/>
    </row>
    <row r="110" spans="2:9">
      <c r="B110" s="33"/>
      <c r="C110" s="33"/>
      <c r="D110" s="33"/>
      <c r="E110" s="33"/>
      <c r="F110" s="33"/>
      <c r="G110" s="33"/>
      <c r="H110" s="33"/>
      <c r="I110" s="33"/>
    </row>
    <row r="111" spans="2:9">
      <c r="B111" s="33"/>
      <c r="C111" s="33"/>
      <c r="D111" s="33"/>
      <c r="E111" s="33"/>
      <c r="F111" s="33"/>
      <c r="G111" s="33"/>
      <c r="H111" s="33"/>
      <c r="I111" s="33"/>
    </row>
    <row r="112" spans="2:9">
      <c r="B112" s="33"/>
      <c r="C112" s="33"/>
      <c r="D112" s="33"/>
      <c r="E112" s="33"/>
      <c r="F112" s="33"/>
      <c r="G112" s="33"/>
      <c r="H112" s="33"/>
      <c r="I112" s="33"/>
    </row>
    <row r="113" spans="2:9">
      <c r="B113" s="33"/>
      <c r="C113" s="33"/>
      <c r="D113" s="33"/>
      <c r="E113" s="33"/>
      <c r="F113" s="33"/>
      <c r="G113" s="33"/>
      <c r="H113" s="33"/>
      <c r="I113" s="33"/>
    </row>
    <row r="114" spans="2:9">
      <c r="B114" s="33"/>
      <c r="C114" s="33"/>
      <c r="D114" s="33"/>
      <c r="E114" s="33"/>
      <c r="F114" s="33"/>
      <c r="G114" s="33"/>
      <c r="H114" s="33"/>
      <c r="I114" s="33"/>
    </row>
    <row r="115" spans="2:9">
      <c r="B115" s="33"/>
      <c r="C115" s="33"/>
      <c r="D115" s="33"/>
      <c r="E115" s="33"/>
      <c r="F115" s="33"/>
      <c r="G115" s="33"/>
      <c r="H115" s="33"/>
      <c r="I115" s="33"/>
    </row>
    <row r="116" spans="2:9">
      <c r="B116" s="33"/>
      <c r="C116" s="33"/>
      <c r="D116" s="33"/>
      <c r="E116" s="33"/>
      <c r="F116" s="33"/>
      <c r="G116" s="33"/>
      <c r="H116" s="33"/>
      <c r="I116" s="33"/>
    </row>
    <row r="117" spans="2:9">
      <c r="B117" s="33"/>
      <c r="C117" s="33"/>
      <c r="D117" s="33"/>
      <c r="E117" s="33"/>
      <c r="F117" s="33"/>
      <c r="G117" s="33"/>
      <c r="H117" s="33"/>
      <c r="I117" s="33"/>
    </row>
    <row r="118" spans="2:9">
      <c r="B118" s="33"/>
      <c r="C118" s="33"/>
      <c r="D118" s="33"/>
      <c r="E118" s="33"/>
      <c r="F118" s="33"/>
      <c r="G118" s="33"/>
      <c r="H118" s="33"/>
      <c r="I118" s="33"/>
    </row>
    <row r="119" spans="2:9">
      <c r="B119" s="33"/>
      <c r="C119" s="33"/>
      <c r="D119" s="33"/>
      <c r="E119" s="33"/>
      <c r="F119" s="33"/>
      <c r="G119" s="33"/>
      <c r="H119" s="33"/>
      <c r="I119" s="33"/>
    </row>
    <row r="120" spans="2:9">
      <c r="B120" s="33"/>
      <c r="C120" s="33"/>
      <c r="D120" s="33"/>
      <c r="E120" s="33"/>
      <c r="F120" s="33"/>
      <c r="G120" s="33"/>
      <c r="H120" s="33"/>
      <c r="I120" s="33"/>
    </row>
    <row r="121" spans="2:9">
      <c r="B121" s="33"/>
      <c r="C121" s="33"/>
      <c r="D121" s="33"/>
      <c r="E121" s="33"/>
      <c r="F121" s="33"/>
      <c r="G121" s="33"/>
      <c r="H121" s="33"/>
      <c r="I121" s="33"/>
    </row>
    <row r="122" spans="2:9">
      <c r="B122" s="33"/>
      <c r="C122" s="33"/>
      <c r="D122" s="33"/>
      <c r="E122" s="33"/>
      <c r="F122" s="33"/>
      <c r="G122" s="33"/>
      <c r="H122" s="33"/>
      <c r="I122" s="33"/>
    </row>
    <row r="123" spans="2:9">
      <c r="B123" s="33"/>
      <c r="C123" s="33"/>
      <c r="D123" s="33"/>
      <c r="E123" s="33"/>
      <c r="F123" s="33"/>
      <c r="G123" s="33"/>
      <c r="H123" s="33"/>
      <c r="I123" s="33"/>
    </row>
    <row r="124" spans="2:9">
      <c r="B124" s="33"/>
      <c r="C124" s="33"/>
      <c r="D124" s="33"/>
      <c r="E124" s="33"/>
      <c r="F124" s="33"/>
      <c r="G124" s="33"/>
      <c r="H124" s="33"/>
      <c r="I124" s="33"/>
    </row>
    <row r="125" spans="2:9">
      <c r="B125" s="33"/>
      <c r="C125" s="33"/>
      <c r="D125" s="33"/>
      <c r="E125" s="33"/>
      <c r="F125" s="33"/>
      <c r="G125" s="33"/>
      <c r="H125" s="33"/>
      <c r="I125" s="33"/>
    </row>
  </sheetData>
  <mergeCells count="49">
    <mergeCell ref="B2:D2"/>
    <mergeCell ref="G2:I2"/>
    <mergeCell ref="B3:D3"/>
    <mergeCell ref="G3:I3"/>
    <mergeCell ref="B5:D5"/>
    <mergeCell ref="G5:I5"/>
    <mergeCell ref="B6:D6"/>
    <mergeCell ref="G6:I6"/>
    <mergeCell ref="B7:D7"/>
    <mergeCell ref="G7:I7"/>
    <mergeCell ref="B8:D8"/>
    <mergeCell ref="G8:I8"/>
    <mergeCell ref="B9:D9"/>
    <mergeCell ref="G9:I9"/>
    <mergeCell ref="B24:C24"/>
    <mergeCell ref="G24:H24"/>
    <mergeCell ref="B25:C25"/>
    <mergeCell ref="G25:H25"/>
    <mergeCell ref="B28:D28"/>
    <mergeCell ref="G28:I28"/>
    <mergeCell ref="B29:D29"/>
    <mergeCell ref="G29:I29"/>
    <mergeCell ref="B31:D31"/>
    <mergeCell ref="G31:I31"/>
    <mergeCell ref="B32:D32"/>
    <mergeCell ref="G32:I32"/>
    <mergeCell ref="B33:D33"/>
    <mergeCell ref="G33:I33"/>
    <mergeCell ref="B34:D34"/>
    <mergeCell ref="G34:I34"/>
    <mergeCell ref="B35:D35"/>
    <mergeCell ref="G35:I35"/>
    <mergeCell ref="B50:C50"/>
    <mergeCell ref="G50:H50"/>
    <mergeCell ref="B51:C51"/>
    <mergeCell ref="G51:H51"/>
    <mergeCell ref="B72:D72"/>
    <mergeCell ref="B73:D73"/>
    <mergeCell ref="B75:D75"/>
    <mergeCell ref="B76:D76"/>
    <mergeCell ref="B77:D77"/>
    <mergeCell ref="B78:D78"/>
    <mergeCell ref="B97:C97"/>
    <mergeCell ref="G97:H97"/>
    <mergeCell ref="B98:C98"/>
    <mergeCell ref="G98:H98"/>
    <mergeCell ref="B79:D79"/>
    <mergeCell ref="B94:C94"/>
    <mergeCell ref="B95:C95"/>
  </mergeCells>
  <pageMargins left="0.25" right="0.25" top="0.75" bottom="0.75" header="0.3" footer="0.3"/>
  <pageSetup paperSize="5" scale="9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Non-teaching March 1-15</vt:lpstr>
      <vt:lpstr>Payslip</vt:lpstr>
      <vt:lpstr>Maintenance</vt:lpstr>
      <vt:lpstr>Payslip (Workers)</vt:lpstr>
      <vt:lpstr>'Non-teaching March 1-15'!Print_Area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2022-02-14T12:15:11Z</cp:lastPrinted>
  <dcterms:created xsi:type="dcterms:W3CDTF">2021-08-05T19:34:00Z</dcterms:created>
  <dcterms:modified xsi:type="dcterms:W3CDTF">2022-03-14T05:11:33Z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