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RK\"/>
    </mc:Choice>
  </mc:AlternateContent>
  <xr:revisionPtr revIDLastSave="0" documentId="13_ncr:1_{F1756BB3-D222-4C0E-8569-C1AFAA29E394}" xr6:coauthVersionLast="45" xr6:coauthVersionMax="45" xr10:uidLastSave="{00000000-0000-0000-0000-000000000000}"/>
  <bookViews>
    <workbookView xWindow="-108" yWindow="-108" windowWidth="23256" windowHeight="13176" xr2:uid="{F00971C1-31A3-4460-A34D-A7C7485DA2B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3" i="1" l="1"/>
  <c r="F44" i="1"/>
  <c r="F45" i="1"/>
  <c r="F46" i="1"/>
  <c r="F47" i="1"/>
  <c r="F48" i="1"/>
  <c r="F42" i="1"/>
  <c r="E43" i="1"/>
  <c r="E44" i="1"/>
  <c r="E45" i="1"/>
  <c r="E46" i="1"/>
  <c r="E47" i="1"/>
  <c r="E48" i="1"/>
  <c r="E42" i="1"/>
  <c r="D43" i="1"/>
  <c r="D44" i="1"/>
  <c r="D45" i="1"/>
  <c r="D46" i="1"/>
  <c r="D47" i="1"/>
  <c r="D48" i="1"/>
  <c r="D42" i="1"/>
  <c r="Y25" i="1" l="1"/>
  <c r="Y26" i="1"/>
  <c r="Y27" i="1"/>
  <c r="Y28" i="1"/>
  <c r="Y29" i="1"/>
  <c r="Y30" i="1"/>
  <c r="Y24" i="1"/>
  <c r="X25" i="1"/>
  <c r="X26" i="1"/>
  <c r="X27" i="1"/>
  <c r="X28" i="1"/>
  <c r="X29" i="1"/>
  <c r="X30" i="1"/>
  <c r="X24" i="1"/>
  <c r="W25" i="1"/>
  <c r="W26" i="1"/>
  <c r="W27" i="1"/>
  <c r="W28" i="1"/>
  <c r="W29" i="1"/>
  <c r="W30" i="1"/>
  <c r="W24" i="1"/>
  <c r="V25" i="1"/>
  <c r="V26" i="1"/>
  <c r="V27" i="1"/>
  <c r="V28" i="1"/>
  <c r="V29" i="1"/>
  <c r="V30" i="1"/>
  <c r="U25" i="1"/>
  <c r="U26" i="1"/>
  <c r="U27" i="1"/>
  <c r="U28" i="1"/>
  <c r="U29" i="1"/>
  <c r="U30" i="1"/>
  <c r="T25" i="1"/>
  <c r="T26" i="1"/>
  <c r="T27" i="1"/>
  <c r="T28" i="1"/>
  <c r="T29" i="1"/>
  <c r="T30" i="1"/>
  <c r="S30" i="1"/>
  <c r="S25" i="1"/>
  <c r="S26" i="1"/>
  <c r="S27" i="1"/>
  <c r="S28" i="1"/>
  <c r="S29" i="1"/>
  <c r="R25" i="1"/>
  <c r="R26" i="1"/>
  <c r="R27" i="1"/>
  <c r="R28" i="1"/>
  <c r="R29" i="1"/>
  <c r="R30" i="1"/>
  <c r="Q25" i="1"/>
  <c r="Q26" i="1"/>
  <c r="Q27" i="1"/>
  <c r="Q28" i="1"/>
  <c r="Q29" i="1"/>
  <c r="Q30" i="1"/>
  <c r="V24" i="1"/>
  <c r="U24" i="1"/>
  <c r="T24" i="1"/>
  <c r="S24" i="1"/>
  <c r="R24" i="1"/>
  <c r="Q24" i="1"/>
  <c r="P25" i="1"/>
  <c r="P26" i="1"/>
  <c r="P27" i="1"/>
  <c r="P28" i="1"/>
  <c r="P29" i="1"/>
  <c r="P30" i="1"/>
  <c r="P24" i="1"/>
  <c r="V20" i="1"/>
  <c r="U20" i="1"/>
  <c r="T20" i="1"/>
  <c r="S20" i="1"/>
  <c r="R20" i="1"/>
  <c r="Q20" i="1"/>
  <c r="P20" i="1"/>
  <c r="H25" i="1"/>
  <c r="H26" i="1"/>
  <c r="H27" i="1"/>
  <c r="H28" i="1"/>
  <c r="H29" i="1"/>
  <c r="H30" i="1"/>
  <c r="G25" i="1"/>
  <c r="G26" i="1"/>
  <c r="G27" i="1"/>
  <c r="G28" i="1"/>
  <c r="G29" i="1"/>
  <c r="G30" i="1"/>
  <c r="F25" i="1"/>
  <c r="F26" i="1"/>
  <c r="F27" i="1"/>
  <c r="F28" i="1"/>
  <c r="F29" i="1"/>
  <c r="F30" i="1"/>
  <c r="E28" i="1"/>
  <c r="I28" i="1" s="1"/>
  <c r="J28" i="1" s="1"/>
  <c r="K28" i="1" s="1"/>
  <c r="D25" i="1"/>
  <c r="D26" i="1"/>
  <c r="D27" i="1"/>
  <c r="D28" i="1"/>
  <c r="D29" i="1"/>
  <c r="D30" i="1"/>
  <c r="H24" i="1"/>
  <c r="G24" i="1"/>
  <c r="F24" i="1"/>
  <c r="E24" i="1"/>
  <c r="I24" i="1" s="1"/>
  <c r="J24" i="1" s="1"/>
  <c r="K24" i="1" s="1"/>
  <c r="D24" i="1"/>
  <c r="C25" i="1"/>
  <c r="C26" i="1"/>
  <c r="C27" i="1"/>
  <c r="C28" i="1"/>
  <c r="C29" i="1"/>
  <c r="C30" i="1"/>
  <c r="C24" i="1"/>
  <c r="B24" i="1"/>
  <c r="B25" i="1"/>
  <c r="B26" i="1"/>
  <c r="B27" i="1"/>
  <c r="B28" i="1"/>
  <c r="B29" i="1"/>
  <c r="B30" i="1"/>
  <c r="H20" i="1"/>
  <c r="G20" i="1"/>
  <c r="F20" i="1"/>
  <c r="E20" i="1"/>
  <c r="E25" i="1" s="1"/>
  <c r="I25" i="1" s="1"/>
  <c r="J25" i="1" s="1"/>
  <c r="K25" i="1" s="1"/>
  <c r="D20" i="1"/>
  <c r="B20" i="1"/>
  <c r="C20" i="1"/>
  <c r="E27" i="1" l="1"/>
  <c r="I27" i="1" s="1"/>
  <c r="J27" i="1" s="1"/>
  <c r="K27" i="1" s="1"/>
  <c r="E30" i="1"/>
  <c r="I30" i="1" s="1"/>
  <c r="J30" i="1" s="1"/>
  <c r="K30" i="1" s="1"/>
  <c r="E26" i="1"/>
  <c r="I26" i="1" s="1"/>
  <c r="J26" i="1" s="1"/>
  <c r="K26" i="1" s="1"/>
  <c r="E29" i="1"/>
  <c r="I29" i="1" s="1"/>
  <c r="J29" i="1" s="1"/>
  <c r="K29" i="1" s="1"/>
</calcChain>
</file>

<file path=xl/sharedStrings.xml><?xml version="1.0" encoding="utf-8"?>
<sst xmlns="http://schemas.openxmlformats.org/spreadsheetml/2006/main" count="130" uniqueCount="58">
  <si>
    <t>Value</t>
  </si>
  <si>
    <t>Kode Kebutuhan</t>
  </si>
  <si>
    <t>Req 1</t>
  </si>
  <si>
    <t>Req 2</t>
  </si>
  <si>
    <t>Req 3</t>
  </si>
  <si>
    <t>Req 4</t>
  </si>
  <si>
    <t>Req 5</t>
  </si>
  <si>
    <t>Req 6</t>
  </si>
  <si>
    <t>Req 7</t>
  </si>
  <si>
    <t>Tidak Butuh</t>
  </si>
  <si>
    <t>Kurang Butuh</t>
  </si>
  <si>
    <t>Netral</t>
  </si>
  <si>
    <t>Butuh</t>
  </si>
  <si>
    <t>AHP</t>
  </si>
  <si>
    <t>Normalisasi AHP</t>
  </si>
  <si>
    <t>Total</t>
  </si>
  <si>
    <t>SUM of Row</t>
  </si>
  <si>
    <t>% dari value</t>
  </si>
  <si>
    <t>Sum / 7</t>
  </si>
  <si>
    <t>Prioritas</t>
  </si>
  <si>
    <t>Cost</t>
  </si>
  <si>
    <t>% dari cost</t>
  </si>
  <si>
    <t>req 1 =</t>
  </si>
  <si>
    <t xml:space="preserve"> Mengelola data karyawan</t>
  </si>
  <si>
    <t>req 2 =</t>
  </si>
  <si>
    <t>req 3 =</t>
  </si>
  <si>
    <t>req 4 =</t>
  </si>
  <si>
    <t>req 5 =</t>
  </si>
  <si>
    <t>req 6 =</t>
  </si>
  <si>
    <t>req 7 =</t>
  </si>
  <si>
    <t>Mengelola data dari berbagai divisi perusahaan</t>
  </si>
  <si>
    <t xml:space="preserve"> Menyajikan data dalam bentuk grafik dan slidesho</t>
  </si>
  <si>
    <t>Melakukan export data dalam format excel dan pdf</t>
  </si>
  <si>
    <t xml:space="preserve"> Menampilkan peta sebaran pemasaran produk</t>
  </si>
  <si>
    <t>Menampilkan peta sebaran penjualan produk</t>
  </si>
  <si>
    <t xml:space="preserve"> Melakukan pendataan kegiatan sebelum dan sesudah produksi</t>
  </si>
  <si>
    <t>High priority =</t>
  </si>
  <si>
    <t>Medium Priority =</t>
  </si>
  <si>
    <t>Low Priority =</t>
  </si>
  <si>
    <t>rendah</t>
  </si>
  <si>
    <t>sedang</t>
  </si>
  <si>
    <t>tinggi</t>
  </si>
  <si>
    <t>sangat tinggi</t>
  </si>
  <si>
    <t>Kebutuhan</t>
  </si>
  <si>
    <t>High Margin</t>
  </si>
  <si>
    <t>Low Margin</t>
  </si>
  <si>
    <t>Req. 1</t>
  </si>
  <si>
    <t>Req. 2</t>
  </si>
  <si>
    <t>Req. 3</t>
  </si>
  <si>
    <t>Req. 4</t>
  </si>
  <si>
    <t>Req. 5</t>
  </si>
  <si>
    <t>Req. 6</t>
  </si>
  <si>
    <t>Req. 7</t>
  </si>
  <si>
    <t>High if ratio value/cost &gt;= 2.0</t>
  </si>
  <si>
    <t>Medium if ratio falls between 0.5 to 2.0</t>
  </si>
  <si>
    <t>Otherwise, Low</t>
  </si>
  <si>
    <t>Value/Cost</t>
  </si>
  <si>
    <t>Req1,Req2,Req3,Req4,Req5,Req6,Req7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</si>
</sst>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DD6EE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1" xfId="0" applyFill="1" applyBorder="1"/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/>
    <xf numFmtId="0" fontId="0" fillId="3" borderId="1" xfId="0" applyNumberFormat="1" applyFill="1" applyBorder="1" applyAlignment="1">
      <alignment horizontal="center"/>
    </xf>
    <xf numFmtId="13" fontId="0" fillId="3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0" fontId="0" fillId="3" borderId="1" xfId="0" applyNumberFormat="1" applyFill="1" applyBorder="1"/>
    <xf numFmtId="10" fontId="0" fillId="0" borderId="0" xfId="0" applyNumberFormat="1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" xfId="0" applyFill="1" applyBorder="1"/>
    <xf numFmtId="0" fontId="0" fillId="5" borderId="1" xfId="0" applyNumberFormat="1" applyFill="1" applyBorder="1" applyAlignment="1">
      <alignment horizontal="center"/>
    </xf>
    <xf numFmtId="13" fontId="0" fillId="5" borderId="1" xfId="0" applyNumberFormat="1" applyFill="1" applyBorder="1" applyAlignment="1">
      <alignment horizontal="center"/>
    </xf>
    <xf numFmtId="0" fontId="0" fillId="5" borderId="1" xfId="0" applyFill="1" applyBorder="1"/>
    <xf numFmtId="10" fontId="0" fillId="5" borderId="1" xfId="0" applyNumberFormat="1" applyFill="1" applyBorder="1"/>
    <xf numFmtId="0" fontId="0" fillId="4" borderId="2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/>
    <xf numFmtId="16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/>
    <xf numFmtId="0" fontId="0" fillId="6" borderId="1" xfId="0" applyFill="1" applyBorder="1"/>
    <xf numFmtId="0" fontId="0" fillId="7" borderId="1" xfId="0" applyFill="1" applyBorder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8" borderId="1" xfId="0" applyFont="1" applyFill="1" applyBorder="1" applyAlignment="1">
      <alignment wrapText="1"/>
    </xf>
    <xf numFmtId="9" fontId="3" fillId="0" borderId="1" xfId="0" applyNumberFormat="1" applyFont="1" applyBorder="1" applyAlignment="1">
      <alignment horizontal="right" wrapText="1"/>
    </xf>
    <xf numFmtId="2" fontId="0" fillId="0" borderId="1" xfId="0" applyNumberFormat="1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Mapping</a:t>
            </a:r>
            <a:r>
              <a:rPr lang="en-ID" baseline="0"/>
              <a:t> ROI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Requirements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alpha val="96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75F-42EE-8D43-2A6CBB83708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Req.</a:t>
                    </a:r>
                    <a:r>
                      <a:rPr lang="en-US" baseline="0"/>
                      <a:t> 1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1-775F-42EE-8D43-2A6CBB83708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Req.</a:t>
                    </a:r>
                    <a:r>
                      <a:rPr lang="en-US" baseline="0"/>
                      <a:t> 2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2-775F-42EE-8D43-2A6CBB83708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Req. 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3-775F-42EE-8D43-2A6CBB83708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Req.</a:t>
                    </a:r>
                    <a:r>
                      <a:rPr lang="en-US" baseline="0"/>
                      <a:t> 4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4-775F-42EE-8D43-2A6CBB83708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Req.</a:t>
                    </a:r>
                    <a:r>
                      <a:rPr lang="en-US" baseline="0"/>
                      <a:t> 5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8-775F-42EE-8D43-2A6CBB83708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Req. 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9-775F-42EE-8D43-2A6CBB83708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9516103-103E-45B0-81B5-2C32E1B01F72}" type="CELLRANGE">
                      <a:rPr lang="en-US"/>
                      <a:pPr/>
                      <a:t>[CELLRANGE]</a:t>
                    </a:fld>
                    <a:r>
                      <a:rPr lang="en-US"/>
                      <a:t>Req. 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75F-42EE-8D43-2A6CBB8370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Sheet1!$B$41:$B$48</c:f>
              <c:numCache>
                <c:formatCode>0%</c:formatCode>
                <c:ptCount val="8"/>
                <c:pt idx="0" formatCode="General">
                  <c:v>0</c:v>
                </c:pt>
                <c:pt idx="1">
                  <c:v>0.1246</c:v>
                </c:pt>
                <c:pt idx="2">
                  <c:v>0.19800000000000001</c:v>
                </c:pt>
                <c:pt idx="3">
                  <c:v>8.1277934620259867E-2</c:v>
                </c:pt>
                <c:pt idx="4">
                  <c:v>5.4617784163815478E-2</c:v>
                </c:pt>
                <c:pt idx="5">
                  <c:v>0.19797194162944395</c:v>
                </c:pt>
                <c:pt idx="6">
                  <c:v>0.31486130236478527</c:v>
                </c:pt>
                <c:pt idx="7">
                  <c:v>2.8732237341966223E-2</c:v>
                </c:pt>
              </c:numCache>
            </c:numRef>
          </c:xVal>
          <c:yVal>
            <c:numRef>
              <c:f>Sheet1!$C$41:$C$48</c:f>
              <c:numCache>
                <c:formatCode>0%</c:formatCode>
                <c:ptCount val="8"/>
                <c:pt idx="0" formatCode="General">
                  <c:v>0</c:v>
                </c:pt>
                <c:pt idx="1">
                  <c:v>0.11447241967839562</c:v>
                </c:pt>
                <c:pt idx="2">
                  <c:v>0.17570110013595289</c:v>
                </c:pt>
                <c:pt idx="3">
                  <c:v>4.9335729383022317E-2</c:v>
                </c:pt>
                <c:pt idx="4">
                  <c:v>7.4807504003902583E-2</c:v>
                </c:pt>
                <c:pt idx="5">
                  <c:v>0.27590296799248465</c:v>
                </c:pt>
                <c:pt idx="6">
                  <c:v>0.27590296799248465</c:v>
                </c:pt>
                <c:pt idx="7">
                  <c:v>3.3877310813757257E-2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[1]AHP!$A$30:$A$34</c15:f>
                <c15:dlblRangeCache>
                  <c:ptCount val="5"/>
                  <c:pt idx="0">
                    <c:v>Req. 1</c:v>
                  </c:pt>
                  <c:pt idx="1">
                    <c:v>Req. 2</c:v>
                  </c:pt>
                  <c:pt idx="2">
                    <c:v>Req. 3</c:v>
                  </c:pt>
                  <c:pt idx="3">
                    <c:v>Req. 4</c:v>
                  </c:pt>
                  <c:pt idx="4">
                    <c:v>Req. 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775F-42EE-8D43-2A6CBB837082}"/>
            </c:ext>
          </c:extLst>
        </c:ser>
        <c:ser>
          <c:idx val="1"/>
          <c:order val="1"/>
          <c:tx>
            <c:v>High Margin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Sheet1!$B$41:$B$48</c:f>
              <c:numCache>
                <c:formatCode>0%</c:formatCode>
                <c:ptCount val="8"/>
                <c:pt idx="0" formatCode="General">
                  <c:v>0</c:v>
                </c:pt>
                <c:pt idx="1">
                  <c:v>0.1246</c:v>
                </c:pt>
                <c:pt idx="2">
                  <c:v>0.19800000000000001</c:v>
                </c:pt>
                <c:pt idx="3">
                  <c:v>8.1277934620259867E-2</c:v>
                </c:pt>
                <c:pt idx="4">
                  <c:v>5.4617784163815478E-2</c:v>
                </c:pt>
                <c:pt idx="5">
                  <c:v>0.19797194162944395</c:v>
                </c:pt>
                <c:pt idx="6">
                  <c:v>0.31486130236478527</c:v>
                </c:pt>
                <c:pt idx="7">
                  <c:v>2.8732237341966223E-2</c:v>
                </c:pt>
              </c:numCache>
            </c:numRef>
          </c:xVal>
          <c:yVal>
            <c:numRef>
              <c:f>Sheet1!$D$41:$D$48</c:f>
              <c:numCache>
                <c:formatCode>0%</c:formatCode>
                <c:ptCount val="8"/>
                <c:pt idx="0" formatCode="General">
                  <c:v>0</c:v>
                </c:pt>
                <c:pt idx="1">
                  <c:v>0.2492</c:v>
                </c:pt>
                <c:pt idx="2">
                  <c:v>0.39600000000000002</c:v>
                </c:pt>
                <c:pt idx="3">
                  <c:v>0.16255586924051973</c:v>
                </c:pt>
                <c:pt idx="4">
                  <c:v>0.10923556832763096</c:v>
                </c:pt>
                <c:pt idx="5">
                  <c:v>0.39594388325888791</c:v>
                </c:pt>
                <c:pt idx="6">
                  <c:v>0.62972260472957053</c:v>
                </c:pt>
                <c:pt idx="7">
                  <c:v>5.7464474683932447E-2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5F-42EE-8D43-2A6CBB837082}"/>
            </c:ext>
          </c:extLst>
        </c:ser>
        <c:ser>
          <c:idx val="2"/>
          <c:order val="2"/>
          <c:tx>
            <c:v>Low Margin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Sheet1!$B$41:$B$48</c:f>
              <c:numCache>
                <c:formatCode>0%</c:formatCode>
                <c:ptCount val="8"/>
                <c:pt idx="0" formatCode="General">
                  <c:v>0</c:v>
                </c:pt>
                <c:pt idx="1">
                  <c:v>0.1246</c:v>
                </c:pt>
                <c:pt idx="2">
                  <c:v>0.19800000000000001</c:v>
                </c:pt>
                <c:pt idx="3">
                  <c:v>8.1277934620259867E-2</c:v>
                </c:pt>
                <c:pt idx="4">
                  <c:v>5.4617784163815478E-2</c:v>
                </c:pt>
                <c:pt idx="5">
                  <c:v>0.19797194162944395</c:v>
                </c:pt>
                <c:pt idx="6">
                  <c:v>0.31486130236478527</c:v>
                </c:pt>
                <c:pt idx="7">
                  <c:v>2.8732237341966223E-2</c:v>
                </c:pt>
              </c:numCache>
            </c:numRef>
          </c:xVal>
          <c:yVal>
            <c:numRef>
              <c:f>Sheet1!$E$41:$E$48</c:f>
              <c:numCache>
                <c:formatCode>0%</c:formatCode>
                <c:ptCount val="8"/>
                <c:pt idx="0" formatCode="General">
                  <c:v>0</c:v>
                </c:pt>
                <c:pt idx="1">
                  <c:v>6.2300000000000001E-2</c:v>
                </c:pt>
                <c:pt idx="2">
                  <c:v>9.9000000000000005E-2</c:v>
                </c:pt>
                <c:pt idx="3">
                  <c:v>4.0638967310129934E-2</c:v>
                </c:pt>
                <c:pt idx="4">
                  <c:v>2.7308892081907739E-2</c:v>
                </c:pt>
                <c:pt idx="5">
                  <c:v>9.8985970814721977E-2</c:v>
                </c:pt>
                <c:pt idx="6">
                  <c:v>0.15743065118239263</c:v>
                </c:pt>
                <c:pt idx="7">
                  <c:v>1.4366118670983112E-2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75F-42EE-8D43-2A6CBB8370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110472431"/>
        <c:axId val="2111478015"/>
      </c:scatterChart>
      <c:valAx>
        <c:axId val="2110472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78015"/>
        <c:crosses val="autoZero"/>
        <c:crossBetween val="midCat"/>
      </c:valAx>
      <c:valAx>
        <c:axId val="211147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47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740229</xdr:colOff>
      <xdr:row>37</xdr:row>
      <xdr:rowOff>163287</xdr:rowOff>
    </xdr:from>
    <xdr:to>
      <xdr:col>14</xdr:col>
      <xdr:colOff>594713</xdr:colOff>
      <xdr:row>54</xdr:row>
      <xdr:rowOff>102136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7D07A1-C7D7-4DBE-BA4F-B77A23B04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Jawaban%20Latihan%20Prioritisasi%20(Slid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eger"/>
      <sheetName val="AHP"/>
    </sheetNames>
    <sheetDataSet>
      <sheetData sheetId="0"/>
      <sheetData sheetId="1">
        <row r="29">
          <cell r="B29">
            <v>0</v>
          </cell>
          <cell r="D29">
            <v>0</v>
          </cell>
          <cell r="E29">
            <v>0</v>
          </cell>
        </row>
        <row r="30">
          <cell r="A30" t="str">
            <v>Req. 1</v>
          </cell>
          <cell r="B30">
            <v>0.62383383682704863</v>
          </cell>
          <cell r="C30">
            <v>0.11180085643811251</v>
          </cell>
          <cell r="D30">
            <v>1.2476676736540973</v>
          </cell>
          <cell r="E30">
            <v>0.31191691841352431</v>
          </cell>
        </row>
        <row r="31">
          <cell r="A31" t="str">
            <v>Req. 2</v>
          </cell>
          <cell r="B31">
            <v>0.12449326920658518</v>
          </cell>
          <cell r="C31">
            <v>0.11180085643811251</v>
          </cell>
          <cell r="D31">
            <v>0.24898653841317037</v>
          </cell>
          <cell r="E31">
            <v>6.2246634603292592E-2</v>
          </cell>
        </row>
        <row r="32">
          <cell r="A32" t="str">
            <v>Req. 3</v>
          </cell>
          <cell r="B32">
            <v>0.10544565015896615</v>
          </cell>
          <cell r="C32">
            <v>0.24722764740447589</v>
          </cell>
          <cell r="D32">
            <v>0.2108913003179323</v>
          </cell>
          <cell r="E32">
            <v>5.2722825079483074E-2</v>
          </cell>
        </row>
        <row r="33">
          <cell r="A33" t="str">
            <v>Req. 4</v>
          </cell>
          <cell r="B33">
            <v>4.078159364843377E-2</v>
          </cell>
          <cell r="C33">
            <v>3.3239331492799645E-2</v>
          </cell>
          <cell r="D33">
            <v>8.156318729686754E-2</v>
          </cell>
          <cell r="E33">
            <v>2.0390796824216885E-2</v>
          </cell>
        </row>
        <row r="34">
          <cell r="A34" t="str">
            <v>Req. 5</v>
          </cell>
          <cell r="B34">
            <v>0.10544565015896615</v>
          </cell>
          <cell r="C34">
            <v>0.49593130822649945</v>
          </cell>
          <cell r="D34">
            <v>0.2108913003179323</v>
          </cell>
          <cell r="E34">
            <v>5.2722825079483074E-2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1CFC4-BB8B-42C0-8162-A7EE9226EAD3}">
  <dimension ref="A1:Z48"/>
  <sheetViews>
    <sheetView tabSelected="1" zoomScale="55" zoomScaleNormal="55" workbookViewId="0">
      <selection activeCell="I56" sqref="I56"/>
    </sheetView>
  </sheetViews>
  <sheetFormatPr defaultRowHeight="14.4" x14ac:dyDescent="0.3"/>
  <cols>
    <col min="1" max="1" width="14.6640625" customWidth="1"/>
    <col min="2" max="2" width="11.5546875" customWidth="1"/>
    <col min="3" max="3" width="12.21875" customWidth="1"/>
    <col min="4" max="4" width="11.77734375" customWidth="1"/>
    <col min="5" max="5" width="12.5546875" customWidth="1"/>
    <col min="6" max="6" width="10.44140625" customWidth="1"/>
    <col min="9" max="9" width="13.6640625" customWidth="1"/>
    <col min="11" max="11" width="11.109375" customWidth="1"/>
    <col min="13" max="13" width="16.77734375" customWidth="1"/>
    <col min="14" max="14" width="33.33203125" customWidth="1"/>
    <col min="15" max="15" width="15.5546875" customWidth="1"/>
    <col min="16" max="16" width="14.109375" customWidth="1"/>
    <col min="17" max="17" width="12.33203125" customWidth="1"/>
    <col min="18" max="18" width="11.21875" bestFit="1" customWidth="1"/>
    <col min="19" max="19" width="12.21875" customWidth="1"/>
    <col min="21" max="21" width="11.21875" bestFit="1" customWidth="1"/>
    <col min="23" max="23" width="11.21875" customWidth="1"/>
    <col min="25" max="25" width="10.44140625" customWidth="1"/>
  </cols>
  <sheetData>
    <row r="1" spans="1:22" x14ac:dyDescent="0.3">
      <c r="A1" s="2" t="s">
        <v>0</v>
      </c>
      <c r="B1" s="2"/>
      <c r="C1" s="2"/>
      <c r="D1" s="2"/>
      <c r="E1" s="2"/>
      <c r="O1" t="s">
        <v>20</v>
      </c>
    </row>
    <row r="2" spans="1:22" x14ac:dyDescent="0.3">
      <c r="A2" s="3" t="s">
        <v>1</v>
      </c>
      <c r="B2" s="3" t="s">
        <v>9</v>
      </c>
      <c r="C2" s="3" t="s">
        <v>10</v>
      </c>
      <c r="D2" s="3" t="s">
        <v>11</v>
      </c>
      <c r="E2" s="3" t="s">
        <v>12</v>
      </c>
      <c r="O2" s="16" t="s">
        <v>1</v>
      </c>
      <c r="P2" s="16" t="s">
        <v>39</v>
      </c>
      <c r="Q2" s="16" t="s">
        <v>40</v>
      </c>
      <c r="R2" s="16" t="s">
        <v>41</v>
      </c>
      <c r="S2" s="16" t="s">
        <v>42</v>
      </c>
    </row>
    <row r="3" spans="1:22" x14ac:dyDescent="0.3">
      <c r="A3" s="4" t="s">
        <v>2</v>
      </c>
      <c r="B3" s="4">
        <v>0</v>
      </c>
      <c r="C3" s="4">
        <v>0</v>
      </c>
      <c r="D3" s="4">
        <v>4</v>
      </c>
      <c r="E3" s="4">
        <v>5</v>
      </c>
      <c r="F3" s="10"/>
      <c r="O3" s="17" t="s">
        <v>2</v>
      </c>
      <c r="P3" s="17">
        <v>0</v>
      </c>
      <c r="Q3" s="17">
        <v>1</v>
      </c>
      <c r="R3" s="17">
        <v>1</v>
      </c>
      <c r="S3" s="17">
        <v>1</v>
      </c>
      <c r="T3" s="9"/>
      <c r="U3" s="10"/>
    </row>
    <row r="4" spans="1:22" x14ac:dyDescent="0.3">
      <c r="A4" s="4" t="s">
        <v>3</v>
      </c>
      <c r="B4" s="4">
        <v>0</v>
      </c>
      <c r="C4" s="4">
        <v>0</v>
      </c>
      <c r="D4" s="4">
        <v>3</v>
      </c>
      <c r="E4" s="4">
        <v>6</v>
      </c>
      <c r="F4" s="10"/>
      <c r="O4" s="17" t="s">
        <v>3</v>
      </c>
      <c r="P4" s="17">
        <v>0</v>
      </c>
      <c r="Q4" s="17">
        <v>1</v>
      </c>
      <c r="R4" s="17">
        <v>0</v>
      </c>
      <c r="S4" s="17">
        <v>2</v>
      </c>
      <c r="T4" s="9"/>
      <c r="U4" s="10"/>
    </row>
    <row r="5" spans="1:22" x14ac:dyDescent="0.3">
      <c r="A5" s="4" t="s">
        <v>4</v>
      </c>
      <c r="B5" s="4">
        <v>1</v>
      </c>
      <c r="C5" s="4">
        <v>0</v>
      </c>
      <c r="D5" s="4">
        <v>3</v>
      </c>
      <c r="E5" s="4">
        <v>5</v>
      </c>
      <c r="F5" s="10"/>
      <c r="H5" s="7"/>
      <c r="O5" s="17" t="s">
        <v>4</v>
      </c>
      <c r="P5" s="17">
        <v>0</v>
      </c>
      <c r="Q5" s="17">
        <v>1</v>
      </c>
      <c r="R5" s="17">
        <v>2</v>
      </c>
      <c r="S5" s="17">
        <v>0</v>
      </c>
      <c r="T5" s="9"/>
      <c r="U5" s="10"/>
    </row>
    <row r="6" spans="1:22" x14ac:dyDescent="0.3">
      <c r="A6" s="4" t="s">
        <v>5</v>
      </c>
      <c r="B6" s="4">
        <v>1</v>
      </c>
      <c r="C6" s="4">
        <v>0</v>
      </c>
      <c r="D6" s="4">
        <v>2</v>
      </c>
      <c r="E6" s="4">
        <v>6</v>
      </c>
      <c r="O6" s="17" t="s">
        <v>5</v>
      </c>
      <c r="P6" s="17">
        <v>0</v>
      </c>
      <c r="Q6" s="17">
        <v>2</v>
      </c>
      <c r="R6" s="17">
        <v>1</v>
      </c>
      <c r="S6" s="17">
        <v>0</v>
      </c>
      <c r="T6" s="8"/>
    </row>
    <row r="7" spans="1:22" x14ac:dyDescent="0.3">
      <c r="A7" s="4" t="s">
        <v>6</v>
      </c>
      <c r="B7" s="4">
        <v>0</v>
      </c>
      <c r="C7" s="4">
        <v>1</v>
      </c>
      <c r="D7" s="4">
        <v>0</v>
      </c>
      <c r="E7" s="4">
        <v>8</v>
      </c>
      <c r="O7" s="17" t="s">
        <v>6</v>
      </c>
      <c r="P7" s="17">
        <v>0</v>
      </c>
      <c r="Q7" s="17">
        <v>0</v>
      </c>
      <c r="R7" s="17">
        <v>2</v>
      </c>
      <c r="S7" s="17">
        <v>1</v>
      </c>
      <c r="T7" s="8"/>
    </row>
    <row r="8" spans="1:22" x14ac:dyDescent="0.3">
      <c r="A8" s="4" t="s">
        <v>7</v>
      </c>
      <c r="B8" s="4">
        <v>0</v>
      </c>
      <c r="C8" s="4">
        <v>0</v>
      </c>
      <c r="D8" s="4">
        <v>2</v>
      </c>
      <c r="E8" s="4">
        <v>7</v>
      </c>
      <c r="O8" s="17" t="s">
        <v>7</v>
      </c>
      <c r="P8" s="17">
        <v>0</v>
      </c>
      <c r="Q8" s="17">
        <v>0</v>
      </c>
      <c r="R8" s="17">
        <v>1</v>
      </c>
      <c r="S8" s="17">
        <v>2</v>
      </c>
      <c r="T8" s="8"/>
    </row>
    <row r="9" spans="1:22" x14ac:dyDescent="0.3">
      <c r="A9" s="4" t="s">
        <v>8</v>
      </c>
      <c r="B9" s="4">
        <v>0</v>
      </c>
      <c r="C9" s="4">
        <v>1</v>
      </c>
      <c r="D9" s="4">
        <v>5</v>
      </c>
      <c r="E9" s="4">
        <v>3</v>
      </c>
      <c r="F9" s="9"/>
      <c r="O9" s="17" t="s">
        <v>8</v>
      </c>
      <c r="P9" s="17">
        <v>2</v>
      </c>
      <c r="Q9" s="17">
        <v>0</v>
      </c>
      <c r="R9" s="17">
        <v>1</v>
      </c>
      <c r="S9" s="17">
        <v>0</v>
      </c>
      <c r="T9" s="8"/>
    </row>
    <row r="11" spans="1:22" x14ac:dyDescent="0.3">
      <c r="A11" s="5" t="s">
        <v>13</v>
      </c>
      <c r="O11" s="18" t="s">
        <v>13</v>
      </c>
    </row>
    <row r="12" spans="1:22" x14ac:dyDescent="0.3">
      <c r="A12" s="1"/>
      <c r="B12" s="3" t="s">
        <v>2</v>
      </c>
      <c r="C12" s="3" t="s">
        <v>3</v>
      </c>
      <c r="D12" s="3" t="s">
        <v>4</v>
      </c>
      <c r="E12" s="3" t="s">
        <v>5</v>
      </c>
      <c r="F12" s="3" t="s">
        <v>6</v>
      </c>
      <c r="G12" s="3" t="s">
        <v>7</v>
      </c>
      <c r="H12" s="3" t="s">
        <v>8</v>
      </c>
      <c r="O12" s="19"/>
      <c r="P12" s="16" t="s">
        <v>2</v>
      </c>
      <c r="Q12" s="16" t="s">
        <v>3</v>
      </c>
      <c r="R12" s="16" t="s">
        <v>4</v>
      </c>
      <c r="S12" s="16" t="s">
        <v>5</v>
      </c>
      <c r="T12" s="16" t="s">
        <v>6</v>
      </c>
      <c r="U12" s="16" t="s">
        <v>7</v>
      </c>
      <c r="V12" s="16" t="s">
        <v>8</v>
      </c>
    </row>
    <row r="13" spans="1:22" x14ac:dyDescent="0.3">
      <c r="A13" s="3" t="s">
        <v>2</v>
      </c>
      <c r="B13" s="11">
        <v>1</v>
      </c>
      <c r="C13" s="12">
        <v>0.5</v>
      </c>
      <c r="D13" s="11">
        <v>3</v>
      </c>
      <c r="E13" s="11">
        <v>2</v>
      </c>
      <c r="F13" s="12">
        <v>0.33333333333333331</v>
      </c>
      <c r="G13" s="12">
        <v>0.33333333333333331</v>
      </c>
      <c r="H13" s="11">
        <v>4</v>
      </c>
      <c r="O13" s="16" t="s">
        <v>2</v>
      </c>
      <c r="P13" s="20">
        <v>1</v>
      </c>
      <c r="Q13" s="21">
        <v>0.5</v>
      </c>
      <c r="R13" s="20">
        <v>2</v>
      </c>
      <c r="S13" s="20">
        <v>3</v>
      </c>
      <c r="T13" s="21">
        <v>0.5</v>
      </c>
      <c r="U13" s="21">
        <v>0.33333333333333331</v>
      </c>
      <c r="V13" s="20">
        <v>5</v>
      </c>
    </row>
    <row r="14" spans="1:22" x14ac:dyDescent="0.3">
      <c r="A14" s="3" t="s">
        <v>3</v>
      </c>
      <c r="B14" s="11">
        <v>2</v>
      </c>
      <c r="C14" s="11">
        <v>1</v>
      </c>
      <c r="D14" s="11">
        <v>4</v>
      </c>
      <c r="E14" s="11">
        <v>3</v>
      </c>
      <c r="F14" s="12">
        <v>0.5</v>
      </c>
      <c r="G14" s="12">
        <v>0.5</v>
      </c>
      <c r="H14" s="11">
        <v>5</v>
      </c>
      <c r="O14" s="16" t="s">
        <v>3</v>
      </c>
      <c r="P14" s="20">
        <v>2</v>
      </c>
      <c r="Q14" s="20">
        <v>1</v>
      </c>
      <c r="R14" s="20">
        <v>3</v>
      </c>
      <c r="S14" s="20">
        <v>4</v>
      </c>
      <c r="T14" s="20">
        <v>1</v>
      </c>
      <c r="U14" s="21">
        <v>0.5</v>
      </c>
      <c r="V14" s="20">
        <v>6</v>
      </c>
    </row>
    <row r="15" spans="1:22" x14ac:dyDescent="0.3">
      <c r="A15" s="3" t="s">
        <v>4</v>
      </c>
      <c r="B15" s="12">
        <v>0.33333333333333331</v>
      </c>
      <c r="C15" s="12">
        <v>0.25</v>
      </c>
      <c r="D15" s="11">
        <v>1</v>
      </c>
      <c r="E15" s="12">
        <v>0.5</v>
      </c>
      <c r="F15" s="12">
        <v>0.2</v>
      </c>
      <c r="G15" s="12">
        <v>0.2</v>
      </c>
      <c r="H15" s="11">
        <v>2</v>
      </c>
      <c r="O15" s="16" t="s">
        <v>4</v>
      </c>
      <c r="P15" s="21">
        <v>0.5</v>
      </c>
      <c r="Q15" s="21">
        <v>0.33333333333333331</v>
      </c>
      <c r="R15" s="20">
        <v>1</v>
      </c>
      <c r="S15" s="20">
        <v>2</v>
      </c>
      <c r="T15" s="21">
        <v>0.33333333333333331</v>
      </c>
      <c r="U15" s="21">
        <v>0.25</v>
      </c>
      <c r="V15" s="20">
        <v>4</v>
      </c>
    </row>
    <row r="16" spans="1:22" x14ac:dyDescent="0.3">
      <c r="A16" s="3" t="s">
        <v>5</v>
      </c>
      <c r="B16" s="12">
        <v>0.5</v>
      </c>
      <c r="C16" s="12">
        <v>0.33333333333333331</v>
      </c>
      <c r="D16" s="11">
        <v>2</v>
      </c>
      <c r="E16" s="11">
        <v>1</v>
      </c>
      <c r="F16" s="12">
        <v>0.25</v>
      </c>
      <c r="G16" s="12">
        <v>0.25</v>
      </c>
      <c r="H16" s="11">
        <v>3</v>
      </c>
      <c r="O16" s="16" t="s">
        <v>5</v>
      </c>
      <c r="P16" s="21">
        <v>0.33333333333333331</v>
      </c>
      <c r="Q16" s="21">
        <v>0.25</v>
      </c>
      <c r="R16" s="21">
        <v>0.5</v>
      </c>
      <c r="S16" s="20">
        <v>1</v>
      </c>
      <c r="T16" s="21">
        <v>0.25</v>
      </c>
      <c r="U16" s="21">
        <v>0.2</v>
      </c>
      <c r="V16" s="20">
        <v>3</v>
      </c>
    </row>
    <row r="17" spans="1:26" x14ac:dyDescent="0.3">
      <c r="A17" s="3" t="s">
        <v>6</v>
      </c>
      <c r="B17" s="11">
        <v>3</v>
      </c>
      <c r="C17" s="11">
        <v>2</v>
      </c>
      <c r="D17" s="11">
        <v>5</v>
      </c>
      <c r="E17" s="11">
        <v>4</v>
      </c>
      <c r="F17" s="11">
        <v>1</v>
      </c>
      <c r="G17" s="11">
        <v>1</v>
      </c>
      <c r="H17" s="11">
        <v>6</v>
      </c>
      <c r="O17" s="16" t="s">
        <v>6</v>
      </c>
      <c r="P17" s="20">
        <v>2</v>
      </c>
      <c r="Q17" s="20">
        <v>1</v>
      </c>
      <c r="R17" s="20">
        <v>3</v>
      </c>
      <c r="S17" s="20">
        <v>4</v>
      </c>
      <c r="T17" s="20">
        <v>1</v>
      </c>
      <c r="U17" s="21">
        <v>0.5</v>
      </c>
      <c r="V17" s="20">
        <v>6</v>
      </c>
    </row>
    <row r="18" spans="1:26" x14ac:dyDescent="0.3">
      <c r="A18" s="3" t="s">
        <v>7</v>
      </c>
      <c r="B18" s="11">
        <v>3</v>
      </c>
      <c r="C18" s="11">
        <v>2</v>
      </c>
      <c r="D18" s="11">
        <v>5</v>
      </c>
      <c r="E18" s="11">
        <v>4</v>
      </c>
      <c r="F18" s="11">
        <v>1</v>
      </c>
      <c r="G18" s="11">
        <v>1</v>
      </c>
      <c r="H18" s="11">
        <v>6</v>
      </c>
      <c r="O18" s="16" t="s">
        <v>7</v>
      </c>
      <c r="P18" s="20">
        <v>3</v>
      </c>
      <c r="Q18" s="20">
        <v>2</v>
      </c>
      <c r="R18" s="20">
        <v>4</v>
      </c>
      <c r="S18" s="20">
        <v>5</v>
      </c>
      <c r="T18" s="20">
        <v>2</v>
      </c>
      <c r="U18" s="20">
        <v>1</v>
      </c>
      <c r="V18" s="20">
        <v>7</v>
      </c>
    </row>
    <row r="19" spans="1:26" x14ac:dyDescent="0.3">
      <c r="A19" s="3" t="s">
        <v>8</v>
      </c>
      <c r="B19" s="12">
        <v>0.25</v>
      </c>
      <c r="C19" s="12">
        <v>0.2</v>
      </c>
      <c r="D19" s="12">
        <v>0.5</v>
      </c>
      <c r="E19" s="12">
        <v>0.33333333333333331</v>
      </c>
      <c r="F19" s="12">
        <v>0.16666666666666666</v>
      </c>
      <c r="G19" s="12">
        <v>0.16666666666666666</v>
      </c>
      <c r="H19" s="11">
        <v>1</v>
      </c>
      <c r="O19" s="16" t="s">
        <v>8</v>
      </c>
      <c r="P19" s="21">
        <v>0.2</v>
      </c>
      <c r="Q19" s="21">
        <v>0.16666666666666666</v>
      </c>
      <c r="R19" s="21">
        <v>0.25</v>
      </c>
      <c r="S19" s="21">
        <v>0.33333333333333331</v>
      </c>
      <c r="T19" s="21">
        <v>0.16666666666666666</v>
      </c>
      <c r="U19" s="21">
        <v>0.14285714285714285</v>
      </c>
      <c r="V19" s="20">
        <v>1</v>
      </c>
    </row>
    <row r="20" spans="1:26" x14ac:dyDescent="0.3">
      <c r="A20" s="3" t="s">
        <v>15</v>
      </c>
      <c r="B20" s="12">
        <f t="shared" ref="B20:H20" si="0">SUM(B13:B19)</f>
        <v>10.083333333333334</v>
      </c>
      <c r="C20" s="12">
        <f t="shared" si="0"/>
        <v>6.2833333333333341</v>
      </c>
      <c r="D20" s="12">
        <f t="shared" si="0"/>
        <v>20.5</v>
      </c>
      <c r="E20" s="12">
        <f t="shared" si="0"/>
        <v>14.833333333333334</v>
      </c>
      <c r="F20" s="12">
        <f t="shared" si="0"/>
        <v>3.4499999999999997</v>
      </c>
      <c r="G20" s="12">
        <f t="shared" si="0"/>
        <v>3.4499999999999997</v>
      </c>
      <c r="H20" s="11">
        <f t="shared" si="0"/>
        <v>27</v>
      </c>
      <c r="O20" s="16" t="s">
        <v>15</v>
      </c>
      <c r="P20" s="21">
        <f t="shared" ref="P20:V20" si="1">SUM(P13:P19)</f>
        <v>9.0333333333333332</v>
      </c>
      <c r="Q20" s="21">
        <f t="shared" si="1"/>
        <v>5.25</v>
      </c>
      <c r="R20" s="21">
        <f t="shared" si="1"/>
        <v>13.75</v>
      </c>
      <c r="S20" s="21">
        <f t="shared" si="1"/>
        <v>19.333333333333332</v>
      </c>
      <c r="T20" s="21">
        <f t="shared" si="1"/>
        <v>5.25</v>
      </c>
      <c r="U20" s="21">
        <f t="shared" si="1"/>
        <v>2.926190476190476</v>
      </c>
      <c r="V20" s="20">
        <f t="shared" si="1"/>
        <v>32</v>
      </c>
    </row>
    <row r="22" spans="1:26" x14ac:dyDescent="0.3">
      <c r="A22" s="5" t="s">
        <v>14</v>
      </c>
      <c r="O22" s="18" t="s">
        <v>14</v>
      </c>
    </row>
    <row r="23" spans="1:26" x14ac:dyDescent="0.3">
      <c r="A23" s="1"/>
      <c r="B23" s="3" t="s">
        <v>2</v>
      </c>
      <c r="C23" s="3" t="s">
        <v>3</v>
      </c>
      <c r="D23" s="3" t="s">
        <v>4</v>
      </c>
      <c r="E23" s="3" t="s">
        <v>5</v>
      </c>
      <c r="F23" s="3" t="s">
        <v>6</v>
      </c>
      <c r="G23" s="3" t="s">
        <v>7</v>
      </c>
      <c r="H23" s="3" t="s">
        <v>8</v>
      </c>
      <c r="I23" s="3" t="s">
        <v>16</v>
      </c>
      <c r="J23" s="13" t="s">
        <v>18</v>
      </c>
      <c r="K23" s="13" t="s">
        <v>17</v>
      </c>
      <c r="L23" s="13" t="s">
        <v>19</v>
      </c>
      <c r="O23" s="19"/>
      <c r="P23" s="16" t="s">
        <v>2</v>
      </c>
      <c r="Q23" s="16" t="s">
        <v>3</v>
      </c>
      <c r="R23" s="16" t="s">
        <v>4</v>
      </c>
      <c r="S23" s="16" t="s">
        <v>5</v>
      </c>
      <c r="T23" s="16" t="s">
        <v>6</v>
      </c>
      <c r="U23" s="16" t="s">
        <v>7</v>
      </c>
      <c r="V23" s="16" t="s">
        <v>8</v>
      </c>
      <c r="W23" s="16" t="s">
        <v>16</v>
      </c>
      <c r="X23" s="24" t="s">
        <v>18</v>
      </c>
      <c r="Y23" s="24" t="s">
        <v>21</v>
      </c>
      <c r="Z23" s="24" t="s">
        <v>19</v>
      </c>
    </row>
    <row r="24" spans="1:26" x14ac:dyDescent="0.3">
      <c r="A24" s="3" t="s">
        <v>2</v>
      </c>
      <c r="B24" s="25">
        <f>($B13 / $B$20)</f>
        <v>9.9173553719008253E-2</v>
      </c>
      <c r="C24" s="25">
        <f>($C13 / $C$20)</f>
        <v>7.9575596816976124E-2</v>
      </c>
      <c r="D24" s="25">
        <f>($D13 / $D$20)</f>
        <v>0.14634146341463414</v>
      </c>
      <c r="E24" s="25">
        <f>($E13 / $E$20)</f>
        <v>0.1348314606741573</v>
      </c>
      <c r="F24" s="25">
        <f>($F13 / $F$20)</f>
        <v>9.6618357487922704E-2</v>
      </c>
      <c r="G24" s="25">
        <f>($G13 / $G$20)</f>
        <v>9.6618357487922704E-2</v>
      </c>
      <c r="H24" s="25">
        <f>($H13 / $H$20)</f>
        <v>0.14814814814814814</v>
      </c>
      <c r="I24" s="26">
        <f>SUM($B24:$H24)</f>
        <v>0.80130693774876938</v>
      </c>
      <c r="J24" s="26">
        <f>($I24/7)</f>
        <v>0.11447241967839562</v>
      </c>
      <c r="K24" s="14">
        <f>($J24)</f>
        <v>0.11447241967839562</v>
      </c>
      <c r="L24" s="6">
        <v>4</v>
      </c>
      <c r="O24" s="16" t="s">
        <v>2</v>
      </c>
      <c r="P24" s="27">
        <f>($P13 / $P$20)</f>
        <v>0.11070110701107011</v>
      </c>
      <c r="Q24" s="27">
        <f>($Q13 / $Q$20)</f>
        <v>9.5238095238095233E-2</v>
      </c>
      <c r="R24" s="27">
        <f>($R13 / $R$20)</f>
        <v>0.14545454545454545</v>
      </c>
      <c r="S24" s="27">
        <f>($S13 / $S$20)</f>
        <v>0.15517241379310345</v>
      </c>
      <c r="T24" s="27">
        <f>($T13 / $T$20)</f>
        <v>9.5238095238095233E-2</v>
      </c>
      <c r="U24" s="27">
        <f>($U13 / $U$20)</f>
        <v>0.11391375101708706</v>
      </c>
      <c r="V24" s="27">
        <f>($V13 / $V$20)</f>
        <v>0.15625</v>
      </c>
      <c r="W24" s="28">
        <f>SUM($P24:$V24)</f>
        <v>0.87196800775199645</v>
      </c>
      <c r="X24" s="28">
        <f>($W24/7)</f>
        <v>0.12456685825028521</v>
      </c>
      <c r="Y24" s="23">
        <f>($X24)</f>
        <v>0.12456685825028521</v>
      </c>
      <c r="Z24" s="22">
        <v>4</v>
      </c>
    </row>
    <row r="25" spans="1:26" x14ac:dyDescent="0.3">
      <c r="A25" s="3" t="s">
        <v>3</v>
      </c>
      <c r="B25" s="25">
        <f t="shared" ref="B25:B30" si="2">($B14 / $B$20)</f>
        <v>0.19834710743801651</v>
      </c>
      <c r="C25" s="25">
        <f t="shared" ref="C25:C30" si="3">($C14 / $C$20)</f>
        <v>0.15915119363395225</v>
      </c>
      <c r="D25" s="25">
        <f t="shared" ref="D25:D30" si="4">($D14 / $D$20)</f>
        <v>0.1951219512195122</v>
      </c>
      <c r="E25" s="25">
        <f t="shared" ref="E25:E30" si="5">($E14 / $E$20)</f>
        <v>0.20224719101123595</v>
      </c>
      <c r="F25" s="25">
        <f t="shared" ref="F25:F30" si="6">($F14 / $F$20)</f>
        <v>0.14492753623188406</v>
      </c>
      <c r="G25" s="25">
        <f t="shared" ref="G25:G30" si="7">($G14 / $G$20)</f>
        <v>0.14492753623188406</v>
      </c>
      <c r="H25" s="25">
        <f t="shared" ref="H25:H30" si="8">($H14 / $H$20)</f>
        <v>0.18518518518518517</v>
      </c>
      <c r="I25" s="26">
        <f t="shared" ref="I25:I30" si="9">SUM($B25:$H25)</f>
        <v>1.2299077009516701</v>
      </c>
      <c r="J25" s="26">
        <f t="shared" ref="J25:J30" si="10">($I25/7)</f>
        <v>0.17570110013595289</v>
      </c>
      <c r="K25" s="14">
        <f t="shared" ref="K25:K30" si="11">($J25)</f>
        <v>0.17570110013595289</v>
      </c>
      <c r="L25" s="6">
        <v>3</v>
      </c>
      <c r="O25" s="16" t="s">
        <v>3</v>
      </c>
      <c r="P25" s="27">
        <f t="shared" ref="P25:P30" si="12">($P14 / $P$20)</f>
        <v>0.22140221402214022</v>
      </c>
      <c r="Q25" s="27">
        <f t="shared" ref="Q25:Q30" si="13">($Q14 / $Q$20)</f>
        <v>0.19047619047619047</v>
      </c>
      <c r="R25" s="27">
        <f t="shared" ref="R25:R30" si="14">($R14 / $R$20)</f>
        <v>0.21818181818181817</v>
      </c>
      <c r="S25" s="27">
        <f t="shared" ref="S25:S30" si="15">($S14 / $S$20)</f>
        <v>0.20689655172413796</v>
      </c>
      <c r="T25" s="27">
        <f t="shared" ref="T25:T30" si="16">($T14 / $T$20)</f>
        <v>0.19047619047619047</v>
      </c>
      <c r="U25" s="27">
        <f t="shared" ref="U25:U30" si="17">($U14 / $U$20)</f>
        <v>0.17087062652563059</v>
      </c>
      <c r="V25" s="27">
        <f t="shared" ref="V25:V30" si="18">($V14 / $V$20)</f>
        <v>0.1875</v>
      </c>
      <c r="W25" s="28">
        <f t="shared" ref="W25:W30" si="19">SUM($P25:$V25)</f>
        <v>1.3858035914061078</v>
      </c>
      <c r="X25" s="28">
        <f t="shared" ref="X25:X30" si="20">($W25/7)</f>
        <v>0.19797194162944395</v>
      </c>
      <c r="Y25" s="23">
        <f t="shared" ref="Y25:Y30" si="21">($X25)</f>
        <v>0.19797194162944395</v>
      </c>
      <c r="Z25" s="22">
        <v>2</v>
      </c>
    </row>
    <row r="26" spans="1:26" x14ac:dyDescent="0.3">
      <c r="A26" s="3" t="s">
        <v>4</v>
      </c>
      <c r="B26" s="25">
        <f t="shared" si="2"/>
        <v>3.3057851239669415E-2</v>
      </c>
      <c r="C26" s="25">
        <f t="shared" si="3"/>
        <v>3.9787798408488062E-2</v>
      </c>
      <c r="D26" s="25">
        <f t="shared" si="4"/>
        <v>4.878048780487805E-2</v>
      </c>
      <c r="E26" s="25">
        <f t="shared" si="5"/>
        <v>3.3707865168539325E-2</v>
      </c>
      <c r="F26" s="25">
        <f t="shared" si="6"/>
        <v>5.7971014492753631E-2</v>
      </c>
      <c r="G26" s="25">
        <f t="shared" si="7"/>
        <v>5.7971014492753631E-2</v>
      </c>
      <c r="H26" s="25">
        <f t="shared" si="8"/>
        <v>7.407407407407407E-2</v>
      </c>
      <c r="I26" s="26">
        <f t="shared" si="9"/>
        <v>0.34535010568115621</v>
      </c>
      <c r="J26" s="26">
        <f t="shared" si="10"/>
        <v>4.9335729383022317E-2</v>
      </c>
      <c r="K26" s="14">
        <f t="shared" si="11"/>
        <v>4.9335729383022317E-2</v>
      </c>
      <c r="L26" s="6">
        <v>6</v>
      </c>
      <c r="O26" s="16" t="s">
        <v>4</v>
      </c>
      <c r="P26" s="27">
        <f t="shared" si="12"/>
        <v>5.5350553505535055E-2</v>
      </c>
      <c r="Q26" s="27">
        <f t="shared" si="13"/>
        <v>6.3492063492063489E-2</v>
      </c>
      <c r="R26" s="27">
        <f t="shared" si="14"/>
        <v>7.2727272727272724E-2</v>
      </c>
      <c r="S26" s="27">
        <f t="shared" si="15"/>
        <v>0.10344827586206898</v>
      </c>
      <c r="T26" s="27">
        <f t="shared" si="16"/>
        <v>6.3492063492063489E-2</v>
      </c>
      <c r="U26" s="27">
        <f t="shared" si="17"/>
        <v>8.5435313262815296E-2</v>
      </c>
      <c r="V26" s="27">
        <f t="shared" si="18"/>
        <v>0.125</v>
      </c>
      <c r="W26" s="28">
        <f t="shared" si="19"/>
        <v>0.56894554234181904</v>
      </c>
      <c r="X26" s="28">
        <f t="shared" si="20"/>
        <v>8.1277934620259867E-2</v>
      </c>
      <c r="Y26" s="23">
        <f t="shared" si="21"/>
        <v>8.1277934620259867E-2</v>
      </c>
      <c r="Z26" s="22">
        <v>5</v>
      </c>
    </row>
    <row r="27" spans="1:26" x14ac:dyDescent="0.3">
      <c r="A27" s="3" t="s">
        <v>5</v>
      </c>
      <c r="B27" s="25">
        <f t="shared" si="2"/>
        <v>4.9586776859504127E-2</v>
      </c>
      <c r="C27" s="25">
        <f t="shared" si="3"/>
        <v>5.3050397877984073E-2</v>
      </c>
      <c r="D27" s="25">
        <f t="shared" si="4"/>
        <v>9.7560975609756101E-2</v>
      </c>
      <c r="E27" s="25">
        <f t="shared" si="5"/>
        <v>6.741573033707865E-2</v>
      </c>
      <c r="F27" s="25">
        <f t="shared" si="6"/>
        <v>7.2463768115942032E-2</v>
      </c>
      <c r="G27" s="25">
        <f t="shared" si="7"/>
        <v>7.2463768115942032E-2</v>
      </c>
      <c r="H27" s="25">
        <f t="shared" si="8"/>
        <v>0.1111111111111111</v>
      </c>
      <c r="I27" s="26">
        <f t="shared" si="9"/>
        <v>0.5236525280273181</v>
      </c>
      <c r="J27" s="26">
        <f t="shared" si="10"/>
        <v>7.4807504003902583E-2</v>
      </c>
      <c r="K27" s="14">
        <f t="shared" si="11"/>
        <v>7.4807504003902583E-2</v>
      </c>
      <c r="L27" s="6">
        <v>5</v>
      </c>
      <c r="O27" s="16" t="s">
        <v>5</v>
      </c>
      <c r="P27" s="27">
        <f t="shared" si="12"/>
        <v>3.6900369003690037E-2</v>
      </c>
      <c r="Q27" s="27">
        <f t="shared" si="13"/>
        <v>4.7619047619047616E-2</v>
      </c>
      <c r="R27" s="27">
        <f t="shared" si="14"/>
        <v>3.6363636363636362E-2</v>
      </c>
      <c r="S27" s="27">
        <f t="shared" si="15"/>
        <v>5.1724137931034489E-2</v>
      </c>
      <c r="T27" s="27">
        <f t="shared" si="16"/>
        <v>4.7619047619047616E-2</v>
      </c>
      <c r="U27" s="27">
        <f t="shared" si="17"/>
        <v>6.8348250610252251E-2</v>
      </c>
      <c r="V27" s="27">
        <f t="shared" si="18"/>
        <v>9.375E-2</v>
      </c>
      <c r="W27" s="28">
        <f t="shared" si="19"/>
        <v>0.38232448914670836</v>
      </c>
      <c r="X27" s="28">
        <f t="shared" si="20"/>
        <v>5.4617784163815478E-2</v>
      </c>
      <c r="Y27" s="23">
        <f t="shared" si="21"/>
        <v>5.4617784163815478E-2</v>
      </c>
      <c r="Z27" s="22">
        <v>6</v>
      </c>
    </row>
    <row r="28" spans="1:26" x14ac:dyDescent="0.3">
      <c r="A28" s="3" t="s">
        <v>6</v>
      </c>
      <c r="B28" s="25">
        <f t="shared" si="2"/>
        <v>0.2975206611570248</v>
      </c>
      <c r="C28" s="25">
        <f t="shared" si="3"/>
        <v>0.3183023872679045</v>
      </c>
      <c r="D28" s="25">
        <f t="shared" si="4"/>
        <v>0.24390243902439024</v>
      </c>
      <c r="E28" s="25">
        <f t="shared" si="5"/>
        <v>0.2696629213483146</v>
      </c>
      <c r="F28" s="25">
        <f t="shared" si="6"/>
        <v>0.28985507246376813</v>
      </c>
      <c r="G28" s="25">
        <f t="shared" si="7"/>
        <v>0.28985507246376813</v>
      </c>
      <c r="H28" s="25">
        <f t="shared" si="8"/>
        <v>0.22222222222222221</v>
      </c>
      <c r="I28" s="26">
        <f t="shared" si="9"/>
        <v>1.9313207759473925</v>
      </c>
      <c r="J28" s="26">
        <f t="shared" si="10"/>
        <v>0.27590296799248465</v>
      </c>
      <c r="K28" s="14">
        <f t="shared" si="11"/>
        <v>0.27590296799248465</v>
      </c>
      <c r="L28" s="6">
        <v>1</v>
      </c>
      <c r="O28" s="16" t="s">
        <v>6</v>
      </c>
      <c r="P28" s="27">
        <f t="shared" si="12"/>
        <v>0.22140221402214022</v>
      </c>
      <c r="Q28" s="27">
        <f t="shared" si="13"/>
        <v>0.19047619047619047</v>
      </c>
      <c r="R28" s="27">
        <f t="shared" si="14"/>
        <v>0.21818181818181817</v>
      </c>
      <c r="S28" s="27">
        <f t="shared" si="15"/>
        <v>0.20689655172413796</v>
      </c>
      <c r="T28" s="27">
        <f t="shared" si="16"/>
        <v>0.19047619047619047</v>
      </c>
      <c r="U28" s="27">
        <f t="shared" si="17"/>
        <v>0.17087062652563059</v>
      </c>
      <c r="V28" s="27">
        <f t="shared" si="18"/>
        <v>0.1875</v>
      </c>
      <c r="W28" s="28">
        <f t="shared" si="19"/>
        <v>1.3858035914061078</v>
      </c>
      <c r="X28" s="28">
        <f t="shared" si="20"/>
        <v>0.19797194162944395</v>
      </c>
      <c r="Y28" s="23">
        <f t="shared" si="21"/>
        <v>0.19797194162944395</v>
      </c>
      <c r="Z28" s="22">
        <v>3</v>
      </c>
    </row>
    <row r="29" spans="1:26" x14ac:dyDescent="0.3">
      <c r="A29" s="3" t="s">
        <v>7</v>
      </c>
      <c r="B29" s="25">
        <f t="shared" si="2"/>
        <v>0.2975206611570248</v>
      </c>
      <c r="C29" s="25">
        <f t="shared" si="3"/>
        <v>0.3183023872679045</v>
      </c>
      <c r="D29" s="25">
        <f t="shared" si="4"/>
        <v>0.24390243902439024</v>
      </c>
      <c r="E29" s="25">
        <f t="shared" si="5"/>
        <v>0.2696629213483146</v>
      </c>
      <c r="F29" s="25">
        <f t="shared" si="6"/>
        <v>0.28985507246376813</v>
      </c>
      <c r="G29" s="25">
        <f t="shared" si="7"/>
        <v>0.28985507246376813</v>
      </c>
      <c r="H29" s="25">
        <f t="shared" si="8"/>
        <v>0.22222222222222221</v>
      </c>
      <c r="I29" s="26">
        <f t="shared" si="9"/>
        <v>1.9313207759473925</v>
      </c>
      <c r="J29" s="26">
        <f t="shared" si="10"/>
        <v>0.27590296799248465</v>
      </c>
      <c r="K29" s="14">
        <f t="shared" si="11"/>
        <v>0.27590296799248465</v>
      </c>
      <c r="L29" s="6">
        <v>2</v>
      </c>
      <c r="O29" s="16" t="s">
        <v>7</v>
      </c>
      <c r="P29" s="27">
        <f t="shared" si="12"/>
        <v>0.33210332103321033</v>
      </c>
      <c r="Q29" s="27">
        <f t="shared" si="13"/>
        <v>0.38095238095238093</v>
      </c>
      <c r="R29" s="27">
        <f t="shared" si="14"/>
        <v>0.29090909090909089</v>
      </c>
      <c r="S29" s="27">
        <f t="shared" si="15"/>
        <v>0.25862068965517243</v>
      </c>
      <c r="T29" s="27">
        <f t="shared" si="16"/>
        <v>0.38095238095238093</v>
      </c>
      <c r="U29" s="27">
        <f t="shared" si="17"/>
        <v>0.34174125305126118</v>
      </c>
      <c r="V29" s="27">
        <f t="shared" si="18"/>
        <v>0.21875</v>
      </c>
      <c r="W29" s="28">
        <f t="shared" si="19"/>
        <v>2.2040291165534969</v>
      </c>
      <c r="X29" s="28">
        <f t="shared" si="20"/>
        <v>0.31486130236478527</v>
      </c>
      <c r="Y29" s="23">
        <f t="shared" si="21"/>
        <v>0.31486130236478527</v>
      </c>
      <c r="Z29" s="22">
        <v>1</v>
      </c>
    </row>
    <row r="30" spans="1:26" x14ac:dyDescent="0.3">
      <c r="A30" s="3" t="s">
        <v>8</v>
      </c>
      <c r="B30" s="25">
        <f t="shared" si="2"/>
        <v>2.4793388429752063E-2</v>
      </c>
      <c r="C30" s="25">
        <f t="shared" si="3"/>
        <v>3.1830238726790451E-2</v>
      </c>
      <c r="D30" s="25">
        <f t="shared" si="4"/>
        <v>2.4390243902439025E-2</v>
      </c>
      <c r="E30" s="25">
        <f t="shared" si="5"/>
        <v>2.247191011235955E-2</v>
      </c>
      <c r="F30" s="25">
        <f t="shared" si="6"/>
        <v>4.8309178743961352E-2</v>
      </c>
      <c r="G30" s="25">
        <f t="shared" si="7"/>
        <v>4.8309178743961352E-2</v>
      </c>
      <c r="H30" s="25">
        <f t="shared" si="8"/>
        <v>3.7037037037037035E-2</v>
      </c>
      <c r="I30" s="26">
        <f t="shared" si="9"/>
        <v>0.2371411756963008</v>
      </c>
      <c r="J30" s="26">
        <f t="shared" si="10"/>
        <v>3.3877310813757257E-2</v>
      </c>
      <c r="K30" s="14">
        <f t="shared" si="11"/>
        <v>3.3877310813757257E-2</v>
      </c>
      <c r="L30" s="6">
        <v>7</v>
      </c>
      <c r="O30" s="16" t="s">
        <v>8</v>
      </c>
      <c r="P30" s="27">
        <f t="shared" si="12"/>
        <v>2.2140221402214024E-2</v>
      </c>
      <c r="Q30" s="27">
        <f t="shared" si="13"/>
        <v>3.1746031746031744E-2</v>
      </c>
      <c r="R30" s="27">
        <f t="shared" si="14"/>
        <v>1.8181818181818181E-2</v>
      </c>
      <c r="S30" s="27">
        <f t="shared" si="15"/>
        <v>1.7241379310344827E-2</v>
      </c>
      <c r="T30" s="27">
        <f t="shared" si="16"/>
        <v>3.1746031746031744E-2</v>
      </c>
      <c r="U30" s="27">
        <f t="shared" si="17"/>
        <v>4.8820179007323029E-2</v>
      </c>
      <c r="V30" s="27">
        <f t="shared" si="18"/>
        <v>3.125E-2</v>
      </c>
      <c r="W30" s="28">
        <f t="shared" si="19"/>
        <v>0.20112566139376356</v>
      </c>
      <c r="X30" s="28">
        <f t="shared" si="20"/>
        <v>2.8732237341966223E-2</v>
      </c>
      <c r="Y30" s="23">
        <f t="shared" si="21"/>
        <v>2.8732237341966223E-2</v>
      </c>
      <c r="Z30" s="22">
        <v>7</v>
      </c>
    </row>
    <row r="31" spans="1:26" x14ac:dyDescent="0.3">
      <c r="K31" s="15"/>
    </row>
    <row r="32" spans="1:26" x14ac:dyDescent="0.3">
      <c r="A32" s="8" t="s">
        <v>22</v>
      </c>
      <c r="B32" t="s">
        <v>23</v>
      </c>
    </row>
    <row r="33" spans="1:14" x14ac:dyDescent="0.3">
      <c r="A33" s="8" t="s">
        <v>24</v>
      </c>
      <c r="B33" t="s">
        <v>30</v>
      </c>
      <c r="I33" s="31" t="s">
        <v>53</v>
      </c>
      <c r="M33" s="29" t="s">
        <v>36</v>
      </c>
      <c r="N33" s="30"/>
    </row>
    <row r="34" spans="1:14" x14ac:dyDescent="0.3">
      <c r="A34" s="8" t="s">
        <v>25</v>
      </c>
      <c r="B34" t="s">
        <v>31</v>
      </c>
      <c r="I34" s="31" t="s">
        <v>54</v>
      </c>
      <c r="M34" s="29" t="s">
        <v>37</v>
      </c>
      <c r="N34" s="30" t="s">
        <v>57</v>
      </c>
    </row>
    <row r="35" spans="1:14" ht="28.8" x14ac:dyDescent="0.3">
      <c r="A35" s="8" t="s">
        <v>26</v>
      </c>
      <c r="B35" t="s">
        <v>32</v>
      </c>
      <c r="I35" s="32" t="s">
        <v>55</v>
      </c>
      <c r="M35" s="29" t="s">
        <v>38</v>
      </c>
      <c r="N35" s="30"/>
    </row>
    <row r="36" spans="1:14" x14ac:dyDescent="0.3">
      <c r="A36" s="8" t="s">
        <v>27</v>
      </c>
      <c r="B36" t="s">
        <v>33</v>
      </c>
    </row>
    <row r="37" spans="1:14" x14ac:dyDescent="0.3">
      <c r="A37" s="8" t="s">
        <v>28</v>
      </c>
      <c r="B37" t="s">
        <v>34</v>
      </c>
    </row>
    <row r="38" spans="1:14" x14ac:dyDescent="0.3">
      <c r="A38" s="8" t="s">
        <v>29</v>
      </c>
      <c r="B38" t="s">
        <v>35</v>
      </c>
    </row>
    <row r="40" spans="1:14" x14ac:dyDescent="0.3">
      <c r="A40" s="33" t="s">
        <v>43</v>
      </c>
      <c r="B40" s="33" t="s">
        <v>20</v>
      </c>
      <c r="C40" s="33" t="s">
        <v>0</v>
      </c>
      <c r="D40" s="33" t="s">
        <v>44</v>
      </c>
      <c r="E40" s="33" t="s">
        <v>45</v>
      </c>
      <c r="F40" s="34" t="s">
        <v>56</v>
      </c>
    </row>
    <row r="41" spans="1:14" x14ac:dyDescent="0.3">
      <c r="A41" s="35"/>
      <c r="B41" s="33">
        <v>0</v>
      </c>
      <c r="C41" s="33">
        <v>0</v>
      </c>
      <c r="D41" s="33">
        <v>0</v>
      </c>
      <c r="E41" s="33">
        <v>0</v>
      </c>
      <c r="F41" s="34">
        <v>0</v>
      </c>
    </row>
    <row r="42" spans="1:14" x14ac:dyDescent="0.3">
      <c r="A42" s="36" t="s">
        <v>46</v>
      </c>
      <c r="B42" s="37">
        <v>0.1246</v>
      </c>
      <c r="C42" s="37">
        <v>0.11447241967839562</v>
      </c>
      <c r="D42" s="37">
        <f>$B42*2</f>
        <v>0.2492</v>
      </c>
      <c r="E42" s="37">
        <f>$B42*0.5</f>
        <v>6.2300000000000001E-2</v>
      </c>
      <c r="F42" s="38">
        <f>$C42/$B42</f>
        <v>0.9187192590561446</v>
      </c>
    </row>
    <row r="43" spans="1:14" x14ac:dyDescent="0.3">
      <c r="A43" s="36" t="s">
        <v>47</v>
      </c>
      <c r="B43" s="37">
        <v>0.19800000000000001</v>
      </c>
      <c r="C43" s="37">
        <v>0.17570110013595289</v>
      </c>
      <c r="D43" s="37">
        <f t="shared" ref="D43:D48" si="22">$B43*2</f>
        <v>0.39600000000000002</v>
      </c>
      <c r="E43" s="37">
        <f t="shared" ref="E43:E48" si="23">$B43*0.5</f>
        <v>9.9000000000000005E-2</v>
      </c>
      <c r="F43" s="38">
        <f t="shared" ref="F43:F48" si="24">$C43/$B43</f>
        <v>0.8873792936159236</v>
      </c>
    </row>
    <row r="44" spans="1:14" x14ac:dyDescent="0.3">
      <c r="A44" s="36" t="s">
        <v>48</v>
      </c>
      <c r="B44" s="37">
        <v>8.1277934620259867E-2</v>
      </c>
      <c r="C44" s="37">
        <v>4.9335729383022317E-2</v>
      </c>
      <c r="D44" s="37">
        <f t="shared" si="22"/>
        <v>0.16255586924051973</v>
      </c>
      <c r="E44" s="37">
        <f t="shared" si="23"/>
        <v>4.0638967310129934E-2</v>
      </c>
      <c r="F44" s="38">
        <f t="shared" si="24"/>
        <v>0.6070002838227212</v>
      </c>
    </row>
    <row r="45" spans="1:14" x14ac:dyDescent="0.3">
      <c r="A45" s="36" t="s">
        <v>49</v>
      </c>
      <c r="B45" s="37">
        <v>5.4617784163815478E-2</v>
      </c>
      <c r="C45" s="37">
        <v>7.4807504003902583E-2</v>
      </c>
      <c r="D45" s="37">
        <f t="shared" si="22"/>
        <v>0.10923556832763096</v>
      </c>
      <c r="E45" s="37">
        <f t="shared" si="23"/>
        <v>2.7308892081907739E-2</v>
      </c>
      <c r="F45" s="38">
        <f t="shared" si="24"/>
        <v>1.3696546857252931</v>
      </c>
    </row>
    <row r="46" spans="1:14" x14ac:dyDescent="0.3">
      <c r="A46" s="36" t="s">
        <v>50</v>
      </c>
      <c r="B46" s="37">
        <v>0.19797194162944395</v>
      </c>
      <c r="C46" s="37">
        <v>0.27590296799248465</v>
      </c>
      <c r="D46" s="37">
        <f t="shared" si="22"/>
        <v>0.39594388325888791</v>
      </c>
      <c r="E46" s="37">
        <f t="shared" si="23"/>
        <v>9.8985970814721977E-2</v>
      </c>
      <c r="F46" s="38">
        <f t="shared" si="24"/>
        <v>1.393646825512824</v>
      </c>
    </row>
    <row r="47" spans="1:14" x14ac:dyDescent="0.3">
      <c r="A47" s="36" t="s">
        <v>51</v>
      </c>
      <c r="B47" s="39">
        <v>0.31486130236478527</v>
      </c>
      <c r="C47" s="39">
        <v>0.27590296799248465</v>
      </c>
      <c r="D47" s="37">
        <f t="shared" si="22"/>
        <v>0.62972260472957053</v>
      </c>
      <c r="E47" s="37">
        <f t="shared" si="23"/>
        <v>0.15743065118239263</v>
      </c>
      <c r="F47" s="38">
        <f t="shared" si="24"/>
        <v>0.87626826771120603</v>
      </c>
    </row>
    <row r="48" spans="1:14" x14ac:dyDescent="0.3">
      <c r="A48" s="36" t="s">
        <v>52</v>
      </c>
      <c r="B48" s="39">
        <v>2.8732237341966223E-2</v>
      </c>
      <c r="C48" s="39">
        <v>3.3877310813757257E-2</v>
      </c>
      <c r="D48" s="37">
        <f t="shared" si="22"/>
        <v>5.7464474683932447E-2</v>
      </c>
      <c r="E48" s="37">
        <f t="shared" si="23"/>
        <v>1.4366118670983112E-2</v>
      </c>
      <c r="F48" s="38">
        <f t="shared" si="24"/>
        <v>1.1790697122035865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2020-05-10T22:44:24Z</dcterms:created>
  <dcterms:modified xsi:type="dcterms:W3CDTF">2020-05-27T05:10:41Z</dcterms:modified>
</cp:coreProperties>
</file>