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2.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2.xml" ContentType="application/vnd.openxmlformats-officedocument.drawing+xml"/>
  <Override PartName="/xl/charts/chart21.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5.xml" ContentType="application/vnd.openxmlformats-officedocument.drawing+xml"/>
  <Override PartName="/xl/ctrlProps/ctrlProp40.xml" ContentType="application/vnd.ms-excel.controlproperties+xml"/>
  <Override PartName="/xl/drawings/drawing36.xml" ContentType="application/vnd.openxmlformats-officedocument.drawing+xml"/>
  <Override PartName="/xl/drawings/drawing37.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90A9CDDF-B779-4DD9-A44D-A97690786204}"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Location All" sheetId="23" r:id="rId15"/>
    <sheet name="Location Weekly" sheetId="22" r:id="rId16"/>
    <sheet name="Location Gantt" sheetId="7" r:id="rId17"/>
    <sheet name="Conflict" sheetId="96" r:id="rId18"/>
    <sheet name="Engineer Chart (M)" sheetId="24" r:id="rId19"/>
    <sheet name="Engineer Chart (D)" sheetId="25" r:id="rId20"/>
    <sheet name="Engineer Gantt" sheetId="17" r:id="rId21"/>
    <sheet name="Prime Technician Gantt" sheetId="13" r:id="rId22"/>
    <sheet name="Backup Technician Gantt" sheetId="16" r:id="rId23"/>
    <sheet name="Prime Technician Gantt (Weekly)" sheetId="14" r:id="rId24"/>
    <sheet name="Prime Tech Gantt (Data)" sheetId="12" r:id="rId25"/>
    <sheet name="Backup Tech Gantt (Data)" sheetId="15" r:id="rId26"/>
    <sheet name="TDC Testing" sheetId="83" r:id="rId27"/>
    <sheet name="RT_Schedule" sheetId="92" r:id="rId28"/>
    <sheet name="Report" sheetId="91" r:id="rId29"/>
    <sheet name="Floor Tag" sheetId="85" r:id="rId30"/>
    <sheet name="The List" sheetId="90" r:id="rId31"/>
    <sheet name="dump" sheetId="100" r:id="rId32"/>
    <sheet name="Sheet1" sheetId="98" r:id="rId33"/>
  </sheets>
  <externalReferences>
    <externalReference r:id="rId34"/>
    <externalReference r:id="rId35"/>
  </externalReferences>
  <definedNames>
    <definedName name="_xlnm._FilterDatabase" localSheetId="25" hidden="1">'Backup Tech Gantt (Data)'!$A$1:$L$1040</definedName>
    <definedName name="_xlnm._FilterDatabase" localSheetId="17" hidden="1">Conflict!$A$1:$L$211</definedName>
    <definedName name="_xlnm._FilterDatabase" localSheetId="0" hidden="1">Data!$A$1:$AG$337</definedName>
    <definedName name="_xlnm._FilterDatabase" localSheetId="4" hidden="1">'Data#2'!$A$1:$O$556</definedName>
    <definedName name="_xlnm._FilterDatabase" localSheetId="20" hidden="1">'Engineer Gantt'!$A$1:$H$1040</definedName>
    <definedName name="_xlnm._FilterDatabase" localSheetId="13" hidden="1">'GROUP DATA'!$A$1:$M$731</definedName>
    <definedName name="_xlnm._FilterDatabase" localSheetId="6" hidden="1">LG!$A$1:$O$618</definedName>
    <definedName name="_xlnm._FilterDatabase" localSheetId="16" hidden="1">'Location Gantt'!$A$1:$I$360</definedName>
    <definedName name="_xlnm._FilterDatabase" localSheetId="8" hidden="1">'PHASE DATA'!$A$1:$W$731</definedName>
    <definedName name="_xlnm._FilterDatabase" localSheetId="24" hidden="1">'Prime Tech Gantt (Data)'!$A$1:$L$332</definedName>
    <definedName name="_xlnm._FilterDatabase" localSheetId="28" hidden="1">Report!$A$3:$I$3</definedName>
    <definedName name="_xlnm._FilterDatabase" localSheetId="26" hidden="1">'TDC Testing'!$A$74:$J$74</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#REF!</definedName>
    <definedName name="Floorstatus">#REF!</definedName>
    <definedName name="Locations" localSheetId="13">[2]List!$B$1:$B$30</definedName>
    <definedName name="Locations" localSheetId="8">[2]List!$B$1:$B$30</definedName>
    <definedName name="Locations">#REF!</definedName>
    <definedName name="Phase" localSheetId="13">[2]List!$A$1:$A$7</definedName>
    <definedName name="Phase" localSheetId="8">[2]List!$A$1:$A$7</definedName>
    <definedName name="Phase">#REF!</definedName>
    <definedName name="_xlnm.Print_Area" localSheetId="4">'Data#2'!$A$1:$L$239</definedName>
    <definedName name="_xlnm.Print_Area" localSheetId="29">'Floor Tag'!$A$1:$F$20</definedName>
    <definedName name="_xlnm.Print_Area" localSheetId="1">'Medium Bay'!$A$1:$S$43</definedName>
    <definedName name="_xlnm.Print_Area" localSheetId="26">'TDC Testing'!$A$1:$K$300</definedName>
    <definedName name="_xlnm.Print_Titles" localSheetId="17">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29">'[1]The List'!$A$1:$A$16</definedName>
    <definedName name="Technicians" localSheetId="13">[2]List!$C$1:$C$15</definedName>
    <definedName name="Technicians" localSheetId="8">[2]List!$C$1:$C$15</definedName>
    <definedName name="Technicians">#REF!</definedName>
    <definedName name="Title_Range">OFFSET(LG!$C$1,1,0,COUNTA(LG!$C:$C)-1,2)</definedName>
    <definedName name="Y_Names">LG!$A:$A,LG!$C:$D</definedName>
    <definedName name="Y2_Axis" localSheetId="6">OFFSET(LG!$F$1,1,0,COUNTA(LG!$F:$F)-1,0)</definedName>
    <definedName name="Z_1619B33D_F50A_47E9_AB81_FE884D42067A_.wvu.PrintArea" localSheetId="26" hidden="1">'TDC Testing'!$A$1:$M$109</definedName>
  </definedNames>
  <calcPr calcId="179017"/>
  <pivotCaches>
    <pivotCache cacheId="0" r:id="rId36"/>
  </pivotCaches>
</workbook>
</file>

<file path=xl/calcChain.xml><?xml version="1.0" encoding="utf-8"?>
<calcChain xmlns="http://schemas.openxmlformats.org/spreadsheetml/2006/main">
  <c r="A342" i="88" l="1"/>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<sst xmlns="http://schemas.openxmlformats.org/spreadsheetml/2006/main" count="5223" uniqueCount="715">
  <si>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</si>
  <si>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</si>
  <si>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</si>
  <si>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</si>
  <si>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</si>
  <si>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</si>
  <si>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</si>
  <si>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</si>
  <si>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</si>
  <si>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</si>
  <si>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</si>
  <si>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</si>
  <si>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</si>
  <si>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</si>
  <si>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</si>
  <si>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</si>
  <si>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</si>
  <si>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</si>
  <si>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</si>
  <si>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</si>
  <si>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</si>
  <si>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</si>
  <si>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</si>
  <si>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</si>
  <si>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</si>
  <si>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</si>
  <si>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</si>
  <si>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</si>
  <si>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</si>
  <si>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</si>
  <si>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</si>
  <si>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</si>
  <si>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</si>
  <si>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</si>
  <si>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</si>
  <si>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</si>
  <si>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</si>
  <si>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</si>
  <si>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</si>
  <si>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</si>
  <si>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</si>
  <si>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</si>
  <si>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</si>
  <si>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</si>
  <si>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</si>
  <si>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</si>
  <si>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</si>
  <si>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</si>
  <si>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</si>
  <si>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</si>
  <si>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</si>
  <si>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</si>
  <si>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</si>
  <si>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</si>
  <si>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</si>
  <si>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</si>
  <si>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</si>
  <si>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</si>
  <si>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</si>
  <si>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</si>
  <si>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</si>
  <si>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</si>
  <si>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</si>
  <si>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</si>
  <si>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</si>
  <si>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</si>
  <si>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</si>
  <si>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</si>
  <si>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</si>
  <si>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</si>
  <si>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</si>
  <si>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</si>
  <si>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</si>
  <si>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</si>
  <si>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</si>
  <si>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</si>
  <si>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</si>
  <si>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</si>
  <si>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</si>
  <si>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</si>
  <si>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</si>
  <si>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</si>
  <si>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</si>
  <si>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</si>
  <si>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</si>
  <si>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</si>
  <si>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</si>
  <si>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</si>
  <si>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</si>
  <si>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</si>
  <si>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</si>
  <si>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</si>
  <si>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</si>
  <si>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</si>
  <si>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</si>
  <si>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</si>
  <si>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</si>
  <si>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</si>
  <si>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</si>
  <si>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</si>
  <si>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</si>
  <si>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</si>
  <si>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</si>
  <si>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</si>
  <si>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</si>
  <si>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</si>
  <si>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</si>
  <si>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</si>
  <si>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</si>
  <si>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</si>
  <si>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</si>
  <si>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</si>
  <si>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</si>
  <si>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</si>
  <si>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</si>
  <si>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</si>
  <si>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</si>
  <si>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</si>
  <si>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</si>
  <si>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</si>
  <si>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</si>
  <si>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</si>
  <si>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</si>
  <si>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</si>
  <si>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</si>
  <si>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</si>
  <si>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</si>
  <si>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</si>
  <si>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</si>
  <si>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</si>
  <si>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</si>
  <si>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</si>
  <si>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</si>
  <si>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</si>
  <si>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</si>
  <si>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</si>
  <si>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</si>
  <si>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</si>
  <si>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</si>
  <si>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</si>
  <si>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</si>
  <si>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</si>
  <si>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</si>
  <si>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</si>
  <si>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</si>
  <si>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</si>
  <si>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</si>
  <si>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</si>
  <si>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</si>
  <si>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</si>
  <si>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</si>
  <si>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</si>
  <si>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</si>
  <si>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</si>
  <si>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</si>
  <si>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</si>
  <si>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</si>
  <si>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</si>
  <si>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</si>
  <si>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</si>
  <si>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</si>
  <si>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</si>
  <si>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</si>
  <si>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</si>
  <si>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</si>
  <si>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</si>
  <si>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</si>
  <si>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</si>
  <si>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</si>
  <si>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</si>
  <si>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</si>
  <si>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</si>
  <si>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</si>
  <si>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</si>
  <si>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</si>
  <si>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</si>
  <si>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</si>
  <si>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</si>
  <si>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</si>
  <si>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</si>
  <si>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</si>
  <si>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</si>
  <si>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</si>
  <si>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</si>
  <si>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</si>
  <si>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</si>
  <si>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</si>
  <si>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</si>
  <si>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</si>
  <si>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</si>
  <si>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</si>
  <si>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</si>
  <si>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</si>
  <si>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</si>
  <si>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</si>
  <si>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</si>
  <si>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</si>
  <si>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</si>
  <si>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</si>
  <si>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</si>
  <si>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</si>
  <si>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</si>
  <si>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</si>
  <si>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</si>
  <si>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</si>
  <si>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</si>
  <si>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</si>
  <si>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</si>
  <si>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</si>
  <si>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</si>
  <si>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</si>
  <si>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</si>
  <si>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</si>
  <si>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</si>
  <si>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</si>
  <si>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</si>
  <si>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</si>
  <si>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</si>
  <si>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</si>
  <si>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</si>
  <si>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</si>
  <si>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</si>
  <si>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</si>
  <si>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</si>
  <si>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</si>
  <si>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</si>
  <si>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</si>
  <si>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</si>
  <si>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</si>
  <si>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</si>
  <si>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</si>
  <si>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</si>
  <si>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</si>
  <si>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</si>
  <si>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</si>
  <si>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</si>
  <si>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</si>
  <si>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</si>
  <si>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</si>
  <si>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</si>
  <si>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</si>
  <si>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</si>
  <si>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</si>
  <si>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</si>
  <si>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</si>
  <si>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</si>
  <si>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</si>
  <si>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</si>
  <si>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</si>
  <si>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</si>
  <si>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</si>
  <si>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</si>
  <si>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</si>
  <si>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</si>
  <si>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</si>
  <si>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</si>
  <si>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</si>
  <si>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</si>
  <si>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</si>
  <si>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</si>
  <si>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</si>
  <si>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</si>
  <si>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</si>
  <si>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</si>
  <si>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</si>
  <si>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</si>
  <si>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</si>
  <si>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</si>
  <si>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</si>
  <si>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</si>
  <si>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</si>
  <si>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</si>
  <si>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</si>
  <si>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</si>
  <si>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</si>
  <si>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</si>
  <si>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</si>
  <si>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</si>
  <si>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</si>
  <si>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</si>
  <si>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</si>
  <si>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</si>
  <si>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</si>
  <si>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</si>
  <si>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</si>
  <si>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</si>
  <si>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</si>
  <si>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</si>
  <si>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</si>
  <si>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</si>
  <si>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</si>
  <si>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</si>
  <si>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</si>
  <si>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</si>
  <si>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</si>
  <si>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</si>
  <si>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</si>
  <si>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</si>
  <si>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</si>
  <si>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</si>
  <si>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</si>
  <si>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</si>
  <si>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</si>
  <si>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</si>
  <si>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</si>
  <si>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</si>
  <si>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</si>
  <si>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</si>
  <si>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</si>
  <si>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</si>
  <si>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</si>
  <si>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</si>
  <si>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</si>
  <si>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</si>
  <si>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</si>
  <si>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</si>
  <si>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</si>
  <si>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</si>
  <si>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</si>
  <si>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</si>
  <si>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</si>
  <si>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</si>
  <si>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</si>
  <si>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</si>
  <si>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</si>
  <si>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</si>
  <si>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</si>
  <si>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</si>
  <si>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</si>
  <si>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</si>
  <si>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</si>
  <si>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</si>
  <si>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</si>
  <si>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</si>
  <si>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</si>
  <si>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</si>
  <si>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</si>
  <si>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</si>
  <si>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</si>
  <si>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</si>
  <si>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</si>
  <si>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</si>
  <si>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</si>
  <si>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</si>
  <si>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</si>
  <si>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</si>
  <si>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</si>
  <si>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</si>
  <si>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</si>
  <si>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</si>
  <si>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</si>
  <si>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</si>
  <si>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</si>
  <si>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</si>
  <si>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</si>
  <si>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</si>
  <si>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</si>
  <si>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</si>
  <si>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</si>
  <si>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</si>
  <si>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</si>
  <si>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</si>
  <si>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</si>
  <si>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</si>
  <si>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</si>
  <si>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</si>
  <si>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</si>
  <si>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</si>
  <si>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</si>
  <si>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</si>
  <si>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</si>
  <si>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</si>
  <si>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</si>
  <si>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</si>
  <si>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</si>
  <si>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</si>
  <si>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</si>
  <si>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</si>
  <si>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</si>
  <si>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</si>
  <si>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</si>
  <si>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</si>
  <si>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</si>
  <si>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</si>
  <si>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</si>
  <si>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</si>
  <si>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</si>
  <si>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</si>
  <si>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</si>
  <si>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</si>
  <si>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</si>
  <si>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</si>
  <si>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</si>
  <si>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</si>
  <si>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</si>
  <si>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</si>
  <si>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</si>
  <si>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</si>
  <si>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</si>
  <si>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</si>
  <si>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</si>
  <si>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</si>
  <si>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</si>
  <si>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</si>
  <si>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</si>
  <si>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</si>
  <si>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</si>
  <si>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</si>
  <si>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</si>
  <si>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</si>
  <si>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</si>
  <si>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</si>
  <si>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</si>
  <si>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</si>
  <si>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</si>
  <si>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</si>
  <si>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</si>
  <si>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</si>
  <si>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</si>
  <si>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</si>
  <si>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</si>
  <si>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</si>
  <si>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</si>
  <si>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</si>
  <si>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</si>
  <si>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</si>
  <si>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</si>
  <si>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</si>
  <si>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</si>
  <si>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</si>
  <si>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</si>
  <si>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</si>
  <si>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</si>
  <si>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</si>
  <si>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</si>
  <si>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</si>
  <si>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</si>
  <si>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</si>
  <si>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</si>
  <si>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</si>
  <si>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</si>
  <si>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</si>
  <si>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</si>
  <si>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</si>
  <si>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</si>
  <si>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</si>
  <si>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</si>
  <si>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</si>
  <si>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</si>
  <si>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</si>
  <si>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</si>
  <si>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</si>
  <si>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</si>
  <si>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</si>
  <si>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</si>
  <si>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</si>
  <si>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</si>
  <si>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</si>
  <si>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</si>
  <si>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</si>
  <si>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</si>
  <si>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</si>
  <si>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</si>
  <si>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</si>
  <si>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</si>
  <si>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</si>
  <si>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</si>
  <si>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</si>
  <si>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</si>
  <si>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</si>
  <si>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</si>
  <si>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</si>
  <si>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</si>
  <si>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</si>
  <si>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</si>
  <si>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</si>
  <si>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</si>
  <si>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</si>
  <si>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</si>
  <si>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</si>
  <si>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</si>
  <si>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</si>
  <si>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</si>
  <si>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</si>
  <si>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</si>
  <si>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</si>
  <si>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</si>
  <si>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</si>
  <si>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</si>
  <si>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</si>
  <si>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</si>
  <si>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</si>
  <si>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</si>
  <si>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</si>
  <si>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</si>
  <si>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</si>
  <si>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</si>
  <si>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</si>
  <si>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</si>
  <si>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</si>
  <si>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</si>
  <si>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</si>
  <si>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</si>
  <si>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</si>
  <si>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</si>
  <si>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</si>
  <si>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</si>
  <si>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</si>
  <si>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</si>
  <si>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</si>
  <si>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</si>
  <si>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</si>
  <si>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</si>
  <si>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</si>
  <si>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</si>
  <si>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</si>
  <si>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</si>
  <si>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</si>
  <si>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</si>
  <si>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</si>
  <si>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</si>
  <si>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</si>
  <si>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</si>
  <si>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</si>
  <si>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</si>
  <si>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</si>
  <si>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</si>
  <si>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</si>
  <si>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</si>
  <si>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</si>
  <si>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</si>
  <si>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</si>
  <si>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</si>
  <si>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</si>
  <si>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</si>
  <si>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</si>
  <si>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</si>
  <si>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</si>
  <si>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</si>
  <si>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</si>
  <si>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</si>
  <si>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</si>
  <si>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</si>
  <si>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</si>
  <si>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</si>
  <si>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</si>
  <si>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</si>
  <si>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</si>
  <si>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</si>
  <si>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</si>
  <si>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</si>
  <si>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</si>
  <si>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</si>
  <si>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</si>
  <si>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</si>
  <si>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</si>
  <si>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</si>
  <si>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</si>
  <si>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</si>
  <si>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</si>
  <si>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</si>
  <si>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</si>
  <si>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</si>
  <si>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</si>
  <si>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</si>
  <si>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</si>
  <si>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</si>
  <si>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</si>
  <si>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</si>
  <si>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</si>
  <si>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</si>
  <si>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</si>
  <si>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</si>
  <si>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</si>
  <si>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</si>
  <si>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</si>
  <si>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</si>
  <si>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</si>
  <si>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</si>
  <si>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</si>
  <si>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</si>
  <si>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</si>
  <si>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</si>
  <si>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</si>
  <si>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</si>
  <si>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</si>
  <si>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</si>
  <si>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</si>
  <si>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</si>
  <si>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</si>
  <si>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</si>
  <si>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</si>
  <si>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</si>
  <si>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</si>
  <si>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</si>
  <si>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</si>
  <si>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</si>
  <si>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</si>
  <si>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</si>
  <si>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</si>
  <si>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</si>
  <si>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</si>
  <si>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</si>
  <si>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</si>
  <si>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</si>
  <si>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</si>
  <si>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</si>
  <si>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</si>
  <si>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</si>
  <si>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</si>
  <si>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</si>
  <si>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</si>
  <si>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</si>
  <si>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</si>
  <si>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</si>
  <si>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</si>
  <si>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</si>
  <si>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</si>
  <si>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</si>
  <si>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</si>
  <si>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</si>
  <si>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</si>
  <si>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</si>
  <si>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</si>
  <si>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</si>
  <si>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</si>
  <si>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</si>
  <si>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</si>
  <si>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</si>
  <si>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</si>
  <si>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</si>
  <si>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</si>
  <si>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</si>
  <si>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</si>
  <si>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</si>
  <si>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</si>
  <si>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</si>
  <si>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</si>
  <si>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</si>
  <si>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</si>
  <si>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</si>
  <si>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</si>
  <si>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</si>
  <si>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</si>
  <si>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</si>
  <si>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</si>
  <si>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</si>
  <si>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</si>
  <si>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</si>
  <si>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</si>
  <si>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</si>
  <si>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</si>
  <si>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</si>
  <si>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</si>
  <si>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</si>
  <si>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</si>
  <si>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</si>
  <si>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</si>
  <si>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</si>
  <si>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</si>
  <si>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</si>
  <si>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</si>
  <si>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</si>
  <si>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</si>
  <si>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</si>
  <si>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</si>
  <si>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</si>
  <si>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</si>
  <si>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</si>
  <si>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</si>
  <si>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</si>
  <si>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</si>
  <si>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</si>
  <si>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</si>
  <si>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</si>
  <si>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</si>
  <si>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</si>
  <si>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</si>
  <si>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</si>
  <si>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</si>
  <si>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</si>
  <si>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</si>
  <si>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</si>
  <si>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</si>
  <si>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</si>
  <si>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</si>
  <si>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</si>
  <si>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</si>
  <si>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</si>
  <si>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</si>
  <si>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</si>
  <si>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</si>
  <si>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</si>
  <si>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</si>
  <si>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</si>
  <si>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</si>
  <si>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</si>
  <si>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</si>
  <si>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</si>
  <si>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</si>
  <si>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</si>
  <si>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</si>
  <si>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</si>
  <si>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</si>
  <si>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</si>
  <si>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</si>
  <si>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</si>
  <si>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</si>
  <si>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</si>
  <si>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</si>
  <si>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</si>
  <si>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</si>
  <si>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</si>
  <si>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VALUES('625-18','0123','456','Test it','Andrew Marione','Subsea Systems','Jim','2018-11-28','CELL19','TBD','2018-12-10','2018-12-28','Carl Haenel','Brent Millican','7889','NYS','TBD','45454','TBD',18,'Flangelock Connector ','2019-01-04','2018-11-30','2018-12-02','2018-12-06','2018-12-12','2018-12-24','Medium Bay','TBD','2018-12-26','2018-12-27')</t>
  </si>
  <si>
    <t>625-18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</si>
</sst>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4"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26">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37" fillId="0" borderId="2" xfId="2" applyNumberFormat="1" applyFont="1" applyFill="1" applyBorder="1" applyAlignment="1" applyProtection="1">
      <alignment horizontal="center" vertical="center" wrapText="1"/>
      <protection locked="0"/>
    </xf>
    <xf numFmtId="14" fontId="37" fillId="0" borderId="27"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0" borderId="0" xfId="2" applyNumberFormat="1" applyFont="1" applyFill="1" applyBorder="1" applyAlignment="1" applyProtection="1">
      <alignment horizontal="center" vertical="center" wrapText="1"/>
      <protection locked="0"/>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14" fontId="15" fillId="21" borderId="0" xfId="0" applyNumberFormat="1" applyFont="1" applyFill="1" applyBorder="1" applyAlignment="1">
      <alignment horizontal="center" vertic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1">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chartsheet" Target="chartsheets/sheet5.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2.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worksheet" Target="worksheets/sheet10.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hartsheet" Target="chartsheets/sheet7.xml"/><Relationship Id="rId20" Type="http://schemas.openxmlformats.org/officeDocument/2006/relationships/chartsheet" Target="chartsheets/sheet9.xml"/><Relationship Id="rId29" Type="http://schemas.openxmlformats.org/officeDocument/2006/relationships/worksheet" Target="worksheets/sheet17.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2.xml"/><Relationship Id="rId32" Type="http://schemas.openxmlformats.org/officeDocument/2006/relationships/worksheet" Target="worksheets/sheet20.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chartsheet" Target="chartsheets/sheet11.xml"/><Relationship Id="rId28" Type="http://schemas.openxmlformats.org/officeDocument/2006/relationships/worksheet" Target="worksheets/sheet16.xml"/><Relationship Id="rId36" Type="http://schemas.openxmlformats.org/officeDocument/2006/relationships/pivotCacheDefinition" Target="pivotCache/pivotCacheDefinition1.xml"/><Relationship Id="rId10" Type="http://schemas.openxmlformats.org/officeDocument/2006/relationships/chartsheet" Target="chartsheets/sheet2.xml"/><Relationship Id="rId19" Type="http://schemas.openxmlformats.org/officeDocument/2006/relationships/chartsheet" Target="chartsheets/sheet8.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Data!#REF!</c15:sqref>
                        </c15:formulaRef>
                      </c:ext>
                    </c:extLst>
                  </c:num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Gantt'!$A$2:$B$317</c:f>
              <c:multiLvlStrCache>
                <c:ptCount val="316"/>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CELL5</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PIT6</c:v>
                  </c:pt>
                  <c:pt idx="233">
                    <c:v>CELL14</c:v>
                  </c:pt>
                  <c:pt idx="234">
                    <c:v>CELL17</c:v>
                  </c:pt>
                  <c:pt idx="235">
                    <c:v>CELL12</c:v>
                  </c:pt>
                  <c:pt idx="236">
                    <c:v>SLS</c:v>
                  </c:pt>
                  <c:pt idx="237">
                    <c:v>CELL14</c:v>
                  </c:pt>
                  <c:pt idx="238">
                    <c:v>CELL17</c:v>
                  </c:pt>
                  <c:pt idx="239">
                    <c:v>CELL14</c:v>
                  </c:pt>
                  <c:pt idx="240">
                    <c:v>PIT2</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pt idx="256">
                    <c:v>PIT3</c:v>
                  </c:pt>
                  <c:pt idx="257">
                    <c:v>PIT5</c:v>
                  </c:pt>
                  <c:pt idx="258">
                    <c:v>CELL12</c:v>
                  </c:pt>
                  <c:pt idx="259">
                    <c:v>PIT5</c:v>
                  </c:pt>
                  <c:pt idx="260">
                    <c:v>CELL12</c:v>
                  </c:pt>
                  <c:pt idx="261">
                    <c:v>PIT5</c:v>
                  </c:pt>
                  <c:pt idx="262">
                    <c:v>CELL12</c:v>
                  </c:pt>
                  <c:pt idx="263">
                    <c:v>PIT2</c:v>
                  </c:pt>
                  <c:pt idx="264">
                    <c:v>PIT2</c:v>
                  </c:pt>
                  <c:pt idx="265">
                    <c:v>CELL12</c:v>
                  </c:pt>
                  <c:pt idx="266">
                    <c:v>PIT4</c:v>
                  </c:pt>
                  <c:pt idx="267">
                    <c:v>CELL12</c:v>
                  </c:pt>
                  <c:pt idx="268">
                    <c:v>CELL12</c:v>
                  </c:pt>
                  <c:pt idx="269">
                    <c:v>PIT2</c:v>
                  </c:pt>
                  <c:pt idx="270">
                    <c:v>CELL12</c:v>
                  </c:pt>
                  <c:pt idx="271">
                    <c:v>PIT4</c:v>
                  </c:pt>
                  <c:pt idx="272">
                    <c:v>CELL12</c:v>
                  </c:pt>
                  <c:pt idx="273">
                    <c:v>PIT4</c:v>
                  </c:pt>
                  <c:pt idx="274">
                    <c:v>CELL12</c:v>
                  </c:pt>
                  <c:pt idx="275">
                    <c:v>PIT2</c:v>
                  </c:pt>
                  <c:pt idx="276">
                    <c:v>PIT2</c:v>
                  </c:pt>
                  <c:pt idx="277">
                    <c:v>CELL18</c:v>
                  </c:pt>
                  <c:pt idx="278">
                    <c:v>PIT2</c:v>
                  </c:pt>
                  <c:pt idx="279">
                    <c:v>SG</c:v>
                  </c:pt>
                  <c:pt idx="280">
                    <c:v>PIT3</c:v>
                  </c:pt>
                  <c:pt idx="281">
                    <c:v>DC1</c:v>
                  </c:pt>
                  <c:pt idx="282">
                    <c:v>PIT2</c:v>
                  </c:pt>
                  <c:pt idx="283">
                    <c:v>CELL18</c:v>
                  </c:pt>
                  <c:pt idx="284">
                    <c:v>PIT2</c:v>
                  </c:pt>
                  <c:pt idx="285">
                    <c:v>DC2</c:v>
                  </c:pt>
                  <c:pt idx="286">
                    <c:v>PIT5</c:v>
                  </c:pt>
                  <c:pt idx="287">
                    <c:v>PIT3</c:v>
                  </c:pt>
                  <c:pt idx="288">
                    <c:v>PIT3</c:v>
                  </c:pt>
                  <c:pt idx="289">
                    <c:v>PIT3</c:v>
                  </c:pt>
                  <c:pt idx="290">
                    <c:v>CELL22</c:v>
                  </c:pt>
                  <c:pt idx="291">
                    <c:v>PIT3</c:v>
                  </c:pt>
                  <c:pt idx="292">
                    <c:v>PIT3</c:v>
                  </c:pt>
                  <c:pt idx="293">
                    <c:v>PIT3</c:v>
                  </c:pt>
                  <c:pt idx="294">
                    <c:v>PIT3</c:v>
                  </c:pt>
                  <c:pt idx="295">
                    <c:v>PIT3</c:v>
                  </c:pt>
                  <c:pt idx="296">
                    <c:v>DC2</c:v>
                  </c:pt>
                  <c:pt idx="297">
                    <c:v>PIT4</c:v>
                  </c:pt>
                  <c:pt idx="298">
                    <c:v>O/S</c:v>
                  </c:pt>
                  <c:pt idx="299">
                    <c:v>PIT4</c:v>
                  </c:pt>
                  <c:pt idx="300">
                    <c:v>PIT4</c:v>
                  </c:pt>
                  <c:pt idx="301">
                    <c:v>PIT4</c:v>
                  </c:pt>
                  <c:pt idx="302">
                    <c:v>CELL14</c:v>
                  </c:pt>
                  <c:pt idx="303">
                    <c:v>PIT4</c:v>
                  </c:pt>
                  <c:pt idx="304">
                    <c:v>PIT4</c:v>
                  </c:pt>
                  <c:pt idx="305">
                    <c:v>PIT4</c:v>
                  </c:pt>
                  <c:pt idx="306">
                    <c:v>ASSY6</c:v>
                  </c:pt>
                  <c:pt idx="307">
                    <c:v>PIT1</c:v>
                  </c:pt>
                  <c:pt idx="308">
                    <c:v>PIT1</c:v>
                  </c:pt>
                  <c:pt idx="309">
                    <c:v>PIT1</c:v>
                  </c:pt>
                  <c:pt idx="310">
                    <c:v>PIT1</c:v>
                  </c:pt>
                  <c:pt idx="311">
                    <c:v>PIT1</c:v>
                  </c:pt>
                  <c:pt idx="312">
                    <c:v>PIT1</c:v>
                  </c:pt>
                  <c:pt idx="313">
                    <c:v>PIT1</c:v>
                  </c:pt>
                  <c:pt idx="314">
                    <c:v>PIT1</c:v>
                  </c:pt>
                  <c:pt idx="315">
                    <c:v>PIT1</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lvl>
              </c:multiLvlStrCache>
            </c:multiLvlStrRef>
          </c:cat>
          <c:val>
            <c:numRef>
              <c:f>'Location Gantt'!$C$2:$C$317</c:f>
              <c:numCache>
                <c:formatCode>m/d/yyyy</c:formatCode>
                <c:ptCount val="316"/>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174"/>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lvl>
              </c:multiLvlStrCache>
            </c:multiLvlStrRef>
          </c:cat>
          <c:val>
            <c:numRef>
              <c:f>'Location Gantt'!$G$2:$G$317</c:f>
              <c:numCache>
                <c:formatCode>General</c:formatCode>
                <c:ptCount val="316"/>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1"/>
          <c:min val="43431"/>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Gantt'!$A$2:$B$317</c:f>
              <c:multiLvlStrCache>
                <c:ptCount val="316"/>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CELL5</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PIT6</c:v>
                  </c:pt>
                  <c:pt idx="233">
                    <c:v>CELL14</c:v>
                  </c:pt>
                  <c:pt idx="234">
                    <c:v>CELL17</c:v>
                  </c:pt>
                  <c:pt idx="235">
                    <c:v>CELL12</c:v>
                  </c:pt>
                  <c:pt idx="236">
                    <c:v>SLS</c:v>
                  </c:pt>
                  <c:pt idx="237">
                    <c:v>CELL14</c:v>
                  </c:pt>
                  <c:pt idx="238">
                    <c:v>CELL17</c:v>
                  </c:pt>
                  <c:pt idx="239">
                    <c:v>CELL14</c:v>
                  </c:pt>
                  <c:pt idx="240">
                    <c:v>PIT2</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pt idx="256">
                    <c:v>PIT3</c:v>
                  </c:pt>
                  <c:pt idx="257">
                    <c:v>PIT5</c:v>
                  </c:pt>
                  <c:pt idx="258">
                    <c:v>CELL12</c:v>
                  </c:pt>
                  <c:pt idx="259">
                    <c:v>PIT5</c:v>
                  </c:pt>
                  <c:pt idx="260">
                    <c:v>CELL12</c:v>
                  </c:pt>
                  <c:pt idx="261">
                    <c:v>PIT5</c:v>
                  </c:pt>
                  <c:pt idx="262">
                    <c:v>CELL12</c:v>
                  </c:pt>
                  <c:pt idx="263">
                    <c:v>PIT2</c:v>
                  </c:pt>
                  <c:pt idx="264">
                    <c:v>PIT2</c:v>
                  </c:pt>
                  <c:pt idx="265">
                    <c:v>CELL12</c:v>
                  </c:pt>
                  <c:pt idx="266">
                    <c:v>PIT4</c:v>
                  </c:pt>
                  <c:pt idx="267">
                    <c:v>CELL12</c:v>
                  </c:pt>
                  <c:pt idx="268">
                    <c:v>CELL12</c:v>
                  </c:pt>
                  <c:pt idx="269">
                    <c:v>PIT2</c:v>
                  </c:pt>
                  <c:pt idx="270">
                    <c:v>CELL12</c:v>
                  </c:pt>
                  <c:pt idx="271">
                    <c:v>PIT4</c:v>
                  </c:pt>
                  <c:pt idx="272">
                    <c:v>CELL12</c:v>
                  </c:pt>
                  <c:pt idx="273">
                    <c:v>PIT4</c:v>
                  </c:pt>
                  <c:pt idx="274">
                    <c:v>CELL12</c:v>
                  </c:pt>
                  <c:pt idx="275">
                    <c:v>PIT2</c:v>
                  </c:pt>
                  <c:pt idx="276">
                    <c:v>PIT2</c:v>
                  </c:pt>
                  <c:pt idx="277">
                    <c:v>CELL18</c:v>
                  </c:pt>
                  <c:pt idx="278">
                    <c:v>PIT2</c:v>
                  </c:pt>
                  <c:pt idx="279">
                    <c:v>SG</c:v>
                  </c:pt>
                  <c:pt idx="280">
                    <c:v>PIT3</c:v>
                  </c:pt>
                  <c:pt idx="281">
                    <c:v>DC1</c:v>
                  </c:pt>
                  <c:pt idx="282">
                    <c:v>PIT2</c:v>
                  </c:pt>
                  <c:pt idx="283">
                    <c:v>CELL18</c:v>
                  </c:pt>
                  <c:pt idx="284">
                    <c:v>PIT2</c:v>
                  </c:pt>
                  <c:pt idx="285">
                    <c:v>DC2</c:v>
                  </c:pt>
                  <c:pt idx="286">
                    <c:v>PIT5</c:v>
                  </c:pt>
                  <c:pt idx="287">
                    <c:v>PIT3</c:v>
                  </c:pt>
                  <c:pt idx="288">
                    <c:v>PIT3</c:v>
                  </c:pt>
                  <c:pt idx="289">
                    <c:v>PIT3</c:v>
                  </c:pt>
                  <c:pt idx="290">
                    <c:v>CELL22</c:v>
                  </c:pt>
                  <c:pt idx="291">
                    <c:v>PIT3</c:v>
                  </c:pt>
                  <c:pt idx="292">
                    <c:v>PIT3</c:v>
                  </c:pt>
                  <c:pt idx="293">
                    <c:v>PIT3</c:v>
                  </c:pt>
                  <c:pt idx="294">
                    <c:v>PIT3</c:v>
                  </c:pt>
                  <c:pt idx="295">
                    <c:v>PIT3</c:v>
                  </c:pt>
                  <c:pt idx="296">
                    <c:v>DC2</c:v>
                  </c:pt>
                  <c:pt idx="297">
                    <c:v>PIT4</c:v>
                  </c:pt>
                  <c:pt idx="298">
                    <c:v>O/S</c:v>
                  </c:pt>
                  <c:pt idx="299">
                    <c:v>PIT4</c:v>
                  </c:pt>
                  <c:pt idx="300">
                    <c:v>PIT4</c:v>
                  </c:pt>
                  <c:pt idx="301">
                    <c:v>PIT4</c:v>
                  </c:pt>
                  <c:pt idx="302">
                    <c:v>CELL14</c:v>
                  </c:pt>
                  <c:pt idx="303">
                    <c:v>PIT4</c:v>
                  </c:pt>
                  <c:pt idx="304">
                    <c:v>PIT4</c:v>
                  </c:pt>
                  <c:pt idx="305">
                    <c:v>PIT4</c:v>
                  </c:pt>
                  <c:pt idx="306">
                    <c:v>ASSY6</c:v>
                  </c:pt>
                  <c:pt idx="307">
                    <c:v>PIT1</c:v>
                  </c:pt>
                  <c:pt idx="308">
                    <c:v>PIT1</c:v>
                  </c:pt>
                  <c:pt idx="309">
                    <c:v>PIT1</c:v>
                  </c:pt>
                  <c:pt idx="310">
                    <c:v>PIT1</c:v>
                  </c:pt>
                  <c:pt idx="311">
                    <c:v>PIT1</c:v>
                  </c:pt>
                  <c:pt idx="312">
                    <c:v>PIT1</c:v>
                  </c:pt>
                  <c:pt idx="313">
                    <c:v>PIT1</c:v>
                  </c:pt>
                  <c:pt idx="314">
                    <c:v>PIT1</c:v>
                  </c:pt>
                  <c:pt idx="315">
                    <c:v>PIT1</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lvl>
              </c:multiLvlStrCache>
            </c:multiLvlStrRef>
          </c:cat>
          <c:val>
            <c:numRef>
              <c:f>'Location Gantt'!$C$2:$C$317</c:f>
              <c:numCache>
                <c:formatCode>m/d/yyyy</c:formatCode>
                <c:ptCount val="316"/>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335"/>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CELL5</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PIT6</c:v>
                  </c:pt>
                  <c:pt idx="233">
                    <c:v>CELL14</c:v>
                  </c:pt>
                  <c:pt idx="234">
                    <c:v>CELL17</c:v>
                  </c:pt>
                  <c:pt idx="235">
                    <c:v>CELL12</c:v>
                  </c:pt>
                  <c:pt idx="236">
                    <c:v>SLS</c:v>
                  </c:pt>
                  <c:pt idx="237">
                    <c:v>CELL14</c:v>
                  </c:pt>
                  <c:pt idx="238">
                    <c:v>CELL17</c:v>
                  </c:pt>
                  <c:pt idx="239">
                    <c:v>CELL14</c:v>
                  </c:pt>
                  <c:pt idx="240">
                    <c:v>PIT2</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pt idx="256">
                    <c:v>PIT3</c:v>
                  </c:pt>
                  <c:pt idx="257">
                    <c:v>PIT5</c:v>
                  </c:pt>
                  <c:pt idx="258">
                    <c:v>CELL12</c:v>
                  </c:pt>
                  <c:pt idx="259">
                    <c:v>PIT5</c:v>
                  </c:pt>
                  <c:pt idx="260">
                    <c:v>CELL12</c:v>
                  </c:pt>
                  <c:pt idx="261">
                    <c:v>PIT5</c:v>
                  </c:pt>
                  <c:pt idx="262">
                    <c:v>CELL12</c:v>
                  </c:pt>
                  <c:pt idx="263">
                    <c:v>PIT2</c:v>
                  </c:pt>
                  <c:pt idx="264">
                    <c:v>PIT2</c:v>
                  </c:pt>
                  <c:pt idx="265">
                    <c:v>CELL12</c:v>
                  </c:pt>
                  <c:pt idx="266">
                    <c:v>PIT4</c:v>
                  </c:pt>
                  <c:pt idx="267">
                    <c:v>CELL12</c:v>
                  </c:pt>
                  <c:pt idx="268">
                    <c:v>CELL12</c:v>
                  </c:pt>
                  <c:pt idx="269">
                    <c:v>PIT2</c:v>
                  </c:pt>
                  <c:pt idx="270">
                    <c:v>CELL12</c:v>
                  </c:pt>
                  <c:pt idx="271">
                    <c:v>PIT4</c:v>
                  </c:pt>
                  <c:pt idx="272">
                    <c:v>CELL12</c:v>
                  </c:pt>
                  <c:pt idx="273">
                    <c:v>PIT4</c:v>
                  </c:pt>
                  <c:pt idx="274">
                    <c:v>CELL12</c:v>
                  </c:pt>
                  <c:pt idx="275">
                    <c:v>PIT2</c:v>
                  </c:pt>
                  <c:pt idx="276">
                    <c:v>PIT2</c:v>
                  </c:pt>
                  <c:pt idx="277">
                    <c:v>CELL18</c:v>
                  </c:pt>
                  <c:pt idx="278">
                    <c:v>PIT2</c:v>
                  </c:pt>
                  <c:pt idx="279">
                    <c:v>SG</c:v>
                  </c:pt>
                  <c:pt idx="280">
                    <c:v>PIT3</c:v>
                  </c:pt>
                  <c:pt idx="281">
                    <c:v>DC1</c:v>
                  </c:pt>
                  <c:pt idx="282">
                    <c:v>PIT2</c:v>
                  </c:pt>
                  <c:pt idx="283">
                    <c:v>CELL18</c:v>
                  </c:pt>
                  <c:pt idx="284">
                    <c:v>PIT2</c:v>
                  </c:pt>
                  <c:pt idx="285">
                    <c:v>DC2</c:v>
                  </c:pt>
                  <c:pt idx="286">
                    <c:v>PIT5</c:v>
                  </c:pt>
                  <c:pt idx="287">
                    <c:v>PIT3</c:v>
                  </c:pt>
                  <c:pt idx="288">
                    <c:v>PIT3</c:v>
                  </c:pt>
                  <c:pt idx="289">
                    <c:v>PIT3</c:v>
                  </c:pt>
                  <c:pt idx="290">
                    <c:v>CELL22</c:v>
                  </c:pt>
                  <c:pt idx="291">
                    <c:v>PIT3</c:v>
                  </c:pt>
                  <c:pt idx="292">
                    <c:v>PIT3</c:v>
                  </c:pt>
                  <c:pt idx="293">
                    <c:v>PIT3</c:v>
                  </c:pt>
                  <c:pt idx="294">
                    <c:v>PIT3</c:v>
                  </c:pt>
                  <c:pt idx="295">
                    <c:v>PIT3</c:v>
                  </c:pt>
                  <c:pt idx="296">
                    <c:v>DC2</c:v>
                  </c:pt>
                  <c:pt idx="297">
                    <c:v>PIT4</c:v>
                  </c:pt>
                  <c:pt idx="298">
                    <c:v>O/S</c:v>
                  </c:pt>
                  <c:pt idx="299">
                    <c:v>PIT4</c:v>
                  </c:pt>
                  <c:pt idx="300">
                    <c:v>PIT4</c:v>
                  </c:pt>
                  <c:pt idx="301">
                    <c:v>PIT4</c:v>
                  </c:pt>
                  <c:pt idx="302">
                    <c:v>CELL14</c:v>
                  </c:pt>
                  <c:pt idx="303">
                    <c:v>PIT4</c:v>
                  </c:pt>
                  <c:pt idx="304">
                    <c:v>PIT4</c:v>
                  </c:pt>
                  <c:pt idx="305">
                    <c:v>PIT4</c:v>
                  </c:pt>
                  <c:pt idx="306">
                    <c:v>ASSY6</c:v>
                  </c:pt>
                  <c:pt idx="307">
                    <c:v>PIT1</c:v>
                  </c:pt>
                  <c:pt idx="308">
                    <c:v>PIT1</c:v>
                  </c:pt>
                  <c:pt idx="309">
                    <c:v>PIT1</c:v>
                  </c:pt>
                  <c:pt idx="310">
                    <c:v>PIT1</c:v>
                  </c:pt>
                  <c:pt idx="311">
                    <c:v>PIT1</c:v>
                  </c:pt>
                  <c:pt idx="312">
                    <c:v>PIT1</c:v>
                  </c:pt>
                  <c:pt idx="313">
                    <c:v>PIT1</c:v>
                  </c:pt>
                  <c:pt idx="314">
                    <c:v>PIT1</c:v>
                  </c:pt>
                  <c:pt idx="315">
                    <c:v>PIT1</c:v>
                  </c:pt>
                  <c:pt idx="316">
                    <c:v>PTM1</c:v>
                  </c:pt>
                  <c:pt idx="317">
                    <c:v>CELL15</c:v>
                  </c:pt>
                  <c:pt idx="318">
                    <c:v>CELL7</c:v>
                  </c:pt>
                  <c:pt idx="319">
                    <c:v>DC3</c:v>
                  </c:pt>
                  <c:pt idx="320">
                    <c:v>PIT5</c:v>
                  </c:pt>
                  <c:pt idx="321">
                    <c:v>PIT5</c:v>
                  </c:pt>
                  <c:pt idx="322">
                    <c:v>CELL16</c:v>
                  </c:pt>
                  <c:pt idx="323">
                    <c:v>TEC</c:v>
                  </c:pt>
                  <c:pt idx="324">
                    <c:v>ASSY2</c:v>
                  </c:pt>
                  <c:pt idx="325">
                    <c:v>DC2</c:v>
                  </c:pt>
                  <c:pt idx="326">
                    <c:v>CELL5</c:v>
                  </c:pt>
                  <c:pt idx="327">
                    <c:v>CELL9</c:v>
                  </c:pt>
                  <c:pt idx="328">
                    <c:v>PIT3</c:v>
                  </c:pt>
                  <c:pt idx="329">
                    <c:v>PIT1</c:v>
                  </c:pt>
                  <c:pt idx="330">
                    <c:v>CELL5</c:v>
                  </c:pt>
                  <c:pt idx="331">
                    <c:v>CELL19</c:v>
                  </c:pt>
                  <c:pt idx="332">
                    <c:v>CELL7</c:v>
                  </c:pt>
                  <c:pt idx="333">
                    <c:v>CELL4</c:v>
                  </c:pt>
                  <c:pt idx="334">
                    <c:v>CELL19</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400-18</c:v>
                  </c:pt>
                  <c:pt idx="331">
                    <c:v>425-18</c:v>
                  </c:pt>
                  <c:pt idx="332">
                    <c:v>475-18</c:v>
                  </c:pt>
                  <c:pt idx="333">
                    <c:v>600-18</c:v>
                  </c:pt>
                  <c:pt idx="334">
                    <c:v>625-18</c:v>
                  </c:pt>
                </c:lvl>
              </c:multiLvlStrCache>
            </c:multiLvlStrRef>
          </c:cat>
          <c:val>
            <c:numRef>
              <c:f>'Location Gantt'!$G$2:$G$317</c:f>
              <c:numCache>
                <c:formatCode>General</c:formatCode>
                <c:ptCount val="316"/>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1"/>
          <c:min val="43431"/>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4"/>
          <c:min val="43432"/>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26"/>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lvl>
              </c:multiLvlStrCache>
            </c:multiLvlStrRef>
          </c:cat>
          <c:val>
            <c:numRef>
              <c:f>'Prime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2"/>
          <c:min val="43432"/>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0.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3.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1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1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1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4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4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4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8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8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8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9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9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A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A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A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A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A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A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A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A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A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A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A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A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A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A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A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B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C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C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C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D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D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D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2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3.xml"/><Relationship Id="rId1" Type="http://schemas.openxmlformats.org/officeDocument/2006/relationships/printerSettings" Target="../printerSettings/printerSettings26.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4.xml"/><Relationship Id="rId16" Type="http://schemas.openxmlformats.org/officeDocument/2006/relationships/ctrlProp" Target="../ctrlProps/ctrlProp36.xml"/><Relationship Id="rId1" Type="http://schemas.openxmlformats.org/officeDocument/2006/relationships/printerSettings" Target="../printerSettings/printerSettings27.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28.bin"/><Relationship Id="rId4" Type="http://schemas.openxmlformats.org/officeDocument/2006/relationships/ctrlProp" Target="../ctrlProps/ctrlProp4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7.xml"/><Relationship Id="rId1" Type="http://schemas.openxmlformats.org/officeDocument/2006/relationships/printerSettings" Target="../printerSettings/printerSettings30.bin"/><Relationship Id="rId5" Type="http://schemas.openxmlformats.org/officeDocument/2006/relationships/image" Target="../media/image5.emf"/><Relationship Id="rId4" Type="http://schemas.openxmlformats.org/officeDocument/2006/relationships/control" Target="../activeX/activeX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337"/>
  <sheetViews>
    <sheetView tabSelected="1" zoomScale="70" zoomScaleNormal="70" workbookViewId="0">
      <selection activeCell="A2" sqref="A2:AG337"/>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3" customWidth="1"/>
    <col min="31" max="32" width="14.7109375" style="552" customWidth="1"/>
    <col min="33" max="33" width="16" style="551" customWidth="1"/>
    <col min="34" max="40" width="0" style="27" hidden="1" customWidth="1"/>
    <col min="41" max="64" width="0" style="27" hidden="1"/>
    <col min="65" max="16384" width="9.140625" style="27" hidden="1"/>
  </cols>
  <sheetData>
    <row r="1" spans="1:33"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row>
    <row r="2" spans="1:33"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4"/>
      <c r="AF2" s="554"/>
      <c r="AG2" s="555"/>
    </row>
    <row r="3" spans="1:33"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4"/>
      <c r="AF3" s="554"/>
      <c r="AG3" s="555"/>
    </row>
    <row r="4" spans="1:33"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4"/>
      <c r="AF4" s="554"/>
      <c r="AG4" s="555"/>
    </row>
    <row r="5" spans="1:33"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4"/>
      <c r="AF5" s="554"/>
      <c r="AG5" s="555"/>
    </row>
    <row r="6" spans="1:33"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4"/>
      <c r="AF6" s="554"/>
      <c r="AG6" s="555"/>
    </row>
    <row r="7" spans="1:33"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4"/>
      <c r="AF7" s="554"/>
      <c r="AG7" s="555"/>
    </row>
    <row r="8" spans="1:33"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4"/>
      <c r="AF8" s="554"/>
      <c r="AG8" s="555"/>
    </row>
    <row r="9" spans="1:33"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4"/>
      <c r="AF9" s="554"/>
      <c r="AG9" s="555"/>
    </row>
    <row r="10" spans="1:33"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4"/>
      <c r="AF10" s="554"/>
      <c r="AG10" s="555"/>
    </row>
    <row r="11" spans="1:33"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4"/>
      <c r="AF11" s="554"/>
      <c r="AG11" s="555"/>
    </row>
    <row r="12" spans="1:33"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4"/>
      <c r="AF12" s="554"/>
      <c r="AG12" s="555"/>
    </row>
    <row r="13" spans="1:33"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4"/>
      <c r="AF13" s="554"/>
      <c r="AG13" s="555"/>
    </row>
    <row r="14" spans="1:33"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4"/>
      <c r="AF14" s="554"/>
      <c r="AG14" s="556"/>
    </row>
    <row r="15" spans="1:33"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4"/>
      <c r="AF15" s="554"/>
      <c r="AG15" s="556"/>
    </row>
    <row r="16" spans="1:33"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4"/>
      <c r="AF16" s="554"/>
      <c r="AG16" s="557"/>
    </row>
    <row r="17" spans="1:33"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4"/>
      <c r="AF17" s="554"/>
      <c r="AG17" s="554"/>
    </row>
    <row r="18" spans="1:33"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4"/>
      <c r="AF18" s="554"/>
      <c r="AG18" s="558"/>
    </row>
    <row r="19" spans="1:33"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4"/>
      <c r="AF19" s="554"/>
      <c r="AG19" s="556"/>
    </row>
    <row r="20" spans="1:33"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4"/>
      <c r="AF20" s="554"/>
      <c r="AG20" s="559"/>
    </row>
    <row r="21" spans="1:33"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4"/>
      <c r="AF21" s="554"/>
      <c r="AG21" s="556"/>
    </row>
    <row r="22" spans="1:33"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4"/>
      <c r="AF22" s="554"/>
      <c r="AG22" s="556"/>
    </row>
    <row r="23" spans="1:33"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4"/>
      <c r="AF23" s="554"/>
      <c r="AG23" s="560"/>
    </row>
    <row r="24" spans="1:33"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4"/>
      <c r="AF24" s="554"/>
      <c r="AG24" s="560"/>
    </row>
    <row r="25" spans="1:33"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4"/>
      <c r="AF25" s="554"/>
      <c r="AG25" s="560"/>
    </row>
    <row r="26" spans="1:33"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4"/>
      <c r="AF26" s="554"/>
      <c r="AG26" s="556"/>
    </row>
    <row r="27" spans="1:33"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4"/>
      <c r="AF27" s="554"/>
      <c r="AG27" s="556"/>
    </row>
    <row r="28" spans="1:33"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4"/>
      <c r="AF28" s="554"/>
      <c r="AG28" s="556"/>
    </row>
    <row r="29" spans="1:33"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4"/>
      <c r="AF29" s="554"/>
      <c r="AG29" s="556"/>
    </row>
    <row r="30" spans="1:33"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4"/>
      <c r="AF30" s="554"/>
      <c r="AG30" s="561"/>
    </row>
    <row r="31" spans="1:33"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4"/>
      <c r="AF31" s="554"/>
      <c r="AG31" s="561"/>
    </row>
    <row r="32" spans="1:33"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4"/>
      <c r="AF32" s="554"/>
      <c r="AG32" s="561"/>
    </row>
    <row r="33" spans="1:33"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4"/>
      <c r="AF33" s="554"/>
      <c r="AG33" s="561"/>
    </row>
    <row r="34" spans="1:33"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4"/>
      <c r="AF34" s="554"/>
      <c r="AG34" s="561"/>
    </row>
    <row r="35" spans="1:33"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4"/>
      <c r="AF35" s="554"/>
      <c r="AG35" s="561"/>
    </row>
    <row r="36" spans="1:33"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4"/>
      <c r="AF36" s="554"/>
      <c r="AG36" s="561"/>
    </row>
    <row r="37" spans="1:33"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4"/>
      <c r="AF37" s="554"/>
      <c r="AG37" s="561"/>
    </row>
    <row r="38" spans="1:33"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4"/>
      <c r="AF38" s="554"/>
      <c r="AG38" s="561"/>
    </row>
    <row r="39" spans="1:33"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4"/>
      <c r="AF39" s="554"/>
      <c r="AG39" s="561"/>
    </row>
    <row r="40" spans="1:33"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4"/>
      <c r="AF40" s="554"/>
      <c r="AG40" s="561"/>
    </row>
    <row r="41" spans="1:33"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4"/>
      <c r="AF41" s="554"/>
      <c r="AG41" s="561"/>
    </row>
    <row r="42" spans="1:33"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4"/>
      <c r="AF42" s="554"/>
      <c r="AG42" s="561"/>
    </row>
    <row r="43" spans="1:33"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4"/>
      <c r="AF43" s="554"/>
      <c r="AG43" s="561"/>
    </row>
    <row r="44" spans="1:33"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4"/>
      <c r="AF44" s="554"/>
      <c r="AG44" s="561"/>
    </row>
    <row r="45" spans="1:33"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4"/>
      <c r="AF45" s="554"/>
      <c r="AG45" s="561"/>
    </row>
    <row r="46" spans="1:33"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4"/>
      <c r="AF46" s="554"/>
      <c r="AG46" s="561"/>
    </row>
    <row r="47" spans="1:33"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4"/>
      <c r="AF47" s="554"/>
      <c r="AG47" s="561"/>
    </row>
    <row r="48" spans="1:33"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4"/>
      <c r="AF48" s="554"/>
      <c r="AG48" s="561"/>
    </row>
    <row r="49" spans="1:33"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4"/>
      <c r="AF49" s="554"/>
      <c r="AG49" s="561"/>
    </row>
    <row r="50" spans="1:33"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4"/>
      <c r="AF50" s="554"/>
      <c r="AG50" s="561"/>
    </row>
    <row r="51" spans="1:33"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4"/>
      <c r="AF51" s="554"/>
      <c r="AG51" s="561"/>
    </row>
    <row r="52" spans="1:33"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4"/>
      <c r="AF52" s="554"/>
      <c r="AG52" s="561"/>
    </row>
    <row r="53" spans="1:33"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4"/>
      <c r="AF53" s="554"/>
      <c r="AG53" s="561"/>
    </row>
    <row r="54" spans="1:33"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4"/>
      <c r="AF54" s="554"/>
      <c r="AG54" s="561"/>
    </row>
    <row r="55" spans="1:33"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4"/>
      <c r="AF55" s="554"/>
      <c r="AG55" s="561"/>
    </row>
    <row r="56" spans="1:33"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4"/>
      <c r="AF56" s="554"/>
      <c r="AG56" s="561"/>
    </row>
    <row r="57" spans="1:33"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4"/>
      <c r="AF57" s="554"/>
      <c r="AG57" s="561"/>
    </row>
    <row r="58" spans="1:33"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4"/>
      <c r="AF58" s="554"/>
      <c r="AG58" s="561"/>
    </row>
    <row r="59" spans="1:33"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4"/>
      <c r="AF59" s="554"/>
      <c r="AG59" s="561"/>
    </row>
    <row r="60" spans="1:33"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4"/>
      <c r="AF60" s="554"/>
      <c r="AG60" s="561"/>
    </row>
    <row r="61" spans="1:33"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4"/>
      <c r="AF61" s="554"/>
      <c r="AG61" s="561"/>
    </row>
    <row r="62" spans="1:33"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4"/>
      <c r="AF62" s="554"/>
      <c r="AG62" s="561"/>
    </row>
    <row r="63" spans="1:33"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4"/>
      <c r="AF63" s="554"/>
      <c r="AG63" s="561"/>
    </row>
    <row r="64" spans="1:33"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4"/>
      <c r="AF64" s="554"/>
      <c r="AG64" s="561"/>
    </row>
    <row r="65" spans="1:33"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4"/>
      <c r="AF65" s="554"/>
      <c r="AG65" s="561"/>
    </row>
    <row r="66" spans="1:33"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4"/>
      <c r="AF66" s="554"/>
      <c r="AG66" s="561"/>
    </row>
    <row r="67" spans="1:33"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4"/>
      <c r="AF67" s="554"/>
      <c r="AG67" s="561"/>
    </row>
    <row r="68" spans="1:33"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4"/>
      <c r="AF68" s="554"/>
      <c r="AG68" s="561"/>
    </row>
    <row r="69" spans="1:33"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4"/>
      <c r="AF69" s="554"/>
      <c r="AG69" s="561"/>
    </row>
    <row r="70" spans="1:33"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4"/>
      <c r="AF70" s="554"/>
      <c r="AG70" s="561"/>
    </row>
    <row r="71" spans="1:33"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4"/>
      <c r="AF71" s="554"/>
      <c r="AG71" s="561"/>
    </row>
    <row r="72" spans="1:33"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4"/>
      <c r="AF72" s="554"/>
      <c r="AG72" s="561"/>
    </row>
    <row r="73" spans="1:33"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4"/>
      <c r="AF73" s="554"/>
      <c r="AG73" s="561"/>
    </row>
    <row r="74" spans="1:33"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4"/>
      <c r="AF74" s="554"/>
      <c r="AG74" s="561"/>
    </row>
    <row r="75" spans="1:33"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4"/>
      <c r="AF75" s="554"/>
      <c r="AG75" s="561"/>
    </row>
    <row r="76" spans="1:33"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4"/>
      <c r="AF76" s="554"/>
      <c r="AG76" s="561"/>
    </row>
    <row r="77" spans="1:33"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4"/>
      <c r="AF77" s="554"/>
      <c r="AG77" s="561"/>
    </row>
    <row r="78" spans="1:33"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4"/>
      <c r="AF78" s="554"/>
      <c r="AG78" s="561"/>
    </row>
    <row r="79" spans="1:33"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4"/>
      <c r="AF79" s="554"/>
      <c r="AG79" s="561"/>
    </row>
    <row r="80" spans="1:33"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4"/>
      <c r="AF80" s="554"/>
      <c r="AG80" s="561"/>
    </row>
    <row r="81" spans="1:33"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4"/>
      <c r="AF81" s="554"/>
      <c r="AG81" s="561"/>
    </row>
    <row r="82" spans="1:33"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4"/>
      <c r="AF82" s="554"/>
      <c r="AG82" s="561"/>
    </row>
    <row r="83" spans="1:33"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4"/>
      <c r="AF83" s="554"/>
      <c r="AG83" s="561"/>
    </row>
    <row r="84" spans="1:33"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4"/>
      <c r="AF84" s="554"/>
      <c r="AG84" s="561"/>
    </row>
    <row r="85" spans="1:33"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4"/>
      <c r="AF85" s="554"/>
      <c r="AG85" s="561"/>
    </row>
    <row r="86" spans="1:33"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4"/>
      <c r="AF86" s="554"/>
      <c r="AG86" s="561"/>
    </row>
    <row r="87" spans="1:33"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4"/>
      <c r="AF87" s="554"/>
      <c r="AG87" s="561"/>
    </row>
    <row r="88" spans="1:33"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4"/>
      <c r="AF88" s="554"/>
      <c r="AG88" s="561"/>
    </row>
    <row r="89" spans="1:33"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4"/>
      <c r="AF89" s="554"/>
      <c r="AG89" s="561"/>
    </row>
    <row r="90" spans="1:33"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4"/>
      <c r="AF90" s="554"/>
      <c r="AG90" s="561"/>
    </row>
    <row r="91" spans="1:33"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4"/>
      <c r="AF91" s="554"/>
      <c r="AG91" s="561"/>
    </row>
    <row r="92" spans="1:33"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4"/>
      <c r="AF92" s="554"/>
      <c r="AG92" s="561"/>
    </row>
    <row r="93" spans="1:33"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4"/>
      <c r="AF93" s="554"/>
      <c r="AG93" s="561"/>
    </row>
    <row r="94" spans="1:33"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4"/>
      <c r="AF94" s="554"/>
      <c r="AG94" s="561"/>
    </row>
    <row r="95" spans="1:33"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4"/>
      <c r="AF95" s="554"/>
      <c r="AG95" s="561"/>
    </row>
    <row r="96" spans="1:33"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4"/>
      <c r="AF96" s="554"/>
      <c r="AG96" s="561"/>
    </row>
    <row r="97" spans="1:33"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4"/>
      <c r="AF97" s="554"/>
      <c r="AG97" s="561"/>
    </row>
    <row r="98" spans="1:33"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4"/>
      <c r="AF98" s="554"/>
      <c r="AG98" s="561"/>
    </row>
    <row r="99" spans="1:33"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4"/>
      <c r="AF99" s="554"/>
      <c r="AG99" s="561"/>
    </row>
    <row r="100" spans="1:33"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4"/>
      <c r="AF100" s="554"/>
      <c r="AG100" s="561"/>
    </row>
    <row r="101" spans="1:33"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4"/>
      <c r="AF101" s="554"/>
      <c r="AG101" s="561"/>
    </row>
    <row r="102" spans="1:33"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4"/>
      <c r="AF102" s="554"/>
      <c r="AG102" s="561"/>
    </row>
    <row r="103" spans="1:33"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4"/>
      <c r="AF103" s="554"/>
      <c r="AG103" s="561"/>
    </row>
    <row r="104" spans="1:33"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4"/>
      <c r="AF104" s="554"/>
      <c r="AG104" s="561"/>
    </row>
    <row r="105" spans="1:33"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4"/>
      <c r="AF105" s="554"/>
      <c r="AG105" s="561"/>
    </row>
    <row r="106" spans="1:33"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4"/>
      <c r="AF106" s="554"/>
      <c r="AG106" s="561"/>
    </row>
    <row r="107" spans="1:33"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4"/>
      <c r="AF107" s="554"/>
      <c r="AG107" s="561"/>
    </row>
    <row r="108" spans="1:33"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4"/>
      <c r="AF108" s="554"/>
      <c r="AG108" s="561"/>
    </row>
    <row r="109" spans="1:33"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4"/>
      <c r="AF109" s="554"/>
      <c r="AG109" s="561"/>
    </row>
    <row r="110" spans="1:33"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4"/>
      <c r="AF110" s="554"/>
      <c r="AG110" s="561"/>
    </row>
    <row r="111" spans="1:33"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4"/>
      <c r="AF111" s="554"/>
      <c r="AG111" s="561"/>
    </row>
    <row r="112" spans="1:33"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4"/>
      <c r="AF112" s="554"/>
      <c r="AG112" s="561"/>
    </row>
    <row r="113" spans="1:33"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4"/>
      <c r="AF113" s="554"/>
      <c r="AG113" s="561"/>
    </row>
    <row r="114" spans="1:33"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4"/>
      <c r="AF114" s="554"/>
      <c r="AG114" s="561"/>
    </row>
    <row r="115" spans="1:33"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4"/>
      <c r="AF115" s="554"/>
      <c r="AG115" s="561"/>
    </row>
    <row r="116" spans="1:33"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4"/>
      <c r="AF116" s="554"/>
      <c r="AG116" s="561"/>
    </row>
    <row r="117" spans="1:33"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4"/>
      <c r="AF117" s="554"/>
      <c r="AG117" s="561"/>
    </row>
    <row r="118" spans="1:33"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4"/>
      <c r="AF118" s="554"/>
      <c r="AG118" s="561"/>
    </row>
    <row r="119" spans="1:33"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4"/>
      <c r="AF119" s="554"/>
      <c r="AG119" s="561"/>
    </row>
    <row r="120" spans="1:33"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4"/>
      <c r="AF120" s="554"/>
      <c r="AG120" s="561"/>
    </row>
    <row r="121" spans="1:33"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4"/>
      <c r="AF121" s="554"/>
      <c r="AG121" s="561"/>
    </row>
    <row r="122" spans="1:33"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4"/>
      <c r="AF122" s="554"/>
      <c r="AG122" s="561"/>
    </row>
    <row r="123" spans="1:33"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4"/>
      <c r="AF123" s="554"/>
      <c r="AG123" s="561"/>
    </row>
    <row r="124" spans="1:33"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4"/>
      <c r="AF124" s="554"/>
      <c r="AG124" s="561"/>
    </row>
    <row r="125" spans="1:33"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4"/>
      <c r="AF125" s="554"/>
      <c r="AG125" s="561"/>
    </row>
    <row r="126" spans="1:33"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4"/>
      <c r="AF126" s="554"/>
      <c r="AG126" s="561"/>
    </row>
    <row r="127" spans="1:33"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4"/>
      <c r="AF127" s="554"/>
      <c r="AG127" s="561"/>
    </row>
    <row r="128" spans="1:33"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4"/>
      <c r="AF128" s="554"/>
      <c r="AG128" s="561"/>
    </row>
    <row r="129" spans="1:33"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4"/>
      <c r="AF129" s="554"/>
      <c r="AG129" s="561"/>
    </row>
    <row r="130" spans="1:33"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4"/>
      <c r="AF130" s="554"/>
      <c r="AG130" s="561"/>
    </row>
    <row r="131" spans="1:33"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4"/>
      <c r="AF131" s="554"/>
      <c r="AG131" s="561"/>
    </row>
    <row r="132" spans="1:33"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4"/>
      <c r="AF132" s="554"/>
      <c r="AG132" s="561"/>
    </row>
    <row r="133" spans="1:33"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4"/>
      <c r="AF133" s="554"/>
      <c r="AG133" s="561"/>
    </row>
    <row r="134" spans="1:33"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4"/>
      <c r="AF134" s="554"/>
      <c r="AG134" s="561"/>
    </row>
    <row r="135" spans="1:33"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4"/>
      <c r="AF135" s="554"/>
      <c r="AG135" s="561"/>
    </row>
    <row r="136" spans="1:33"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4"/>
      <c r="AF136" s="554"/>
      <c r="AG136" s="561"/>
    </row>
    <row r="137" spans="1:33"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4"/>
      <c r="AF137" s="554"/>
      <c r="AG137" s="561"/>
    </row>
    <row r="138" spans="1:33"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4"/>
      <c r="AF138" s="554"/>
      <c r="AG138" s="561"/>
    </row>
    <row r="139" spans="1:33"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4"/>
      <c r="AF139" s="554"/>
      <c r="AG139" s="561"/>
    </row>
    <row r="140" spans="1:33"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4"/>
      <c r="AF140" s="554"/>
      <c r="AG140" s="561"/>
    </row>
    <row r="141" spans="1:33"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4"/>
      <c r="AF141" s="554"/>
      <c r="AG141" s="561"/>
    </row>
    <row r="142" spans="1:33"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4"/>
      <c r="AF142" s="554"/>
      <c r="AG142" s="561"/>
    </row>
    <row r="143" spans="1:33"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4"/>
      <c r="AF143" s="554"/>
      <c r="AG143" s="561"/>
    </row>
    <row r="144" spans="1:33"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4"/>
      <c r="AF144" s="554"/>
      <c r="AG144" s="561"/>
    </row>
    <row r="145" spans="1:33"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4"/>
      <c r="AF145" s="554"/>
      <c r="AG145" s="561"/>
    </row>
    <row r="146" spans="1:33"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4"/>
      <c r="AF146" s="554"/>
      <c r="AG146" s="561"/>
    </row>
    <row r="147" spans="1:33"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4"/>
      <c r="AF147" s="554"/>
      <c r="AG147" s="561"/>
    </row>
    <row r="148" spans="1:33"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4"/>
      <c r="AF148" s="554"/>
      <c r="AG148" s="561"/>
    </row>
    <row r="149" spans="1:33"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4"/>
      <c r="AF149" s="554"/>
      <c r="AG149" s="561"/>
    </row>
    <row r="150" spans="1:33"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4"/>
      <c r="AF150" s="554"/>
      <c r="AG150" s="561"/>
    </row>
    <row r="151" spans="1:33"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4"/>
      <c r="AF151" s="554"/>
      <c r="AG151" s="561"/>
    </row>
    <row r="152" spans="1:33"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4"/>
      <c r="AF152" s="554"/>
      <c r="AG152" s="561"/>
    </row>
    <row r="153" spans="1:33"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4"/>
      <c r="AF153" s="554"/>
      <c r="AG153" s="561"/>
    </row>
    <row r="154" spans="1:33"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4"/>
      <c r="AF154" s="554"/>
      <c r="AG154" s="561"/>
    </row>
    <row r="155" spans="1:33"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4"/>
      <c r="AF155" s="554"/>
      <c r="AG155" s="561"/>
    </row>
    <row r="156" spans="1:33"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4"/>
      <c r="AF156" s="554"/>
      <c r="AG156" s="561"/>
    </row>
    <row r="157" spans="1:33"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4"/>
      <c r="AF157" s="554"/>
      <c r="AG157" s="561"/>
    </row>
    <row r="158" spans="1:33"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4"/>
      <c r="AF158" s="554"/>
      <c r="AG158" s="561"/>
    </row>
    <row r="159" spans="1:33"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4"/>
      <c r="AF159" s="554"/>
      <c r="AG159" s="561"/>
    </row>
    <row r="160" spans="1:33"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4"/>
      <c r="AF160" s="554"/>
      <c r="AG160" s="561"/>
    </row>
    <row r="161" spans="1:33"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4"/>
      <c r="AF161" s="554"/>
      <c r="AG161" s="561"/>
    </row>
    <row r="162" spans="1:33"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4"/>
      <c r="AF162" s="554"/>
      <c r="AG162" s="561"/>
    </row>
    <row r="163" spans="1:33"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4"/>
      <c r="AF163" s="554"/>
      <c r="AG163" s="561"/>
    </row>
    <row r="164" spans="1:33"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4"/>
      <c r="AF164" s="554"/>
      <c r="AG164" s="561"/>
    </row>
    <row r="165" spans="1:33"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4"/>
      <c r="AF165" s="554"/>
      <c r="AG165" s="561"/>
    </row>
    <row r="166" spans="1:33"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4"/>
      <c r="AF166" s="554"/>
      <c r="AG166" s="561"/>
    </row>
    <row r="167" spans="1:33"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4"/>
      <c r="AF167" s="554"/>
      <c r="AG167" s="561"/>
    </row>
    <row r="168" spans="1:33"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4"/>
      <c r="AF168" s="554"/>
      <c r="AG168" s="561"/>
    </row>
    <row r="169" spans="1:33"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4"/>
      <c r="AF169" s="554"/>
      <c r="AG169" s="561"/>
    </row>
    <row r="170" spans="1:33"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4"/>
      <c r="AF170" s="554"/>
      <c r="AG170" s="561"/>
    </row>
    <row r="171" spans="1:33"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4"/>
      <c r="AF171" s="554"/>
      <c r="AG171" s="561"/>
    </row>
    <row r="172" spans="1:33"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4"/>
      <c r="AF172" s="554"/>
      <c r="AG172" s="561"/>
    </row>
    <row r="173" spans="1:33"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4"/>
      <c r="AF173" s="554"/>
      <c r="AG173" s="561"/>
    </row>
    <row r="174" spans="1:33"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4"/>
      <c r="AF174" s="554"/>
      <c r="AG174" s="561"/>
    </row>
    <row r="175" spans="1:33"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4"/>
      <c r="AF175" s="554"/>
      <c r="AG175" s="561"/>
    </row>
    <row r="176" spans="1:33"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4"/>
      <c r="AF176" s="554"/>
      <c r="AG176" s="561"/>
    </row>
    <row r="177" spans="1:33"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4"/>
      <c r="AF177" s="554"/>
      <c r="AG177" s="561"/>
    </row>
    <row r="178" spans="1:33"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4"/>
      <c r="AF178" s="554"/>
      <c r="AG178" s="561"/>
    </row>
    <row r="179" spans="1:33"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4"/>
      <c r="AF179" s="554"/>
      <c r="AG179" s="561"/>
    </row>
    <row r="180" spans="1:33"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4"/>
      <c r="AF180" s="554"/>
      <c r="AG180" s="561"/>
    </row>
    <row r="181" spans="1:33"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4"/>
      <c r="AF181" s="554"/>
      <c r="AG181" s="561"/>
    </row>
    <row r="182" spans="1:33"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4"/>
      <c r="AF182" s="554"/>
      <c r="AG182" s="561"/>
    </row>
    <row r="183" spans="1:33"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4"/>
      <c r="AF183" s="554"/>
      <c r="AG183" s="561"/>
    </row>
    <row r="184" spans="1:33"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4"/>
      <c r="AF184" s="554"/>
      <c r="AG184" s="561"/>
    </row>
    <row r="185" spans="1:33"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4"/>
      <c r="AF185" s="554"/>
      <c r="AG185" s="561"/>
    </row>
    <row r="186" spans="1:33"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4"/>
      <c r="AF186" s="554"/>
      <c r="AG186" s="561"/>
    </row>
    <row r="187" spans="1:33"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4"/>
      <c r="AF187" s="554"/>
      <c r="AG187" s="561"/>
    </row>
    <row r="188" spans="1:33"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4"/>
      <c r="AF188" s="554"/>
      <c r="AG188" s="561"/>
    </row>
    <row r="189" spans="1:33"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4"/>
      <c r="AF189" s="554"/>
      <c r="AG189" s="561"/>
    </row>
    <row r="190" spans="1:33"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4"/>
      <c r="AF190" s="554"/>
      <c r="AG190" s="561"/>
    </row>
    <row r="191" spans="1:33"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4"/>
      <c r="AF191" s="554"/>
      <c r="AG191" s="561"/>
    </row>
    <row r="192" spans="1:33"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4"/>
      <c r="AF192" s="554"/>
      <c r="AG192" s="561"/>
    </row>
    <row r="193" spans="1:33"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4"/>
      <c r="AF193" s="554"/>
      <c r="AG193" s="561"/>
    </row>
    <row r="194" spans="1:33"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4"/>
      <c r="AF194" s="554"/>
      <c r="AG194" s="561"/>
    </row>
    <row r="195" spans="1:33"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4"/>
      <c r="AF195" s="554"/>
      <c r="AG195" s="561"/>
    </row>
    <row r="196" spans="1:33"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4"/>
      <c r="AF196" s="554"/>
      <c r="AG196" s="561"/>
    </row>
    <row r="197" spans="1:33"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4"/>
      <c r="AF197" s="554"/>
      <c r="AG197" s="561"/>
    </row>
    <row r="198" spans="1:33"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4"/>
      <c r="AF198" s="554"/>
      <c r="AG198" s="561"/>
    </row>
    <row r="199" spans="1:33"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4"/>
      <c r="AF199" s="554"/>
      <c r="AG199" s="561"/>
    </row>
    <row r="200" spans="1:33"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4"/>
      <c r="AF200" s="554"/>
      <c r="AG200" s="561"/>
    </row>
    <row r="201" spans="1:33"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4"/>
      <c r="AF201" s="554"/>
      <c r="AG201" s="561"/>
    </row>
    <row r="202" spans="1:33"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4"/>
      <c r="AF202" s="554"/>
      <c r="AG202" s="561"/>
    </row>
    <row r="203" spans="1:33"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4"/>
      <c r="AF203" s="554"/>
      <c r="AG203" s="561"/>
    </row>
    <row r="204" spans="1:33"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4"/>
      <c r="AF204" s="554"/>
      <c r="AG204" s="561"/>
    </row>
    <row r="205" spans="1:33"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4"/>
      <c r="AF205" s="554"/>
      <c r="AG205" s="561"/>
    </row>
    <row r="206" spans="1:33"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4"/>
      <c r="AF206" s="554"/>
      <c r="AG206" s="561"/>
    </row>
    <row r="207" spans="1:33"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4"/>
      <c r="AF207" s="554"/>
      <c r="AG207" s="561"/>
    </row>
    <row r="208" spans="1:33"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4"/>
      <c r="AF208" s="554"/>
      <c r="AG208" s="561"/>
    </row>
    <row r="209" spans="1:33"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4"/>
      <c r="AF209" s="554"/>
      <c r="AG209" s="561"/>
    </row>
    <row r="210" spans="1:33"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4"/>
      <c r="AF210" s="554"/>
      <c r="AG210" s="561"/>
    </row>
    <row r="211" spans="1:33"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4"/>
      <c r="AF211" s="554"/>
      <c r="AG211" s="561"/>
    </row>
    <row r="212" spans="1:33"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4"/>
      <c r="AF212" s="554"/>
      <c r="AG212" s="561"/>
    </row>
    <row r="213" spans="1:33"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4"/>
      <c r="AF213" s="554"/>
      <c r="AG213" s="561"/>
    </row>
    <row r="214" spans="1:33"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4"/>
      <c r="AF214" s="554"/>
      <c r="AG214" s="561"/>
    </row>
    <row r="215" spans="1:33"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4"/>
      <c r="AF215" s="554"/>
      <c r="AG215" s="561"/>
    </row>
    <row r="216" spans="1:33"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4"/>
      <c r="AF216" s="554"/>
      <c r="AG216" s="561"/>
    </row>
    <row r="217" spans="1:33"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4"/>
      <c r="AF217" s="554"/>
      <c r="AG217" s="561"/>
    </row>
    <row r="218" spans="1:33"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4"/>
      <c r="AF218" s="554"/>
      <c r="AG218" s="561"/>
    </row>
    <row r="219" spans="1:33"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4"/>
      <c r="AF219" s="554"/>
      <c r="AG219" s="561"/>
    </row>
    <row r="220" spans="1:33"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4"/>
      <c r="AF220" s="554"/>
      <c r="AG220" s="561"/>
    </row>
    <row r="221" spans="1:33"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4"/>
      <c r="AF221" s="554"/>
      <c r="AG221" s="561"/>
    </row>
    <row r="222" spans="1:33"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4"/>
      <c r="AF222" s="554"/>
      <c r="AG222" s="561"/>
    </row>
    <row r="223" spans="1:33"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4"/>
      <c r="AF223" s="554"/>
      <c r="AG223" s="561"/>
    </row>
    <row r="224" spans="1:33"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4"/>
      <c r="AF224" s="554"/>
      <c r="AG224" s="561"/>
    </row>
    <row r="225" spans="1:33"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4"/>
      <c r="AF225" s="554"/>
      <c r="AG225" s="561"/>
    </row>
    <row r="226" spans="1:33"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4"/>
      <c r="AF226" s="554"/>
      <c r="AG226" s="561"/>
    </row>
    <row r="227" spans="1:33"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4"/>
      <c r="AF227" s="554"/>
      <c r="AG227" s="561"/>
    </row>
    <row r="228" spans="1:33"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4"/>
      <c r="AF228" s="554"/>
      <c r="AG228" s="561"/>
    </row>
    <row r="229" spans="1:33"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4"/>
      <c r="AF229" s="554"/>
      <c r="AG229" s="561"/>
    </row>
    <row r="230" spans="1:33"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4"/>
      <c r="AF230" s="554"/>
      <c r="AG230" s="561"/>
    </row>
    <row r="231" spans="1:33"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4"/>
      <c r="AF231" s="554"/>
      <c r="AG231" s="561"/>
    </row>
    <row r="232" spans="1:33"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4"/>
      <c r="AF232" s="554"/>
      <c r="AG232" s="561"/>
    </row>
    <row r="233" spans="1:33"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4"/>
      <c r="AF233" s="554"/>
      <c r="AG233" s="561"/>
    </row>
    <row r="234" spans="1:33"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4"/>
      <c r="AF234" s="554"/>
      <c r="AG234" s="561"/>
    </row>
    <row r="235" spans="1:33"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4"/>
      <c r="AF235" s="554"/>
      <c r="AG235" s="561"/>
    </row>
    <row r="236" spans="1:33"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4"/>
      <c r="AF236" s="554"/>
      <c r="AG236" s="561"/>
    </row>
    <row r="237" spans="1:33"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4"/>
      <c r="AF237" s="554"/>
      <c r="AG237" s="561"/>
    </row>
    <row r="238" spans="1:33"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4"/>
      <c r="AF238" s="554"/>
      <c r="AG238" s="561"/>
    </row>
    <row r="239" spans="1:33"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4"/>
      <c r="AF239" s="554"/>
      <c r="AG239" s="561"/>
    </row>
    <row r="240" spans="1:33"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4"/>
      <c r="AF240" s="554"/>
      <c r="AG240" s="561"/>
    </row>
    <row r="241" spans="1:33"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4"/>
      <c r="AF241" s="554"/>
      <c r="AG241" s="561"/>
    </row>
    <row r="242" spans="1:33"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4"/>
      <c r="AF242" s="554"/>
      <c r="AG242" s="561"/>
    </row>
    <row r="243" spans="1:33"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4"/>
      <c r="AF243" s="554"/>
      <c r="AG243" s="561"/>
    </row>
    <row r="244" spans="1:33"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4"/>
      <c r="AF244" s="554"/>
      <c r="AG244" s="561"/>
    </row>
    <row r="245" spans="1:33"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4"/>
      <c r="AF245" s="554"/>
      <c r="AG245" s="561"/>
    </row>
    <row r="246" spans="1:33"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4"/>
      <c r="AF246" s="554"/>
      <c r="AG246" s="561"/>
    </row>
    <row r="247" spans="1:33"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4"/>
      <c r="AF247" s="554"/>
      <c r="AG247" s="561"/>
    </row>
    <row r="248" spans="1:33"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4"/>
      <c r="AF248" s="554"/>
      <c r="AG248" s="561"/>
    </row>
    <row r="249" spans="1:33"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4"/>
      <c r="AF249" s="554"/>
      <c r="AG249" s="561"/>
    </row>
    <row r="250" spans="1:33"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4"/>
      <c r="AF250" s="554"/>
      <c r="AG250" s="561"/>
    </row>
    <row r="251" spans="1:33"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4"/>
      <c r="AF251" s="554"/>
      <c r="AG251" s="561"/>
    </row>
    <row r="252" spans="1:33"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4"/>
      <c r="AF252" s="554"/>
      <c r="AG252" s="561"/>
    </row>
    <row r="253" spans="1:33"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4"/>
      <c r="AF253" s="554"/>
      <c r="AG253" s="561"/>
    </row>
    <row r="254" spans="1:33"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4"/>
      <c r="AF254" s="554"/>
      <c r="AG254" s="561"/>
    </row>
    <row r="255" spans="1:33"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4"/>
      <c r="AF255" s="554"/>
      <c r="AG255" s="561"/>
    </row>
    <row r="256" spans="1:33"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4"/>
      <c r="AF256" s="554"/>
      <c r="AG256" s="561"/>
    </row>
    <row r="257" spans="1:33"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4"/>
      <c r="AF257" s="554"/>
      <c r="AG257" s="561"/>
    </row>
    <row r="258" spans="1:33"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4"/>
      <c r="AF258" s="554"/>
      <c r="AG258" s="561"/>
    </row>
    <row r="259" spans="1:33"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4"/>
      <c r="AF259" s="554"/>
      <c r="AG259" s="561"/>
    </row>
    <row r="260" spans="1:33"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4"/>
      <c r="AF260" s="554"/>
      <c r="AG260" s="561"/>
    </row>
    <row r="261" spans="1:33"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4"/>
      <c r="AF261" s="554"/>
      <c r="AG261" s="561"/>
    </row>
    <row r="262" spans="1:33"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4"/>
      <c r="AF262" s="554"/>
      <c r="AG262" s="561"/>
    </row>
    <row r="263" spans="1:33"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4"/>
      <c r="AF263" s="554"/>
      <c r="AG263" s="561"/>
    </row>
    <row r="264" spans="1:33"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4"/>
      <c r="AF264" s="554"/>
      <c r="AG264" s="561"/>
    </row>
    <row r="265" spans="1:33"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4"/>
      <c r="AF265" s="554"/>
      <c r="AG265" s="561"/>
    </row>
    <row r="266" spans="1:33"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4"/>
      <c r="AF266" s="554"/>
      <c r="AG266" s="561"/>
    </row>
    <row r="267" spans="1:33"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4"/>
      <c r="AF267" s="554"/>
      <c r="AG267" s="561"/>
    </row>
    <row r="268" spans="1:33"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4"/>
      <c r="AF268" s="554"/>
      <c r="AG268" s="561"/>
    </row>
    <row r="269" spans="1:33"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4"/>
      <c r="AF269" s="554"/>
      <c r="AG269" s="561"/>
    </row>
    <row r="270" spans="1:33"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4"/>
      <c r="AF270" s="554"/>
      <c r="AG270" s="561"/>
    </row>
    <row r="271" spans="1:33"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4"/>
      <c r="AF271" s="554"/>
      <c r="AG271" s="561"/>
    </row>
    <row r="272" spans="1:33"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4"/>
      <c r="AF272" s="554"/>
      <c r="AG272" s="561"/>
    </row>
    <row r="273" spans="1:33"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4"/>
      <c r="AF273" s="554"/>
      <c r="AG273" s="561"/>
    </row>
    <row r="274" spans="1:33"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4"/>
      <c r="AF274" s="554"/>
      <c r="AG274" s="561"/>
    </row>
    <row r="275" spans="1:33"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4"/>
      <c r="AF275" s="554"/>
      <c r="AG275" s="561"/>
    </row>
    <row r="276" spans="1:33"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4"/>
      <c r="AF276" s="554"/>
      <c r="AG276" s="561"/>
    </row>
    <row r="277" spans="1:33"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4"/>
      <c r="AF277" s="554"/>
      <c r="AG277" s="561"/>
    </row>
    <row r="278" spans="1:33"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4"/>
      <c r="AF278" s="554"/>
      <c r="AG278" s="561"/>
    </row>
    <row r="279" spans="1:33"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4"/>
      <c r="AF279" s="554"/>
      <c r="AG279" s="561"/>
    </row>
    <row r="280" spans="1:33"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4"/>
      <c r="AF280" s="554"/>
      <c r="AG280" s="561"/>
    </row>
    <row r="281" spans="1:33"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4"/>
      <c r="AF281" s="554"/>
      <c r="AG281" s="561"/>
    </row>
    <row r="282" spans="1:33"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4"/>
      <c r="AF282" s="554"/>
      <c r="AG282" s="561"/>
    </row>
    <row r="283" spans="1:33"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4"/>
      <c r="AF283" s="554"/>
      <c r="AG283" s="561"/>
    </row>
    <row r="284" spans="1:33"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4"/>
      <c r="AF284" s="554"/>
      <c r="AG284" s="561"/>
    </row>
    <row r="285" spans="1:33"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4"/>
      <c r="AF285" s="554"/>
      <c r="AG285" s="561"/>
    </row>
    <row r="286" spans="1:33"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4"/>
      <c r="AF286" s="554"/>
      <c r="AG286" s="561"/>
    </row>
    <row r="287" spans="1:33"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4"/>
      <c r="AF287" s="554"/>
      <c r="AG287" s="561"/>
    </row>
    <row r="288" spans="1:33"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4"/>
      <c r="AF288" s="554"/>
      <c r="AG288" s="561"/>
    </row>
    <row r="289" spans="1:33"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4"/>
      <c r="AF289" s="554"/>
      <c r="AG289" s="561"/>
    </row>
    <row r="290" spans="1:33"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4"/>
      <c r="AF290" s="554"/>
      <c r="AG290" s="561"/>
    </row>
    <row r="291" spans="1:33"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4"/>
      <c r="AF291" s="554"/>
      <c r="AG291" s="561"/>
    </row>
    <row r="292" spans="1:33"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4"/>
      <c r="AF292" s="554"/>
      <c r="AG292" s="561"/>
    </row>
    <row r="293" spans="1:33"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4"/>
      <c r="AF293" s="554"/>
      <c r="AG293" s="561"/>
    </row>
    <row r="294" spans="1:33"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4"/>
      <c r="AF294" s="554"/>
      <c r="AG294" s="561"/>
    </row>
    <row r="295" spans="1:33"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4"/>
      <c r="AF295" s="554"/>
      <c r="AG295" s="561"/>
    </row>
    <row r="296" spans="1:33"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4"/>
      <c r="AF296" s="554"/>
      <c r="AG296" s="561"/>
    </row>
    <row r="297" spans="1:33"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4"/>
      <c r="AF297" s="554"/>
      <c r="AG297" s="561"/>
    </row>
    <row r="298" spans="1:33"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4"/>
      <c r="AF298" s="554"/>
      <c r="AG298" s="561"/>
    </row>
    <row r="299" spans="1:33"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4"/>
      <c r="AF299" s="554"/>
      <c r="AG299" s="561"/>
    </row>
    <row r="300" spans="1:33"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4"/>
      <c r="AF300" s="554"/>
      <c r="AG300" s="561"/>
    </row>
    <row r="301" spans="1:33"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4"/>
      <c r="AF301" s="554"/>
      <c r="AG301" s="561"/>
    </row>
    <row r="302" spans="1:33"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4"/>
      <c r="AF302" s="554"/>
      <c r="AG302" s="561"/>
    </row>
    <row r="303" spans="1:33"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4"/>
      <c r="AF303" s="554"/>
      <c r="AG303" s="561"/>
    </row>
    <row r="304" spans="1:33"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4"/>
      <c r="AF304" s="554"/>
      <c r="AG304" s="561"/>
    </row>
    <row r="305" spans="1:33"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4"/>
      <c r="AF305" s="554"/>
      <c r="AG305" s="561"/>
    </row>
    <row r="306" spans="1:33"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4"/>
      <c r="AF306" s="554"/>
      <c r="AG306" s="561"/>
    </row>
    <row r="307" spans="1:33"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4"/>
      <c r="AF307" s="554"/>
      <c r="AG307" s="561"/>
    </row>
    <row r="308" spans="1:33"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4"/>
      <c r="AF308" s="554"/>
      <c r="AG308" s="561"/>
    </row>
    <row r="309" spans="1:33"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4"/>
      <c r="AF309" s="554"/>
      <c r="AG309" s="561"/>
    </row>
    <row r="310" spans="1:33"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4"/>
      <c r="AF310" s="554"/>
      <c r="AG310" s="561"/>
    </row>
    <row r="311" spans="1:33"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4"/>
      <c r="AF311" s="554"/>
      <c r="AG311" s="561"/>
    </row>
    <row r="312" spans="1:33"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4"/>
      <c r="AF312" s="554"/>
      <c r="AG312" s="561"/>
    </row>
    <row r="313" spans="1:33"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4"/>
      <c r="AF313" s="554"/>
      <c r="AG313" s="561"/>
    </row>
    <row r="314" spans="1:33"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4"/>
      <c r="AF314" s="554"/>
      <c r="AG314" s="561"/>
    </row>
    <row r="315" spans="1:33"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4"/>
      <c r="AF315" s="554"/>
      <c r="AG315" s="561"/>
    </row>
    <row r="316" spans="1:33"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4"/>
      <c r="AF316" s="554"/>
      <c r="AG316" s="561"/>
    </row>
    <row r="317" spans="1:33"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4"/>
      <c r="AF317" s="554"/>
      <c r="AG317" s="561"/>
    </row>
    <row r="318" spans="1:33"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4"/>
      <c r="AF318" s="554"/>
      <c r="AG318" s="561"/>
    </row>
    <row r="319" spans="1:33"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4"/>
      <c r="AF319" s="554"/>
      <c r="AG319" s="561"/>
    </row>
    <row r="320" spans="1:33"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4"/>
      <c r="AF320" s="554"/>
      <c r="AG320" s="561"/>
    </row>
    <row r="321" spans="1:33"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4"/>
      <c r="AF321" s="554"/>
      <c r="AG321" s="561"/>
    </row>
    <row r="322" spans="1:33"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4"/>
      <c r="AF322" s="554"/>
      <c r="AG322" s="561"/>
    </row>
    <row r="323" spans="1:33"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4"/>
      <c r="AF323" s="554"/>
      <c r="AG323" s="561"/>
    </row>
    <row r="324" spans="1:33"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4"/>
      <c r="AF324" s="554"/>
      <c r="AG324" s="561"/>
    </row>
    <row r="325" spans="1:33"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4"/>
      <c r="AF325" s="554"/>
      <c r="AG325" s="561"/>
    </row>
    <row r="326" spans="1:33"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4"/>
      <c r="AF326" s="554"/>
      <c r="AG326" s="561"/>
    </row>
    <row r="327" spans="1:33"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4"/>
      <c r="AF327" s="554"/>
      <c r="AG327" s="561"/>
    </row>
    <row r="328" spans="1:33"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4"/>
      <c r="AF328" s="554"/>
      <c r="AG328" s="561"/>
    </row>
    <row r="329" spans="1:33"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4"/>
      <c r="AF329" s="554"/>
      <c r="AG329" s="561"/>
    </row>
    <row r="330" spans="1:33"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4"/>
      <c r="AF330" s="554"/>
      <c r="AG330" s="561"/>
    </row>
    <row r="331" spans="1:33"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4"/>
      <c r="AF331" s="554"/>
      <c r="AG331" s="561"/>
    </row>
    <row r="332" spans="1:33"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4"/>
      <c r="AF332" s="554"/>
      <c r="AG332" s="561"/>
    </row>
    <row r="333" spans="1:33"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4"/>
      <c r="AF333" s="554"/>
      <c r="AG333" s="561"/>
    </row>
    <row r="334" spans="1:33"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4"/>
      <c r="AF334" s="554"/>
      <c r="AG334" s="561"/>
    </row>
    <row r="335" spans="1:33"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625"/>
      <c r="X335" s="469"/>
      <c r="Y335" s="470"/>
      <c r="Z335" s="470"/>
      <c r="AA335" s="471"/>
      <c r="AB335" s="470"/>
      <c r="AC335" s="463"/>
      <c r="AD335" s="463"/>
      <c r="AE335" s="554"/>
      <c r="AF335" s="554"/>
      <c r="AG335" s="561"/>
    </row>
    <row r="336" spans="1:33"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625"/>
      <c r="X336" s="469"/>
      <c r="Y336" s="470"/>
      <c r="Z336" s="470"/>
      <c r="AA336" s="471"/>
      <c r="AB336" s="470"/>
      <c r="AC336" s="463"/>
      <c r="AD336" s="463"/>
      <c r="AE336" s="554"/>
      <c r="AF336" s="554"/>
      <c r="AG336" s="561"/>
    </row>
    <row r="337" spans="1:33"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625"/>
      <c r="X337" s="469"/>
      <c r="Y337" s="470"/>
      <c r="Z337" s="470"/>
      <c r="AA337" s="471"/>
      <c r="AB337" s="470"/>
      <c r="AC337" s="463"/>
      <c r="AD337" s="463"/>
      <c r="AE337" s="554"/>
      <c r="AF337" s="554"/>
      <c r="AG337" s="561"/>
    </row>
  </sheetData>
  <sortState ref="A2:AC337">
    <sortCondition ref="A2:A337"/>
  </sortState>
  <conditionalFormatting sqref="AG25">
    <cfRule type="cellIs" dxfId="50"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9"/>
      <c r="I2" s="300"/>
      <c r="J2" s="300"/>
      <c r="K2" s="539"/>
      <c r="L2" s="544"/>
      <c r="M2" s="293" t="s">
        <v>234</v>
      </c>
      <c r="N2" s="300"/>
      <c r="O2" s="293" t="s">
        <v>233</v>
      </c>
      <c r="P2" s="300"/>
      <c r="Q2" s="300"/>
      <c r="R2" s="300"/>
      <c r="S2" s="300"/>
    </row>
    <row r="3" spans="1:19" x14ac:dyDescent="0.25">
      <c r="A3" s="300"/>
      <c r="B3" s="300"/>
      <c r="C3" s="300"/>
      <c r="D3" s="300"/>
      <c r="E3" s="300"/>
      <c r="F3" s="300"/>
      <c r="G3" s="330"/>
      <c r="H3" s="539"/>
      <c r="I3" s="300"/>
      <c r="J3" s="300"/>
      <c r="K3" s="539"/>
      <c r="L3" s="545"/>
      <c r="M3" s="330"/>
      <c r="N3" s="306"/>
      <c r="O3" s="330" t="s">
        <v>606</v>
      </c>
      <c r="P3" s="300"/>
      <c r="Q3" s="300"/>
      <c r="R3" s="300"/>
      <c r="S3" s="300"/>
    </row>
    <row r="4" spans="1:19" x14ac:dyDescent="0.25">
      <c r="A4" s="300"/>
      <c r="B4" s="300"/>
      <c r="C4" s="300"/>
      <c r="D4" s="300"/>
      <c r="E4" s="300"/>
      <c r="F4" s="300"/>
      <c r="G4" s="330"/>
      <c r="H4" s="539"/>
      <c r="I4" s="300"/>
      <c r="J4" s="300"/>
      <c r="K4" s="539"/>
      <c r="L4" s="545"/>
      <c r="M4" s="330"/>
      <c r="N4" s="306"/>
      <c r="O4" s="330" t="s">
        <v>670</v>
      </c>
      <c r="P4" s="300"/>
      <c r="Q4" s="300"/>
      <c r="R4" s="300"/>
      <c r="S4" s="300"/>
    </row>
    <row r="5" spans="1:19" x14ac:dyDescent="0.25">
      <c r="A5" s="300"/>
      <c r="B5" s="300"/>
      <c r="C5" s="300"/>
      <c r="D5" s="300"/>
      <c r="E5" s="300"/>
      <c r="F5" s="300"/>
      <c r="G5" s="330"/>
      <c r="H5" s="539"/>
      <c r="I5" s="300"/>
      <c r="J5" s="300"/>
      <c r="K5" s="539"/>
      <c r="L5" s="545"/>
      <c r="M5" s="330"/>
      <c r="N5" s="306"/>
      <c r="O5" s="330" t="s">
        <v>664</v>
      </c>
      <c r="P5" s="300"/>
      <c r="Q5" s="300"/>
      <c r="R5" s="300"/>
      <c r="S5" s="300"/>
    </row>
    <row r="6" spans="1:19" x14ac:dyDescent="0.25">
      <c r="A6" s="300"/>
      <c r="B6" s="300"/>
      <c r="C6" s="300"/>
      <c r="D6" s="300"/>
      <c r="E6" s="300"/>
      <c r="F6" s="300"/>
      <c r="G6" s="331"/>
      <c r="H6" s="539"/>
      <c r="I6" s="300"/>
      <c r="J6" s="300"/>
      <c r="K6" s="539"/>
      <c r="L6" s="545"/>
      <c r="M6" s="331"/>
      <c r="N6" s="306"/>
      <c r="O6" s="331">
        <v>43409</v>
      </c>
      <c r="P6" s="300"/>
      <c r="Q6" s="300"/>
      <c r="R6" s="300"/>
      <c r="S6" s="300"/>
    </row>
    <row r="7" spans="1:19" ht="15.75" thickBot="1" x14ac:dyDescent="0.3">
      <c r="A7" s="300"/>
      <c r="B7" s="300"/>
      <c r="C7" s="300"/>
      <c r="D7" s="300"/>
      <c r="E7" s="300"/>
      <c r="F7" s="300"/>
      <c r="G7" s="332"/>
      <c r="H7" s="539"/>
      <c r="I7" s="300"/>
      <c r="J7" s="300"/>
      <c r="K7" s="539"/>
      <c r="L7" s="545"/>
      <c r="M7" s="332"/>
      <c r="N7" s="306"/>
      <c r="O7" s="332">
        <v>43427</v>
      </c>
      <c r="P7" s="300"/>
      <c r="Q7" s="300"/>
      <c r="R7" s="300"/>
      <c r="S7" s="300"/>
    </row>
    <row r="8" spans="1:19" ht="17.25" thickTop="1" thickBot="1" x14ac:dyDescent="0.3">
      <c r="A8" s="568">
        <f ca="1">TODAY()</f>
        <v>43432</v>
      </c>
      <c r="B8" s="568"/>
      <c r="C8" s="568"/>
      <c r="D8" s="313"/>
      <c r="E8" s="300"/>
      <c r="F8" s="300"/>
      <c r="G8" s="300"/>
      <c r="H8" s="539"/>
      <c r="I8" s="300"/>
      <c r="J8" s="300"/>
      <c r="K8" s="539"/>
      <c r="L8" s="305"/>
      <c r="M8" s="301"/>
      <c r="N8" s="300"/>
      <c r="O8" s="300"/>
      <c r="P8" s="300"/>
      <c r="Q8" s="300"/>
      <c r="R8" s="300"/>
      <c r="S8" s="300"/>
    </row>
    <row r="9" spans="1:19" ht="15.75" thickTop="1" x14ac:dyDescent="0.25">
      <c r="A9" s="568"/>
      <c r="B9" s="568"/>
      <c r="C9" s="568"/>
      <c r="D9" s="300"/>
      <c r="E9" s="300"/>
      <c r="F9" s="300"/>
      <c r="G9" s="300"/>
      <c r="H9" s="539"/>
      <c r="I9" s="300"/>
      <c r="J9" s="300"/>
      <c r="K9" s="539"/>
      <c r="L9" s="541" t="s">
        <v>216</v>
      </c>
      <c r="M9" s="283" t="s">
        <v>214</v>
      </c>
      <c r="N9" s="283" t="s">
        <v>212</v>
      </c>
      <c r="O9" s="283" t="s">
        <v>210</v>
      </c>
      <c r="P9" s="300"/>
      <c r="Q9" s="300"/>
      <c r="R9" s="300"/>
      <c r="S9" s="300"/>
    </row>
    <row r="10" spans="1:19" x14ac:dyDescent="0.25">
      <c r="A10" s="300"/>
      <c r="B10" s="300"/>
      <c r="C10" s="300"/>
      <c r="D10" s="300"/>
      <c r="E10" s="300"/>
      <c r="F10" s="300"/>
      <c r="G10" s="300"/>
      <c r="H10" s="539"/>
      <c r="I10" s="300"/>
      <c r="J10" s="300"/>
      <c r="K10" s="539"/>
      <c r="L10" s="331"/>
      <c r="M10" s="330"/>
      <c r="N10" s="330"/>
      <c r="O10" s="330"/>
      <c r="P10" s="300"/>
      <c r="Q10" s="300"/>
      <c r="R10" s="300"/>
      <c r="S10" s="300"/>
    </row>
    <row r="11" spans="1:19" x14ac:dyDescent="0.25">
      <c r="A11" s="300"/>
      <c r="B11" s="300"/>
      <c r="C11" s="300"/>
      <c r="D11" s="300"/>
      <c r="E11" s="300"/>
      <c r="F11" s="300"/>
      <c r="G11" s="300"/>
      <c r="H11" s="539"/>
      <c r="I11" s="300"/>
      <c r="J11" s="300"/>
      <c r="K11" s="539"/>
      <c r="L11" s="331"/>
      <c r="M11" s="330"/>
      <c r="N11" s="330"/>
      <c r="O11" s="330"/>
      <c r="P11" s="300"/>
      <c r="Q11" s="300"/>
      <c r="R11" s="300"/>
      <c r="S11" s="300"/>
    </row>
    <row r="12" spans="1:19" x14ac:dyDescent="0.25">
      <c r="A12" s="300"/>
      <c r="B12" s="300"/>
      <c r="C12" s="300"/>
      <c r="D12" s="300"/>
      <c r="E12" s="300"/>
      <c r="F12" s="300"/>
      <c r="G12" s="300"/>
      <c r="H12" s="539"/>
      <c r="I12" s="300"/>
      <c r="J12" s="300"/>
      <c r="K12" s="539"/>
      <c r="L12" s="331"/>
      <c r="M12" s="330"/>
      <c r="N12" s="330"/>
      <c r="O12" s="330"/>
      <c r="P12" s="300"/>
      <c r="Q12" s="300"/>
      <c r="R12" s="300"/>
      <c r="S12" s="300"/>
    </row>
    <row r="13" spans="1:19" x14ac:dyDescent="0.25">
      <c r="A13" s="300"/>
      <c r="B13" s="300"/>
      <c r="C13" s="300"/>
      <c r="D13" s="300"/>
      <c r="E13" s="300"/>
      <c r="F13" s="300"/>
      <c r="G13" s="300"/>
      <c r="H13" s="539"/>
      <c r="I13" s="300"/>
      <c r="J13" s="300"/>
      <c r="K13" s="539"/>
      <c r="L13" s="331"/>
      <c r="M13" s="331"/>
      <c r="N13" s="331"/>
      <c r="O13" s="331"/>
      <c r="P13" s="300"/>
      <c r="Q13" s="300"/>
      <c r="R13" s="300"/>
      <c r="S13" s="300"/>
    </row>
    <row r="14" spans="1:19" ht="15.75" thickBot="1" x14ac:dyDescent="0.3">
      <c r="A14" s="300"/>
      <c r="B14" s="300"/>
      <c r="C14" s="300"/>
      <c r="D14" s="300"/>
      <c r="E14" s="300"/>
      <c r="F14" s="300"/>
      <c r="G14" s="300"/>
      <c r="H14" s="539"/>
      <c r="I14" s="300"/>
      <c r="J14" s="300"/>
      <c r="K14" s="539"/>
      <c r="L14" s="332"/>
      <c r="M14" s="332"/>
      <c r="N14" s="332"/>
      <c r="O14" s="332"/>
      <c r="P14" s="300"/>
      <c r="Q14" s="300"/>
      <c r="R14" s="300"/>
      <c r="S14" s="300"/>
    </row>
    <row r="15" spans="1:19" ht="15.75" thickTop="1" x14ac:dyDescent="0.25">
      <c r="A15" s="300"/>
      <c r="B15" s="300"/>
      <c r="C15" s="300"/>
      <c r="D15" s="300"/>
      <c r="E15" s="300"/>
      <c r="F15" s="300"/>
      <c r="G15" s="283" t="s">
        <v>219</v>
      </c>
      <c r="H15" s="539"/>
      <c r="I15" s="300"/>
      <c r="J15" s="300"/>
      <c r="K15" s="540" t="s">
        <v>217</v>
      </c>
      <c r="L15" s="546" t="s">
        <v>215</v>
      </c>
      <c r="M15" s="275" t="s">
        <v>213</v>
      </c>
      <c r="N15" s="275" t="s">
        <v>211</v>
      </c>
      <c r="O15" s="276" t="s">
        <v>209</v>
      </c>
      <c r="P15" s="300"/>
      <c r="Q15" s="300"/>
      <c r="R15" s="300"/>
      <c r="S15" s="300"/>
    </row>
    <row r="16" spans="1:19" x14ac:dyDescent="0.25">
      <c r="A16" s="300"/>
      <c r="B16" s="300"/>
      <c r="C16" s="300"/>
      <c r="D16" s="300"/>
      <c r="E16" s="300"/>
      <c r="F16" s="300"/>
      <c r="G16" s="341"/>
      <c r="H16" s="539"/>
      <c r="I16" s="300"/>
      <c r="J16" s="300"/>
      <c r="K16" s="331"/>
      <c r="L16" s="339" t="s">
        <v>492</v>
      </c>
      <c r="M16" s="338" t="s">
        <v>531</v>
      </c>
      <c r="N16" s="338"/>
      <c r="O16" s="338"/>
      <c r="P16" s="300"/>
      <c r="Q16" s="300"/>
      <c r="R16" s="300"/>
      <c r="S16" s="300"/>
    </row>
    <row r="17" spans="1:19" x14ac:dyDescent="0.25">
      <c r="A17" s="300"/>
      <c r="B17" s="300"/>
      <c r="C17" s="300"/>
      <c r="D17" s="300"/>
      <c r="E17" s="300"/>
      <c r="F17" s="300"/>
      <c r="G17" s="341"/>
      <c r="H17" s="539"/>
      <c r="I17" s="300"/>
      <c r="J17" s="300"/>
      <c r="K17" s="331"/>
      <c r="L17" s="339" t="s">
        <v>8</v>
      </c>
      <c r="M17" s="338" t="s">
        <v>412</v>
      </c>
      <c r="N17" s="338"/>
      <c r="O17" s="338"/>
      <c r="P17" s="300"/>
      <c r="Q17" s="300"/>
      <c r="R17" s="300"/>
      <c r="S17" s="300"/>
    </row>
    <row r="18" spans="1:19" x14ac:dyDescent="0.25">
      <c r="A18" s="300"/>
      <c r="B18" s="300"/>
      <c r="C18" s="300"/>
      <c r="D18" s="300"/>
      <c r="E18" s="300"/>
      <c r="F18" s="300"/>
      <c r="G18" s="341"/>
      <c r="H18" s="539"/>
      <c r="I18" s="300"/>
      <c r="J18" s="300"/>
      <c r="K18" s="331"/>
      <c r="L18" s="339" t="s">
        <v>32</v>
      </c>
      <c r="M18" s="338" t="s">
        <v>661</v>
      </c>
      <c r="N18" s="338"/>
      <c r="O18" s="338"/>
      <c r="P18" s="300"/>
      <c r="Q18" s="300"/>
      <c r="R18" s="300"/>
      <c r="S18" s="300"/>
    </row>
    <row r="19" spans="1:19" x14ac:dyDescent="0.25">
      <c r="A19" s="300"/>
      <c r="B19" s="300"/>
      <c r="C19" s="300"/>
      <c r="D19" s="300"/>
      <c r="E19" s="300"/>
      <c r="F19" s="300"/>
      <c r="G19" s="342"/>
      <c r="H19" s="539"/>
      <c r="I19" s="300"/>
      <c r="J19" s="300"/>
      <c r="K19" s="331"/>
      <c r="L19" s="339">
        <v>43411</v>
      </c>
      <c r="M19" s="339">
        <v>43418</v>
      </c>
      <c r="N19" s="339"/>
      <c r="O19" s="339"/>
      <c r="P19" s="300"/>
      <c r="Q19" s="300"/>
      <c r="R19" s="300"/>
      <c r="S19" s="300"/>
    </row>
    <row r="20" spans="1:19" ht="15.75" thickBot="1" x14ac:dyDescent="0.3">
      <c r="A20" s="300"/>
      <c r="B20" s="300"/>
      <c r="C20" s="300"/>
      <c r="D20" s="300"/>
      <c r="E20" s="300"/>
      <c r="F20" s="300"/>
      <c r="G20" s="343"/>
      <c r="H20" s="539"/>
      <c r="I20" s="300"/>
      <c r="J20" s="300"/>
      <c r="K20" s="332"/>
      <c r="L20" s="340">
        <v>43427</v>
      </c>
      <c r="M20" s="340">
        <v>43427</v>
      </c>
      <c r="N20" s="340"/>
      <c r="O20" s="340"/>
      <c r="P20" s="300"/>
      <c r="Q20" s="300"/>
      <c r="R20" s="300"/>
      <c r="S20" s="300"/>
    </row>
    <row r="21" spans="1:19" ht="16.5" thickTop="1" thickBot="1" x14ac:dyDescent="0.3">
      <c r="A21" s="300"/>
      <c r="B21" s="300"/>
      <c r="C21" s="300"/>
      <c r="D21" s="300"/>
      <c r="E21" s="300"/>
      <c r="F21" s="300"/>
      <c r="G21" s="300"/>
      <c r="H21" s="539"/>
      <c r="I21" s="300"/>
      <c r="J21" s="300"/>
      <c r="K21" s="7"/>
      <c r="L21" s="7"/>
      <c r="P21" s="300"/>
      <c r="Q21" s="300"/>
      <c r="R21" s="300"/>
      <c r="S21" s="300"/>
    </row>
    <row r="22" spans="1:19" ht="15.75" thickTop="1" x14ac:dyDescent="0.25">
      <c r="A22" s="300"/>
      <c r="B22" s="283" t="s">
        <v>220</v>
      </c>
      <c r="C22" s="283" t="s">
        <v>221</v>
      </c>
      <c r="D22" s="283" t="s">
        <v>222</v>
      </c>
      <c r="E22" s="300"/>
      <c r="F22" s="300"/>
      <c r="G22" s="300"/>
      <c r="H22" s="539"/>
      <c r="I22" s="300"/>
      <c r="J22" s="300"/>
      <c r="K22" s="541" t="s">
        <v>224</v>
      </c>
      <c r="L22" s="541" t="s">
        <v>226</v>
      </c>
      <c r="M22" s="283" t="s">
        <v>228</v>
      </c>
      <c r="N22" s="283" t="s">
        <v>230</v>
      </c>
      <c r="O22" s="283" t="s">
        <v>232</v>
      </c>
      <c r="P22" s="300"/>
      <c r="Q22" s="300"/>
      <c r="R22" s="300"/>
      <c r="S22" s="300"/>
    </row>
    <row r="23" spans="1:19" x14ac:dyDescent="0.25">
      <c r="A23" s="300"/>
      <c r="B23" s="330"/>
      <c r="C23" s="330" t="s">
        <v>501</v>
      </c>
      <c r="D23" s="330" t="s">
        <v>511</v>
      </c>
      <c r="E23" s="300"/>
      <c r="F23" s="300"/>
      <c r="G23" s="300"/>
      <c r="H23" s="539"/>
      <c r="I23" s="300"/>
      <c r="J23" s="300"/>
      <c r="K23" s="331" t="s">
        <v>609</v>
      </c>
      <c r="L23" s="331"/>
      <c r="M23" s="330" t="s">
        <v>594</v>
      </c>
      <c r="N23" s="330" t="s">
        <v>571</v>
      </c>
      <c r="O23" s="330"/>
      <c r="P23" s="300"/>
      <c r="Q23" s="300"/>
      <c r="R23" s="300"/>
      <c r="S23" s="300"/>
    </row>
    <row r="24" spans="1:19" x14ac:dyDescent="0.25">
      <c r="A24" s="300"/>
      <c r="B24" s="330"/>
      <c r="C24" s="330" t="s">
        <v>300</v>
      </c>
      <c r="D24" s="330" t="s">
        <v>29</v>
      </c>
      <c r="E24" s="300"/>
      <c r="F24" s="300"/>
      <c r="G24" s="300"/>
      <c r="H24" s="539"/>
      <c r="I24" s="300"/>
      <c r="J24" s="300"/>
      <c r="K24" s="331" t="s">
        <v>8</v>
      </c>
      <c r="L24" s="331"/>
      <c r="M24" s="330" t="s">
        <v>61</v>
      </c>
      <c r="N24" s="330" t="s">
        <v>308</v>
      </c>
      <c r="O24" s="330"/>
      <c r="P24" s="300"/>
      <c r="Q24" s="300"/>
      <c r="R24" s="300"/>
      <c r="S24" s="300"/>
    </row>
    <row r="25" spans="1:19" x14ac:dyDescent="0.25">
      <c r="A25" s="300"/>
      <c r="B25" s="330"/>
      <c r="C25" s="330" t="s">
        <v>190</v>
      </c>
      <c r="D25" s="330" t="s">
        <v>657</v>
      </c>
      <c r="E25" s="300"/>
      <c r="F25" s="300"/>
      <c r="G25" s="300"/>
      <c r="H25" s="539"/>
      <c r="I25" s="300"/>
      <c r="J25" s="300"/>
      <c r="K25" s="331" t="s">
        <v>35</v>
      </c>
      <c r="L25" s="331"/>
      <c r="M25" s="330" t="s">
        <v>658</v>
      </c>
      <c r="N25" s="330" t="s">
        <v>33</v>
      </c>
      <c r="O25" s="330"/>
      <c r="P25" s="300"/>
      <c r="Q25" s="300"/>
      <c r="R25" s="300"/>
      <c r="S25" s="300"/>
    </row>
    <row r="26" spans="1:19" x14ac:dyDescent="0.25">
      <c r="A26" s="300"/>
      <c r="B26" s="331"/>
      <c r="C26" s="331">
        <v>43348</v>
      </c>
      <c r="D26" s="331">
        <v>43409</v>
      </c>
      <c r="E26" s="300"/>
      <c r="F26" s="300"/>
      <c r="G26" s="300"/>
      <c r="H26" s="539"/>
      <c r="I26" s="300"/>
      <c r="J26" s="300"/>
      <c r="K26" s="331">
        <v>43367</v>
      </c>
      <c r="L26" s="331"/>
      <c r="M26" s="331">
        <v>43417</v>
      </c>
      <c r="N26" s="331">
        <v>43409</v>
      </c>
      <c r="O26" s="331"/>
      <c r="P26" s="300"/>
      <c r="Q26" s="300"/>
      <c r="R26" s="300"/>
      <c r="S26" s="300"/>
    </row>
    <row r="27" spans="1:19" ht="15.75" thickBot="1" x14ac:dyDescent="0.3">
      <c r="A27" s="300"/>
      <c r="B27" s="332"/>
      <c r="C27" s="332">
        <v>43514</v>
      </c>
      <c r="D27" s="332">
        <v>43418</v>
      </c>
      <c r="E27" s="300"/>
      <c r="F27" s="300"/>
      <c r="G27" s="300"/>
      <c r="H27" s="539"/>
      <c r="I27" s="300"/>
      <c r="J27" s="300"/>
      <c r="K27" s="332">
        <v>43420</v>
      </c>
      <c r="L27" s="332"/>
      <c r="M27" s="332">
        <v>43525</v>
      </c>
      <c r="N27" s="332">
        <v>43434</v>
      </c>
      <c r="O27" s="332"/>
      <c r="P27" s="300"/>
      <c r="Q27" s="300"/>
      <c r="R27" s="300"/>
      <c r="S27" s="300"/>
    </row>
    <row r="28" spans="1:19" ht="15.75" thickTop="1" x14ac:dyDescent="0.25">
      <c r="A28" s="300"/>
      <c r="B28" s="300"/>
      <c r="C28" s="300"/>
      <c r="D28" s="300"/>
      <c r="E28" s="300"/>
      <c r="F28" s="300"/>
      <c r="G28" s="300"/>
      <c r="H28" s="539"/>
      <c r="I28" s="300"/>
      <c r="J28" s="300"/>
      <c r="K28" s="542" t="s">
        <v>223</v>
      </c>
      <c r="L28" s="542" t="s">
        <v>225</v>
      </c>
      <c r="M28" s="286" t="s">
        <v>227</v>
      </c>
      <c r="N28" s="286" t="s">
        <v>229</v>
      </c>
      <c r="O28" s="286" t="s">
        <v>231</v>
      </c>
      <c r="P28" s="286" t="s">
        <v>250</v>
      </c>
      <c r="Q28" s="300"/>
      <c r="R28" s="300"/>
      <c r="S28" s="300"/>
    </row>
    <row r="29" spans="1:19" x14ac:dyDescent="0.25">
      <c r="A29" s="300"/>
      <c r="B29" s="300"/>
      <c r="C29" s="300"/>
      <c r="D29" s="300"/>
      <c r="E29" s="300"/>
      <c r="F29" s="300"/>
      <c r="G29" s="300"/>
      <c r="H29" s="539"/>
      <c r="I29" s="300"/>
      <c r="J29" s="300"/>
      <c r="K29" s="543" t="s">
        <v>555</v>
      </c>
      <c r="L29" s="543"/>
      <c r="M29" s="344" t="s">
        <v>682</v>
      </c>
      <c r="N29" s="344" t="s">
        <v>572</v>
      </c>
      <c r="O29" s="344" t="s">
        <v>509</v>
      </c>
      <c r="P29" s="344"/>
      <c r="Q29" s="300"/>
      <c r="R29" s="300"/>
      <c r="S29" s="300"/>
    </row>
    <row r="30" spans="1:19" x14ac:dyDescent="0.25">
      <c r="A30" s="300"/>
      <c r="B30" s="300"/>
      <c r="C30" s="300"/>
      <c r="D30" s="300"/>
      <c r="E30" s="300"/>
      <c r="F30" s="300"/>
      <c r="G30" s="300"/>
      <c r="H30" s="539"/>
      <c r="I30" s="300"/>
      <c r="J30" s="300"/>
      <c r="K30" s="331" t="s">
        <v>195</v>
      </c>
      <c r="L30" s="331"/>
      <c r="M30" s="330" t="s">
        <v>61</v>
      </c>
      <c r="N30" s="330" t="s">
        <v>318</v>
      </c>
      <c r="O30" s="330" t="s">
        <v>98</v>
      </c>
      <c r="P30" s="330"/>
      <c r="Q30" s="300"/>
      <c r="R30" s="300"/>
      <c r="S30" s="300"/>
    </row>
    <row r="31" spans="1:19" x14ac:dyDescent="0.25">
      <c r="A31" s="300"/>
      <c r="B31" s="300"/>
      <c r="C31" s="300"/>
      <c r="D31" s="300"/>
      <c r="E31" s="300"/>
      <c r="F31" s="300"/>
      <c r="G31" s="300"/>
      <c r="H31" s="539"/>
      <c r="I31" s="300"/>
      <c r="J31" s="300"/>
      <c r="K31" s="331" t="s">
        <v>33</v>
      </c>
      <c r="L31" s="331"/>
      <c r="M31" s="330" t="s">
        <v>658</v>
      </c>
      <c r="N31" s="330" t="s">
        <v>312</v>
      </c>
      <c r="O31" s="330" t="s">
        <v>659</v>
      </c>
      <c r="P31" s="330"/>
      <c r="Q31" s="300"/>
      <c r="R31" s="300"/>
      <c r="S31" s="300"/>
    </row>
    <row r="32" spans="1:19" x14ac:dyDescent="0.25">
      <c r="A32" s="300"/>
      <c r="B32" s="300"/>
      <c r="C32" s="300"/>
      <c r="D32" s="300"/>
      <c r="E32" s="300"/>
      <c r="F32" s="300"/>
      <c r="G32" s="300"/>
      <c r="H32" s="539"/>
      <c r="I32" s="300"/>
      <c r="J32" s="300"/>
      <c r="K32" s="331">
        <v>43390</v>
      </c>
      <c r="L32" s="331"/>
      <c r="M32" s="331">
        <v>43416</v>
      </c>
      <c r="N32" s="331">
        <v>43402</v>
      </c>
      <c r="O32" s="331">
        <v>43367</v>
      </c>
      <c r="P32" s="331"/>
      <c r="Q32" s="300"/>
      <c r="R32" s="300"/>
      <c r="S32" s="300"/>
    </row>
    <row r="33" spans="1:19" ht="15.75" thickBot="1" x14ac:dyDescent="0.3">
      <c r="A33" s="300"/>
      <c r="B33" s="300"/>
      <c r="C33" s="300"/>
      <c r="D33" s="300"/>
      <c r="E33" s="300"/>
      <c r="F33" s="300"/>
      <c r="G33" s="300"/>
      <c r="H33" s="539"/>
      <c r="I33" s="300"/>
      <c r="J33" s="300"/>
      <c r="K33" s="332">
        <v>43434</v>
      </c>
      <c r="L33" s="332"/>
      <c r="M33" s="332">
        <v>43525</v>
      </c>
      <c r="N33" s="332">
        <v>43427</v>
      </c>
      <c r="O33" s="332">
        <v>43434</v>
      </c>
      <c r="P33" s="332"/>
      <c r="Q33" s="300"/>
      <c r="R33" s="300"/>
      <c r="S33" s="300"/>
    </row>
    <row r="34" spans="1:19" ht="16.5" thickTop="1" thickBot="1" x14ac:dyDescent="0.3">
      <c r="A34" s="300"/>
      <c r="B34" s="300"/>
      <c r="C34" s="300"/>
      <c r="D34" s="300"/>
      <c r="E34" s="300"/>
      <c r="F34" s="300"/>
      <c r="G34" s="300"/>
      <c r="H34" s="539"/>
      <c r="I34" s="300"/>
      <c r="J34" s="300"/>
      <c r="K34" s="539"/>
      <c r="L34" s="539"/>
      <c r="M34" s="300"/>
      <c r="N34" s="300"/>
      <c r="O34" s="300"/>
      <c r="P34" s="300"/>
      <c r="Q34" s="300"/>
      <c r="R34" s="300"/>
      <c r="S34" s="300"/>
    </row>
    <row r="35" spans="1:19" ht="15.75" thickTop="1" x14ac:dyDescent="0.25">
      <c r="A35" s="300"/>
      <c r="B35" s="300"/>
      <c r="C35" s="293" t="s">
        <v>235</v>
      </c>
      <c r="D35" s="300"/>
      <c r="E35" s="300"/>
      <c r="F35" s="300"/>
      <c r="G35" s="300"/>
      <c r="H35" s="539"/>
      <c r="I35" s="300"/>
      <c r="J35" s="300"/>
      <c r="K35" s="539"/>
      <c r="L35" s="539"/>
      <c r="M35" s="293" t="s">
        <v>236</v>
      </c>
      <c r="N35" s="300"/>
      <c r="O35" s="293" t="s">
        <v>237</v>
      </c>
      <c r="P35" s="300"/>
      <c r="Q35" s="300"/>
      <c r="R35" s="300"/>
      <c r="S35" s="300"/>
    </row>
    <row r="36" spans="1:19" x14ac:dyDescent="0.25">
      <c r="A36" s="300"/>
      <c r="B36" s="300"/>
      <c r="C36" s="330"/>
      <c r="D36" s="300"/>
      <c r="E36" s="300"/>
      <c r="F36" s="300"/>
      <c r="G36" s="300"/>
      <c r="H36" s="539"/>
      <c r="I36" s="300"/>
      <c r="J36" s="300"/>
      <c r="K36" s="539"/>
      <c r="L36" s="539"/>
      <c r="M36" s="330"/>
      <c r="N36" s="300"/>
      <c r="O36" s="330"/>
      <c r="P36" s="300"/>
      <c r="Q36" s="300"/>
      <c r="R36" s="567" t="s">
        <v>272</v>
      </c>
      <c r="S36" s="567"/>
    </row>
    <row r="37" spans="1:19" x14ac:dyDescent="0.25">
      <c r="A37" s="300"/>
      <c r="B37" s="300"/>
      <c r="C37" s="330"/>
      <c r="D37" s="300"/>
      <c r="E37" s="300"/>
      <c r="F37" s="300"/>
      <c r="G37" s="300"/>
      <c r="H37" s="539"/>
      <c r="I37" s="300"/>
      <c r="J37" s="300"/>
      <c r="K37" s="539"/>
      <c r="L37" s="539"/>
      <c r="M37" s="330"/>
      <c r="N37" s="300"/>
      <c r="O37" s="330"/>
      <c r="P37" s="300"/>
      <c r="Q37" s="300"/>
      <c r="R37" s="300"/>
      <c r="S37" s="300"/>
    </row>
    <row r="38" spans="1:19" x14ac:dyDescent="0.25">
      <c r="A38" s="300"/>
      <c r="B38" s="300"/>
      <c r="C38" s="330"/>
      <c r="D38" s="300"/>
      <c r="E38" s="300"/>
      <c r="F38" s="300"/>
      <c r="G38" s="300"/>
      <c r="H38" s="539"/>
      <c r="I38" s="300"/>
      <c r="J38" s="300"/>
      <c r="K38" s="539"/>
      <c r="L38" s="539"/>
      <c r="M38" s="330"/>
      <c r="N38" s="300"/>
      <c r="O38" s="330"/>
      <c r="P38" s="300"/>
      <c r="Q38" s="300"/>
      <c r="R38" s="300"/>
      <c r="S38" s="300"/>
    </row>
    <row r="39" spans="1:19" x14ac:dyDescent="0.25">
      <c r="A39" s="300"/>
      <c r="B39" s="300"/>
      <c r="C39" s="331"/>
      <c r="D39" s="300"/>
      <c r="E39" s="300"/>
      <c r="F39" s="300"/>
      <c r="G39" s="300"/>
      <c r="H39" s="539"/>
      <c r="I39" s="300"/>
      <c r="J39" s="300"/>
      <c r="K39" s="539"/>
      <c r="L39" s="539"/>
      <c r="M39" s="331"/>
      <c r="N39" s="300"/>
      <c r="O39" s="331"/>
      <c r="P39" s="300"/>
      <c r="Q39" s="300"/>
      <c r="R39" s="300"/>
      <c r="S39" s="300"/>
    </row>
    <row r="40" spans="1:19" ht="15.75" thickBot="1" x14ac:dyDescent="0.3">
      <c r="A40" s="300"/>
      <c r="B40" s="300"/>
      <c r="C40" s="332"/>
      <c r="D40" s="300"/>
      <c r="E40" s="300"/>
      <c r="F40" s="300"/>
      <c r="G40" s="300"/>
      <c r="H40" s="539"/>
      <c r="I40" s="300"/>
      <c r="J40" s="300"/>
      <c r="K40" s="539"/>
      <c r="L40" s="539"/>
      <c r="M40" s="332"/>
      <c r="N40" s="300"/>
      <c r="O40" s="332"/>
      <c r="P40" s="300"/>
      <c r="Q40" s="300"/>
      <c r="R40" s="300"/>
      <c r="S40" s="300"/>
    </row>
    <row r="41" spans="1:19" ht="15.75" thickTop="1" x14ac:dyDescent="0.25">
      <c r="A41" s="300"/>
      <c r="B41" s="300"/>
      <c r="C41" s="300"/>
      <c r="D41" s="300"/>
      <c r="E41" s="300"/>
      <c r="F41" s="300"/>
      <c r="G41" s="300"/>
      <c r="H41" s="539"/>
      <c r="I41" s="300"/>
      <c r="J41" s="300"/>
      <c r="K41" s="539"/>
      <c r="L41" s="539"/>
      <c r="M41" s="300"/>
      <c r="N41" s="300"/>
      <c r="O41" s="300"/>
      <c r="P41" s="300"/>
      <c r="Q41" s="300"/>
      <c r="R41" s="300"/>
      <c r="S41" s="300"/>
    </row>
    <row r="42" spans="1:19" x14ac:dyDescent="0.25">
      <c r="A42" s="300"/>
      <c r="B42" s="300"/>
      <c r="C42" s="300"/>
      <c r="D42" s="300"/>
      <c r="E42" s="300"/>
      <c r="F42" s="300"/>
      <c r="G42" s="300"/>
      <c r="H42" s="539"/>
      <c r="I42" s="300"/>
      <c r="J42" s="300"/>
      <c r="K42" s="539"/>
      <c r="L42" s="539"/>
      <c r="M42" s="300"/>
      <c r="N42" s="300"/>
      <c r="O42" s="300"/>
      <c r="P42" s="300"/>
      <c r="Q42" s="300"/>
      <c r="R42" s="300"/>
      <c r="S42" s="300"/>
    </row>
    <row r="43" spans="1:19" x14ac:dyDescent="0.25">
      <c r="A43" s="300"/>
      <c r="B43" s="300"/>
      <c r="C43" s="300"/>
      <c r="D43" s="300"/>
      <c r="E43" s="300"/>
      <c r="F43" s="300"/>
      <c r="G43" s="300"/>
      <c r="H43" s="539"/>
      <c r="I43" s="300"/>
      <c r="J43" s="300"/>
      <c r="K43" s="539"/>
      <c r="L43" s="539"/>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c r="J5" s="327"/>
      <c r="K5" s="327"/>
      <c r="L5" s="327"/>
      <c r="M5" s="300"/>
      <c r="N5" s="300"/>
      <c r="O5" s="300"/>
      <c r="P5" s="300"/>
      <c r="Q5" s="300"/>
      <c r="R5" s="300"/>
      <c r="S5" s="300"/>
    </row>
    <row r="6" spans="1:19" x14ac:dyDescent="0.25">
      <c r="A6" s="569">
        <f ca="1">TODAY()</f>
        <v>43432</v>
      </c>
      <c r="B6" s="569"/>
      <c r="C6" s="569"/>
      <c r="D6" s="300"/>
      <c r="E6" s="300"/>
      <c r="F6" s="301"/>
      <c r="G6" s="333"/>
      <c r="H6" s="327"/>
      <c r="I6" s="327"/>
      <c r="J6" s="327"/>
      <c r="K6" s="327"/>
      <c r="L6" s="327"/>
      <c r="M6" s="300"/>
      <c r="N6" s="300"/>
      <c r="O6" s="300"/>
      <c r="P6" s="300"/>
      <c r="Q6" s="300"/>
      <c r="R6" s="300"/>
      <c r="S6" s="300"/>
    </row>
    <row r="7" spans="1:19" x14ac:dyDescent="0.25">
      <c r="A7" s="301"/>
      <c r="B7" s="301"/>
      <c r="C7" s="300"/>
      <c r="D7" s="300"/>
      <c r="E7" s="300"/>
      <c r="F7" s="301"/>
      <c r="G7" s="333"/>
      <c r="H7" s="327"/>
      <c r="I7" s="327"/>
      <c r="J7" s="327"/>
      <c r="K7" s="327"/>
      <c r="L7" s="327"/>
      <c r="M7" s="300"/>
      <c r="N7" s="300"/>
      <c r="O7" s="300"/>
      <c r="P7" s="300"/>
      <c r="Q7" s="300"/>
      <c r="R7" s="300"/>
      <c r="S7" s="300"/>
    </row>
    <row r="8" spans="1:19" x14ac:dyDescent="0.25">
      <c r="A8" s="301"/>
      <c r="B8" s="301"/>
      <c r="C8" s="300"/>
      <c r="D8" s="300"/>
      <c r="E8" s="300"/>
      <c r="F8" s="301"/>
      <c r="G8" s="334"/>
      <c r="H8" s="328"/>
      <c r="I8" s="328"/>
      <c r="J8" s="328"/>
      <c r="K8" s="328"/>
      <c r="L8" s="328"/>
      <c r="M8" s="300"/>
      <c r="N8" s="300"/>
      <c r="O8" s="300"/>
      <c r="P8" s="300"/>
      <c r="Q8" s="300"/>
      <c r="R8" s="300"/>
      <c r="S8" s="300"/>
    </row>
    <row r="9" spans="1:19" ht="15.75" thickBot="1" x14ac:dyDescent="0.3">
      <c r="A9" s="301"/>
      <c r="B9" s="302"/>
      <c r="C9" s="300"/>
      <c r="D9" s="300"/>
      <c r="E9" s="300"/>
      <c r="F9" s="302"/>
      <c r="G9" s="335"/>
      <c r="H9" s="329"/>
      <c r="I9" s="329"/>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t="s">
        <v>519</v>
      </c>
      <c r="H13" s="330"/>
      <c r="I13" s="330" t="s">
        <v>421</v>
      </c>
      <c r="J13" s="330" t="s">
        <v>415</v>
      </c>
      <c r="K13" s="330" t="s">
        <v>699</v>
      </c>
      <c r="L13" s="330" t="s">
        <v>684</v>
      </c>
      <c r="M13" s="330" t="s">
        <v>381</v>
      </c>
      <c r="N13" s="300"/>
      <c r="O13" s="300"/>
      <c r="P13" s="300"/>
      <c r="Q13" s="300"/>
      <c r="R13" s="300"/>
      <c r="S13" s="300"/>
    </row>
    <row r="14" spans="1:19" x14ac:dyDescent="0.25">
      <c r="A14" s="301"/>
      <c r="B14" s="304"/>
      <c r="C14" s="300"/>
      <c r="D14" s="300"/>
      <c r="E14" s="300"/>
      <c r="F14" s="330"/>
      <c r="G14" s="330" t="s">
        <v>669</v>
      </c>
      <c r="H14" s="330"/>
      <c r="I14" s="330" t="s">
        <v>16</v>
      </c>
      <c r="J14" s="330" t="s">
        <v>16</v>
      </c>
      <c r="K14" s="330" t="s">
        <v>16</v>
      </c>
      <c r="L14" s="330" t="s">
        <v>98</v>
      </c>
      <c r="M14" s="330" t="s">
        <v>16</v>
      </c>
      <c r="N14" s="300"/>
      <c r="O14" s="300"/>
      <c r="P14" s="300"/>
      <c r="Q14" s="300"/>
      <c r="R14" s="300"/>
      <c r="S14" s="300"/>
    </row>
    <row r="15" spans="1:19" x14ac:dyDescent="0.25">
      <c r="A15" s="301"/>
      <c r="B15" s="304"/>
      <c r="C15" s="300"/>
      <c r="D15" s="300"/>
      <c r="E15" s="300"/>
      <c r="F15" s="330"/>
      <c r="G15" s="330" t="s">
        <v>34</v>
      </c>
      <c r="H15" s="330"/>
      <c r="I15" s="330" t="s">
        <v>662</v>
      </c>
      <c r="J15" s="330" t="s">
        <v>662</v>
      </c>
      <c r="K15" s="330" t="s">
        <v>9</v>
      </c>
      <c r="L15" s="330" t="s">
        <v>280</v>
      </c>
      <c r="M15" s="330" t="s">
        <v>82</v>
      </c>
      <c r="N15" s="300"/>
      <c r="O15" s="300"/>
      <c r="P15" s="300"/>
      <c r="Q15" s="300"/>
      <c r="R15" s="300"/>
      <c r="S15" s="300"/>
    </row>
    <row r="16" spans="1:19" x14ac:dyDescent="0.25">
      <c r="A16" s="301"/>
      <c r="B16" s="301"/>
      <c r="C16" s="300"/>
      <c r="D16" s="300"/>
      <c r="E16" s="300"/>
      <c r="F16" s="331"/>
      <c r="G16" s="331">
        <v>43044</v>
      </c>
      <c r="H16" s="331"/>
      <c r="I16" s="331">
        <v>43409</v>
      </c>
      <c r="J16" s="331">
        <v>43381</v>
      </c>
      <c r="K16" s="331">
        <v>43423</v>
      </c>
      <c r="L16" s="331">
        <v>43404</v>
      </c>
      <c r="M16" s="331">
        <v>43409</v>
      </c>
      <c r="N16" s="302"/>
      <c r="O16" s="302"/>
      <c r="P16" s="302"/>
      <c r="Q16" s="301"/>
      <c r="R16" s="300"/>
      <c r="S16" s="300"/>
    </row>
    <row r="17" spans="1:19" ht="15.75" thickBot="1" x14ac:dyDescent="0.3">
      <c r="A17" s="301"/>
      <c r="B17" s="301"/>
      <c r="C17" s="300"/>
      <c r="D17" s="300"/>
      <c r="E17" s="300"/>
      <c r="F17" s="332"/>
      <c r="G17" s="332">
        <v>43427</v>
      </c>
      <c r="H17" s="332"/>
      <c r="I17" s="332">
        <v>43420</v>
      </c>
      <c r="J17" s="332">
        <v>43420</v>
      </c>
      <c r="K17" s="332">
        <v>43431</v>
      </c>
      <c r="L17" s="332">
        <v>43434</v>
      </c>
      <c r="M17" s="332">
        <v>43420</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v>43382</v>
      </c>
      <c r="I28" s="300"/>
      <c r="J28" s="300"/>
      <c r="K28" s="300"/>
      <c r="L28" s="300"/>
      <c r="M28" s="300"/>
      <c r="N28" s="300"/>
      <c r="O28" s="300"/>
      <c r="P28" s="300"/>
      <c r="Q28" s="300"/>
      <c r="R28" s="567" t="s">
        <v>274</v>
      </c>
      <c r="S28" s="567"/>
    </row>
    <row r="29" spans="1:19" ht="15.75" thickBot="1" x14ac:dyDescent="0.3">
      <c r="A29" s="300"/>
      <c r="B29" s="300"/>
      <c r="C29" s="300"/>
      <c r="D29" s="300"/>
      <c r="E29" s="330"/>
      <c r="F29" s="300"/>
      <c r="G29" s="326"/>
      <c r="H29" s="340">
        <v>43444</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v>43398</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v>43413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570" t="s">
        <v>43</v>
      </c>
      <c r="B1" s="572" t="s">
        <v>44</v>
      </c>
      <c r="C1" s="574" t="s">
        <v>75</v>
      </c>
      <c r="L1" s="570" t="s">
        <v>45</v>
      </c>
      <c r="M1" s="570" t="s">
        <v>46</v>
      </c>
      <c r="N1" s="577" t="s">
        <v>171</v>
      </c>
      <c r="U1" s="570" t="s">
        <v>47</v>
      </c>
      <c r="V1" s="570" t="s">
        <v>48</v>
      </c>
      <c r="W1" s="577" t="s">
        <v>172</v>
      </c>
    </row>
    <row r="2" spans="1:23" ht="47.25" customHeight="1" thickBot="1" x14ac:dyDescent="0.3">
      <c r="A2" s="571"/>
      <c r="B2" s="573"/>
      <c r="C2" s="575"/>
      <c r="L2" s="571"/>
      <c r="M2" s="571"/>
      <c r="N2" s="578"/>
      <c r="U2" s="571"/>
      <c r="V2" s="571"/>
      <c r="W2" s="578"/>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570" t="s">
        <v>43</v>
      </c>
      <c r="B36" s="572" t="s">
        <v>44</v>
      </c>
      <c r="C36" s="574" t="s">
        <v>75</v>
      </c>
      <c r="L36" s="570" t="s">
        <v>49</v>
      </c>
      <c r="M36" s="570" t="s">
        <v>50</v>
      </c>
      <c r="N36" s="577" t="s">
        <v>173</v>
      </c>
    </row>
    <row r="37" spans="1:14" ht="48" customHeight="1" thickBot="1" x14ac:dyDescent="0.3">
      <c r="A37" s="571"/>
      <c r="B37" s="573"/>
      <c r="C37" s="575"/>
      <c r="L37" s="571"/>
      <c r="M37" s="571"/>
      <c r="N37" s="578"/>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576" t="s">
        <v>176</v>
      </c>
      <c r="B74" s="576"/>
      <c r="C74" s="576"/>
      <c r="D74" s="576"/>
      <c r="E74" s="576"/>
      <c r="F74" s="576"/>
      <c r="G74" s="576"/>
      <c r="H74" s="576"/>
      <c r="I74" s="576"/>
      <c r="J74" s="576"/>
      <c r="K74" s="576"/>
      <c r="L74" s="576"/>
      <c r="M74" s="576"/>
      <c r="N74" s="576"/>
      <c r="O74" s="576"/>
      <c r="P74" s="576"/>
      <c r="Q74" s="576"/>
      <c r="R74" s="576"/>
      <c r="S74" s="576"/>
      <c r="T74" s="576"/>
      <c r="U74" s="576"/>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18" activePane="bottomLeft" state="frozen"/>
      <selection pane="bottomLeft" activeCell="A342" sqref="A34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43432</v>
      </c>
    </row>
    <row r="3" spans="1:18" ht="30"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customHeight="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B3" sqref="B3"/>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43432</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FF0000"/>
  </sheetPr>
  <dimension ref="A1:L360"/>
  <sheetViews>
    <sheetView workbookViewId="0">
      <pane ySplit="1" topLeftCell="A2" activePane="bottomLeft" state="frozen"/>
      <selection pane="bottomLeft" activeCell="A2" sqref="A2:I336"/>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customHeight="1" x14ac:dyDescent="0.25">
      <c r="A2" s="138" t="s">
        <v>407</v>
      </c>
      <c r="B2" s="161" t="s">
        <v>237</v>
      </c>
      <c r="C2" s="2">
        <v>43160</v>
      </c>
      <c r="D2" s="2">
        <v>43175</v>
      </c>
      <c r="E2" s="161" t="s">
        <v>6</v>
      </c>
      <c r="F2" s="264" t="s">
        <v>40</v>
      </c>
      <c r="G2" s="12">
        <v>15</v>
      </c>
      <c r="H2" s="7"/>
      <c r="I2" s="256"/>
      <c r="K2" s="22">
        <f ca="1">TODAY()</f>
        <v>43432</v>
      </c>
      <c r="L2" s="7"/>
    </row>
    <row r="3" spans="1:12" ht="15" customHeight="1" x14ac:dyDescent="0.25">
      <c r="A3" s="28" t="s">
        <v>408</v>
      </c>
      <c r="B3" s="161" t="s">
        <v>250</v>
      </c>
      <c r="C3" s="2">
        <v>43159</v>
      </c>
      <c r="D3" s="2">
        <v>43173</v>
      </c>
      <c r="E3" s="161" t="s">
        <v>6</v>
      </c>
      <c r="F3" s="264" t="s">
        <v>40</v>
      </c>
      <c r="G3" s="12">
        <v>14</v>
      </c>
      <c r="H3" s="7"/>
      <c r="I3" s="256"/>
      <c r="K3" s="7"/>
      <c r="L3" s="7"/>
    </row>
    <row r="4" spans="1:12" ht="15" customHeight="1" x14ac:dyDescent="0.25">
      <c r="A4" s="28" t="s">
        <v>409</v>
      </c>
      <c r="B4" s="161" t="s">
        <v>229</v>
      </c>
      <c r="C4" s="2">
        <v>43108</v>
      </c>
      <c r="D4" s="2">
        <v>43133</v>
      </c>
      <c r="E4" s="161" t="s">
        <v>6</v>
      </c>
      <c r="F4" s="264" t="s">
        <v>40</v>
      </c>
      <c r="G4" s="12">
        <v>25</v>
      </c>
      <c r="H4" s="7"/>
      <c r="I4"/>
      <c r="K4" s="7"/>
      <c r="L4" s="7"/>
    </row>
    <row r="5" spans="1:12" ht="15" customHeight="1" x14ac:dyDescent="0.25">
      <c r="A5" s="28" t="s">
        <v>413</v>
      </c>
      <c r="B5" s="161" t="s">
        <v>240</v>
      </c>
      <c r="C5" s="2">
        <v>43157</v>
      </c>
      <c r="D5" s="2">
        <v>43161</v>
      </c>
      <c r="E5" s="161" t="s">
        <v>6</v>
      </c>
      <c r="F5" s="265" t="s">
        <v>42</v>
      </c>
      <c r="G5" s="12">
        <v>4</v>
      </c>
      <c r="H5" s="7"/>
      <c r="I5"/>
      <c r="K5" s="7"/>
      <c r="L5" s="7"/>
    </row>
    <row r="6" spans="1:12" ht="15" customHeight="1" x14ac:dyDescent="0.25">
      <c r="A6" s="28" t="s">
        <v>432</v>
      </c>
      <c r="B6" s="161" t="s">
        <v>254</v>
      </c>
      <c r="C6" s="2">
        <v>43136</v>
      </c>
      <c r="D6" s="2">
        <v>43165</v>
      </c>
      <c r="E6" s="161" t="s">
        <v>6</v>
      </c>
      <c r="F6" s="264" t="s">
        <v>42</v>
      </c>
      <c r="G6" s="12">
        <v>29</v>
      </c>
      <c r="H6" s="7"/>
      <c r="I6"/>
      <c r="K6" s="7"/>
      <c r="L6" s="7"/>
    </row>
    <row r="7" spans="1:12" ht="15" customHeight="1" x14ac:dyDescent="0.25">
      <c r="A7" s="28" t="s">
        <v>414</v>
      </c>
      <c r="B7" s="161" t="s">
        <v>250</v>
      </c>
      <c r="C7" s="2">
        <v>43171</v>
      </c>
      <c r="D7" s="2">
        <v>43252</v>
      </c>
      <c r="E7" s="161" t="s">
        <v>6</v>
      </c>
      <c r="F7" s="264" t="s">
        <v>40</v>
      </c>
      <c r="G7" s="12">
        <v>81</v>
      </c>
      <c r="H7" s="7"/>
      <c r="I7"/>
      <c r="K7" s="7"/>
      <c r="L7" s="7"/>
    </row>
    <row r="8" spans="1:12" ht="15" customHeight="1" x14ac:dyDescent="0.25">
      <c r="A8" s="28" t="s">
        <v>468</v>
      </c>
      <c r="B8" s="161" t="s">
        <v>228</v>
      </c>
      <c r="C8" s="2">
        <v>43262</v>
      </c>
      <c r="D8" s="2">
        <v>43300</v>
      </c>
      <c r="E8" s="161" t="s">
        <v>6</v>
      </c>
      <c r="F8" s="264" t="s">
        <v>40</v>
      </c>
      <c r="G8" s="12">
        <v>38</v>
      </c>
      <c r="H8" s="562"/>
      <c r="I8"/>
      <c r="K8" s="7"/>
      <c r="L8" s="7"/>
    </row>
    <row r="9" spans="1:12" ht="15" customHeight="1" x14ac:dyDescent="0.25">
      <c r="A9" s="28" t="s">
        <v>416</v>
      </c>
      <c r="B9" s="161" t="s">
        <v>243</v>
      </c>
      <c r="C9" s="2">
        <v>43313</v>
      </c>
      <c r="D9" s="2">
        <v>43343</v>
      </c>
      <c r="E9" s="161" t="s">
        <v>6</v>
      </c>
      <c r="F9" s="264" t="s">
        <v>42</v>
      </c>
      <c r="G9" s="12">
        <v>30</v>
      </c>
      <c r="H9" s="7"/>
      <c r="I9"/>
      <c r="K9" s="7"/>
      <c r="L9" s="7"/>
    </row>
    <row r="10" spans="1:12" ht="15" customHeight="1" x14ac:dyDescent="0.25">
      <c r="A10" s="28" t="s">
        <v>415</v>
      </c>
      <c r="B10" s="161" t="s">
        <v>242</v>
      </c>
      <c r="C10" s="2">
        <v>43381</v>
      </c>
      <c r="D10" s="2">
        <v>43420</v>
      </c>
      <c r="E10" s="161" t="s">
        <v>23</v>
      </c>
      <c r="F10" s="264" t="s">
        <v>42</v>
      </c>
      <c r="G10" s="12">
        <v>39</v>
      </c>
      <c r="H10" s="7"/>
      <c r="I10" s="256"/>
      <c r="K10" s="7"/>
      <c r="L10" s="7"/>
    </row>
    <row r="11" spans="1:12" ht="15" customHeight="1" x14ac:dyDescent="0.25">
      <c r="A11" s="28" t="s">
        <v>417</v>
      </c>
      <c r="B11" s="161" t="s">
        <v>243</v>
      </c>
      <c r="C11" s="2">
        <v>43269</v>
      </c>
      <c r="D11" s="2">
        <v>43325</v>
      </c>
      <c r="E11" s="161" t="s">
        <v>6</v>
      </c>
      <c r="F11" s="264" t="s">
        <v>42</v>
      </c>
      <c r="G11" s="12">
        <v>56</v>
      </c>
      <c r="H11" s="7"/>
      <c r="I11"/>
      <c r="K11" s="7"/>
      <c r="L11" s="7"/>
    </row>
    <row r="12" spans="1:12" ht="15" customHeight="1" x14ac:dyDescent="0.25">
      <c r="A12" s="28" t="s">
        <v>418</v>
      </c>
      <c r="B12" s="161" t="s">
        <v>243</v>
      </c>
      <c r="C12" s="2">
        <v>43223</v>
      </c>
      <c r="D12" s="2">
        <v>43238</v>
      </c>
      <c r="E12" s="161" t="s">
        <v>6</v>
      </c>
      <c r="F12" s="264" t="s">
        <v>42</v>
      </c>
      <c r="G12" s="12">
        <v>15</v>
      </c>
      <c r="H12" s="7"/>
      <c r="I12" s="256"/>
      <c r="K12" s="7"/>
      <c r="L12" s="7"/>
    </row>
    <row r="13" spans="1:12" ht="15" customHeight="1" x14ac:dyDescent="0.25">
      <c r="A13" s="28" t="s">
        <v>419</v>
      </c>
      <c r="B13" s="161" t="s">
        <v>243</v>
      </c>
      <c r="C13" s="2">
        <v>43511</v>
      </c>
      <c r="D13" s="2">
        <v>43570</v>
      </c>
      <c r="E13" s="161" t="s">
        <v>21</v>
      </c>
      <c r="F13" s="264" t="s">
        <v>42</v>
      </c>
      <c r="G13" s="12">
        <v>59</v>
      </c>
      <c r="H13" s="7"/>
      <c r="I13"/>
      <c r="K13" s="7"/>
      <c r="L13" s="7"/>
    </row>
    <row r="14" spans="1:12" ht="15" customHeight="1" x14ac:dyDescent="0.25">
      <c r="A14" s="28" t="s">
        <v>420</v>
      </c>
      <c r="B14" s="161" t="s">
        <v>243</v>
      </c>
      <c r="C14" s="2">
        <v>43570</v>
      </c>
      <c r="D14" s="2">
        <v>43631</v>
      </c>
      <c r="E14" s="161" t="s">
        <v>21</v>
      </c>
      <c r="F14" s="264" t="s">
        <v>42</v>
      </c>
      <c r="G14" s="12">
        <v>61</v>
      </c>
      <c r="H14" s="7"/>
      <c r="I14"/>
      <c r="K14" s="7"/>
      <c r="L14" s="7"/>
    </row>
    <row r="15" spans="1:12" ht="15" customHeight="1" x14ac:dyDescent="0.25">
      <c r="A15" s="28" t="s">
        <v>421</v>
      </c>
      <c r="B15" s="161" t="s">
        <v>243</v>
      </c>
      <c r="C15" s="2">
        <v>43409</v>
      </c>
      <c r="D15" s="2">
        <v>43420</v>
      </c>
      <c r="E15" s="161" t="s">
        <v>23</v>
      </c>
      <c r="F15" s="264" t="s">
        <v>42</v>
      </c>
      <c r="G15" s="12">
        <v>11</v>
      </c>
      <c r="H15" s="7"/>
      <c r="I15"/>
      <c r="K15" s="7"/>
      <c r="L15" s="7"/>
    </row>
    <row r="16" spans="1:12" ht="15" customHeight="1" x14ac:dyDescent="0.25">
      <c r="A16" s="28" t="s">
        <v>422</v>
      </c>
      <c r="B16" s="161" t="s">
        <v>243</v>
      </c>
      <c r="C16" s="2">
        <v>43202</v>
      </c>
      <c r="D16" s="2">
        <v>43224</v>
      </c>
      <c r="E16" s="161" t="s">
        <v>6</v>
      </c>
      <c r="F16" s="264" t="s">
        <v>42</v>
      </c>
      <c r="G16" s="12">
        <v>22</v>
      </c>
      <c r="H16" s="562"/>
      <c r="I16"/>
      <c r="K16" s="7"/>
      <c r="L16" s="7"/>
    </row>
    <row r="17" spans="1:9" ht="15" customHeight="1" x14ac:dyDescent="0.25">
      <c r="A17" s="28" t="s">
        <v>423</v>
      </c>
      <c r="B17" s="161" t="s">
        <v>243</v>
      </c>
      <c r="C17" s="2">
        <v>43936</v>
      </c>
      <c r="D17" s="2">
        <v>43997</v>
      </c>
      <c r="E17" s="161" t="s">
        <v>74</v>
      </c>
      <c r="F17" s="264" t="s">
        <v>42</v>
      </c>
      <c r="G17" s="12">
        <v>61</v>
      </c>
      <c r="H17" s="7"/>
      <c r="I17" s="256"/>
    </row>
    <row r="18" spans="1:9" ht="15" customHeight="1" x14ac:dyDescent="0.25">
      <c r="A18" s="28" t="s">
        <v>428</v>
      </c>
      <c r="B18" s="547" t="s">
        <v>240</v>
      </c>
      <c r="C18" s="50">
        <v>43164</v>
      </c>
      <c r="D18" s="50">
        <v>43168</v>
      </c>
      <c r="E18" s="547" t="s">
        <v>6</v>
      </c>
      <c r="F18" s="549" t="s">
        <v>42</v>
      </c>
      <c r="G18" s="12">
        <v>4</v>
      </c>
      <c r="H18" s="7"/>
      <c r="I18"/>
    </row>
    <row r="19" spans="1:9" ht="15" customHeight="1" x14ac:dyDescent="0.25">
      <c r="A19" s="28" t="s">
        <v>427</v>
      </c>
      <c r="B19" s="161" t="s">
        <v>225</v>
      </c>
      <c r="C19" s="2">
        <v>43123</v>
      </c>
      <c r="D19" s="2">
        <v>43189</v>
      </c>
      <c r="E19" s="161" t="s">
        <v>6</v>
      </c>
      <c r="F19" s="264" t="s">
        <v>40</v>
      </c>
      <c r="G19" s="12">
        <v>66</v>
      </c>
      <c r="H19" s="7"/>
      <c r="I19" s="256"/>
    </row>
    <row r="20" spans="1:9" ht="15" customHeight="1" x14ac:dyDescent="0.25">
      <c r="A20" s="28" t="s">
        <v>510</v>
      </c>
      <c r="B20" s="161" t="s">
        <v>229</v>
      </c>
      <c r="C20" s="2">
        <v>43374</v>
      </c>
      <c r="D20" s="2">
        <v>43385</v>
      </c>
      <c r="E20" s="161" t="s">
        <v>6</v>
      </c>
      <c r="F20" s="264" t="s">
        <v>40</v>
      </c>
      <c r="G20" s="12">
        <v>11</v>
      </c>
      <c r="H20" s="7"/>
      <c r="I20"/>
    </row>
    <row r="21" spans="1:9" ht="15" customHeight="1" x14ac:dyDescent="0.25">
      <c r="A21" s="28" t="s">
        <v>451</v>
      </c>
      <c r="B21" s="161" t="s">
        <v>215</v>
      </c>
      <c r="C21" s="2">
        <v>43171</v>
      </c>
      <c r="D21" s="2">
        <v>43208</v>
      </c>
      <c r="E21" s="161" t="s">
        <v>6</v>
      </c>
      <c r="F21" s="264" t="s">
        <v>40</v>
      </c>
      <c r="G21" s="12">
        <v>37</v>
      </c>
      <c r="H21" s="7"/>
      <c r="I21"/>
    </row>
    <row r="22" spans="1:9" ht="15" customHeight="1" x14ac:dyDescent="0.25">
      <c r="A22" s="28" t="s">
        <v>206</v>
      </c>
      <c r="B22" s="161" t="s">
        <v>244</v>
      </c>
      <c r="C22" s="2">
        <v>43014</v>
      </c>
      <c r="D22" s="2">
        <v>43042</v>
      </c>
      <c r="E22" s="161" t="s">
        <v>6</v>
      </c>
      <c r="F22" s="264" t="s">
        <v>40</v>
      </c>
      <c r="G22" s="12">
        <v>28</v>
      </c>
      <c r="H22" s="7"/>
      <c r="I22"/>
    </row>
    <row r="23" spans="1:9" ht="15" customHeight="1" x14ac:dyDescent="0.25">
      <c r="A23" s="28" t="s">
        <v>429</v>
      </c>
      <c r="B23" s="161" t="s">
        <v>239</v>
      </c>
      <c r="C23" s="2">
        <v>43122</v>
      </c>
      <c r="D23" s="2">
        <v>43205</v>
      </c>
      <c r="E23" s="161" t="s">
        <v>6</v>
      </c>
      <c r="F23" s="264" t="s">
        <v>42</v>
      </c>
      <c r="G23" s="12">
        <v>83</v>
      </c>
      <c r="H23" s="7"/>
      <c r="I23"/>
    </row>
    <row r="24" spans="1:9" ht="15" customHeight="1" x14ac:dyDescent="0.25">
      <c r="A24" s="28" t="s">
        <v>449</v>
      </c>
      <c r="B24" s="161" t="s">
        <v>250</v>
      </c>
      <c r="C24" s="2">
        <v>43336</v>
      </c>
      <c r="D24" s="2">
        <v>43339</v>
      </c>
      <c r="E24" s="161" t="s">
        <v>6</v>
      </c>
      <c r="F24" s="264" t="s">
        <v>40</v>
      </c>
      <c r="G24" s="12">
        <v>3</v>
      </c>
      <c r="H24" s="7"/>
      <c r="I24" s="256"/>
    </row>
    <row r="25" spans="1:9" ht="15" customHeight="1" x14ac:dyDescent="0.25">
      <c r="A25" s="28" t="s">
        <v>538</v>
      </c>
      <c r="B25" s="161" t="s">
        <v>226</v>
      </c>
      <c r="C25" s="2">
        <v>43335</v>
      </c>
      <c r="D25" s="2">
        <v>43340</v>
      </c>
      <c r="E25" s="161" t="s">
        <v>6</v>
      </c>
      <c r="F25" s="264" t="s">
        <v>41</v>
      </c>
      <c r="G25" s="12">
        <v>5</v>
      </c>
      <c r="H25" s="7"/>
      <c r="I25"/>
    </row>
    <row r="26" spans="1:9" ht="15" customHeight="1" x14ac:dyDescent="0.25">
      <c r="A26" s="28" t="s">
        <v>447</v>
      </c>
      <c r="B26" s="161" t="s">
        <v>220</v>
      </c>
      <c r="C26" s="2">
        <v>43255</v>
      </c>
      <c r="D26" s="2">
        <v>43259</v>
      </c>
      <c r="E26" s="161" t="s">
        <v>6</v>
      </c>
      <c r="F26" s="264" t="s">
        <v>41</v>
      </c>
      <c r="G26" s="12">
        <v>4</v>
      </c>
      <c r="H26" s="7"/>
      <c r="I26"/>
    </row>
    <row r="27" spans="1:9" ht="15" customHeight="1" x14ac:dyDescent="0.25">
      <c r="A27" s="28" t="s">
        <v>205</v>
      </c>
      <c r="B27" s="161" t="s">
        <v>9</v>
      </c>
      <c r="C27" s="2">
        <v>42776</v>
      </c>
      <c r="D27" s="2">
        <v>43098</v>
      </c>
      <c r="E27" s="161" t="s">
        <v>6</v>
      </c>
      <c r="F27" s="264" t="s">
        <v>40</v>
      </c>
      <c r="G27" s="12">
        <v>322</v>
      </c>
      <c r="H27" s="7"/>
      <c r="I27"/>
    </row>
    <row r="28" spans="1:9" ht="15" customHeight="1" x14ac:dyDescent="0.25">
      <c r="A28" s="28" t="s">
        <v>437</v>
      </c>
      <c r="B28" s="161" t="s">
        <v>220</v>
      </c>
      <c r="C28" s="2">
        <v>43136</v>
      </c>
      <c r="D28" s="2">
        <v>43252</v>
      </c>
      <c r="E28" s="161" t="s">
        <v>6</v>
      </c>
      <c r="F28" s="264" t="s">
        <v>40</v>
      </c>
      <c r="G28" s="12">
        <v>116</v>
      </c>
      <c r="H28" s="7"/>
      <c r="I28"/>
    </row>
    <row r="29" spans="1:9" ht="15" customHeight="1" x14ac:dyDescent="0.25">
      <c r="A29" s="28" t="s">
        <v>438</v>
      </c>
      <c r="B29" s="161" t="s">
        <v>224</v>
      </c>
      <c r="C29" s="2">
        <v>43143</v>
      </c>
      <c r="D29" s="2">
        <v>43161</v>
      </c>
      <c r="E29" s="161" t="s">
        <v>6</v>
      </c>
      <c r="F29" s="264" t="s">
        <v>40</v>
      </c>
      <c r="G29" s="12">
        <v>18</v>
      </c>
      <c r="H29" s="7"/>
      <c r="I29"/>
    </row>
    <row r="30" spans="1:9" ht="15" customHeight="1" x14ac:dyDescent="0.25">
      <c r="A30" s="28" t="s">
        <v>448</v>
      </c>
      <c r="B30" s="161" t="s">
        <v>220</v>
      </c>
      <c r="C30" s="2">
        <v>43264</v>
      </c>
      <c r="D30" s="2">
        <v>43269</v>
      </c>
      <c r="E30" s="161" t="s">
        <v>6</v>
      </c>
      <c r="F30" s="264" t="s">
        <v>41</v>
      </c>
      <c r="G30" s="12">
        <v>5</v>
      </c>
      <c r="H30" s="7"/>
      <c r="I30"/>
    </row>
    <row r="31" spans="1:9" ht="15" customHeight="1" x14ac:dyDescent="0.25">
      <c r="A31" s="28" t="s">
        <v>207</v>
      </c>
      <c r="B31" s="161" t="s">
        <v>245</v>
      </c>
      <c r="C31" s="2">
        <v>42870</v>
      </c>
      <c r="D31" s="2">
        <v>42881</v>
      </c>
      <c r="E31" s="161" t="s">
        <v>6</v>
      </c>
      <c r="F31" s="264" t="s">
        <v>41</v>
      </c>
      <c r="G31" s="12">
        <v>11</v>
      </c>
      <c r="H31" s="7"/>
      <c r="I31"/>
    </row>
    <row r="32" spans="1:9" ht="15" customHeight="1" x14ac:dyDescent="0.25">
      <c r="A32" s="28" t="s">
        <v>444</v>
      </c>
      <c r="B32" s="161" t="s">
        <v>237</v>
      </c>
      <c r="C32" s="2">
        <v>43241</v>
      </c>
      <c r="D32" s="2">
        <v>43252</v>
      </c>
      <c r="E32" s="161" t="s">
        <v>6</v>
      </c>
      <c r="F32" s="264" t="s">
        <v>41</v>
      </c>
      <c r="G32" s="12">
        <v>11</v>
      </c>
      <c r="H32" s="7"/>
      <c r="I32"/>
    </row>
    <row r="33" spans="1:9" ht="15" customHeight="1" x14ac:dyDescent="0.25">
      <c r="A33" s="28" t="s">
        <v>500</v>
      </c>
      <c r="B33" s="161" t="s">
        <v>226</v>
      </c>
      <c r="C33" s="2">
        <v>43430</v>
      </c>
      <c r="D33" s="2">
        <v>43455</v>
      </c>
      <c r="E33" s="161" t="s">
        <v>66</v>
      </c>
      <c r="F33" s="264" t="s">
        <v>40</v>
      </c>
      <c r="G33" s="12">
        <v>25</v>
      </c>
      <c r="H33" s="7"/>
      <c r="I33"/>
    </row>
    <row r="34" spans="1:9" ht="15" customHeight="1" x14ac:dyDescent="0.25">
      <c r="A34" s="28" t="s">
        <v>509</v>
      </c>
      <c r="B34" s="161" t="s">
        <v>231</v>
      </c>
      <c r="C34" s="2">
        <v>43367</v>
      </c>
      <c r="D34" s="2">
        <v>43434</v>
      </c>
      <c r="E34" s="161" t="s">
        <v>23</v>
      </c>
      <c r="F34" s="264" t="s">
        <v>40</v>
      </c>
      <c r="G34" s="12">
        <v>67</v>
      </c>
      <c r="H34" s="7"/>
      <c r="I34"/>
    </row>
    <row r="35" spans="1:9" x14ac:dyDescent="0.25">
      <c r="A35" s="28" t="s">
        <v>450</v>
      </c>
      <c r="B35" s="161" t="s">
        <v>243</v>
      </c>
      <c r="C35" s="2">
        <v>43449</v>
      </c>
      <c r="D35" s="2">
        <v>43511</v>
      </c>
      <c r="E35" s="161" t="s">
        <v>21</v>
      </c>
      <c r="F35" s="264" t="s">
        <v>42</v>
      </c>
      <c r="G35" s="12">
        <v>62</v>
      </c>
      <c r="H35" s="562"/>
      <c r="I35"/>
    </row>
    <row r="36" spans="1:9" x14ac:dyDescent="0.25">
      <c r="A36" s="28" t="s">
        <v>488</v>
      </c>
      <c r="B36" s="161" t="s">
        <v>227</v>
      </c>
      <c r="C36" s="2">
        <v>43405</v>
      </c>
      <c r="D36" s="2">
        <v>43416</v>
      </c>
      <c r="E36" s="161" t="s">
        <v>23</v>
      </c>
      <c r="F36" s="264" t="s">
        <v>41</v>
      </c>
      <c r="G36" s="12">
        <v>11</v>
      </c>
      <c r="H36" s="562"/>
      <c r="I36"/>
    </row>
    <row r="37" spans="1:9" x14ac:dyDescent="0.25">
      <c r="A37" s="28" t="s">
        <v>208</v>
      </c>
      <c r="B37" s="161" t="s">
        <v>223</v>
      </c>
      <c r="C37" s="2">
        <v>43017</v>
      </c>
      <c r="D37" s="2">
        <v>43083</v>
      </c>
      <c r="E37" s="161" t="s">
        <v>6</v>
      </c>
      <c r="F37" s="264" t="s">
        <v>40</v>
      </c>
      <c r="G37" s="12">
        <v>66</v>
      </c>
      <c r="H37" s="7"/>
      <c r="I37" s="256"/>
    </row>
    <row r="38" spans="1:9" x14ac:dyDescent="0.25">
      <c r="A38" s="28" t="s">
        <v>453</v>
      </c>
      <c r="B38" s="161" t="s">
        <v>229</v>
      </c>
      <c r="C38" s="2">
        <v>43297</v>
      </c>
      <c r="D38" s="2">
        <v>43333</v>
      </c>
      <c r="E38" s="161" t="s">
        <v>6</v>
      </c>
      <c r="F38" s="264" t="s">
        <v>40</v>
      </c>
      <c r="G38" s="12">
        <v>36</v>
      </c>
      <c r="H38" s="7"/>
      <c r="I38"/>
    </row>
    <row r="39" spans="1:9" x14ac:dyDescent="0.25">
      <c r="A39" s="28" t="s">
        <v>455</v>
      </c>
      <c r="B39" s="161" t="s">
        <v>242</v>
      </c>
      <c r="C39" s="2">
        <v>43161</v>
      </c>
      <c r="D39" s="2">
        <v>43196</v>
      </c>
      <c r="E39" s="161" t="s">
        <v>6</v>
      </c>
      <c r="F39" s="264" t="s">
        <v>42</v>
      </c>
      <c r="G39" s="12">
        <v>35</v>
      </c>
      <c r="H39" s="7"/>
      <c r="I39" s="256"/>
    </row>
    <row r="40" spans="1:9" x14ac:dyDescent="0.25">
      <c r="A40" s="28" t="s">
        <v>457</v>
      </c>
      <c r="B40" s="161" t="s">
        <v>705</v>
      </c>
      <c r="C40" s="2">
        <v>43185</v>
      </c>
      <c r="D40" s="2">
        <v>43265</v>
      </c>
      <c r="E40" s="161" t="s">
        <v>6</v>
      </c>
      <c r="F40" s="264" t="s">
        <v>40</v>
      </c>
      <c r="G40" s="12">
        <v>80</v>
      </c>
      <c r="H40" s="7"/>
      <c r="I40"/>
    </row>
    <row r="41" spans="1:9" x14ac:dyDescent="0.25">
      <c r="A41" s="28" t="s">
        <v>456</v>
      </c>
      <c r="B41" s="161" t="s">
        <v>242</v>
      </c>
      <c r="C41" s="2">
        <v>43199</v>
      </c>
      <c r="D41" s="2">
        <v>43236</v>
      </c>
      <c r="E41" s="161" t="s">
        <v>6</v>
      </c>
      <c r="F41" s="264" t="s">
        <v>42</v>
      </c>
      <c r="G41" s="12">
        <v>37</v>
      </c>
      <c r="H41" s="7"/>
      <c r="I41"/>
    </row>
    <row r="42" spans="1:9" x14ac:dyDescent="0.25">
      <c r="A42" s="28" t="s">
        <v>458</v>
      </c>
      <c r="B42" s="161" t="s">
        <v>224</v>
      </c>
      <c r="C42" s="2">
        <v>43251</v>
      </c>
      <c r="D42" s="2">
        <v>43361</v>
      </c>
      <c r="E42" s="161" t="s">
        <v>6</v>
      </c>
      <c r="F42" s="264" t="s">
        <v>40</v>
      </c>
      <c r="G42" s="12">
        <v>110</v>
      </c>
      <c r="H42" s="7"/>
      <c r="I42"/>
    </row>
    <row r="43" spans="1:9" x14ac:dyDescent="0.25">
      <c r="A43" s="28" t="s">
        <v>494</v>
      </c>
      <c r="B43" s="161" t="s">
        <v>239</v>
      </c>
      <c r="C43" s="2">
        <v>43290</v>
      </c>
      <c r="D43" s="2">
        <v>43299</v>
      </c>
      <c r="E43" s="161" t="s">
        <v>6</v>
      </c>
      <c r="F43" s="264" t="s">
        <v>42</v>
      </c>
      <c r="G43" s="12">
        <v>9</v>
      </c>
      <c r="H43" s="562"/>
      <c r="I43"/>
    </row>
    <row r="44" spans="1:9" x14ac:dyDescent="0.25">
      <c r="A44" s="28" t="s">
        <v>464</v>
      </c>
      <c r="B44" s="161" t="s">
        <v>224</v>
      </c>
      <c r="C44" s="2">
        <v>43213</v>
      </c>
      <c r="D44" s="2">
        <v>43224</v>
      </c>
      <c r="E44" s="161" t="s">
        <v>6</v>
      </c>
      <c r="F44" s="264" t="s">
        <v>40</v>
      </c>
      <c r="G44" s="12">
        <v>11</v>
      </c>
      <c r="H44" s="7"/>
      <c r="I44"/>
    </row>
    <row r="45" spans="1:9" x14ac:dyDescent="0.25">
      <c r="A45" s="28" t="s">
        <v>462</v>
      </c>
      <c r="B45" s="161" t="s">
        <v>254</v>
      </c>
      <c r="C45" s="2">
        <v>43180</v>
      </c>
      <c r="D45" s="2">
        <v>43185</v>
      </c>
      <c r="E45" s="161" t="s">
        <v>6</v>
      </c>
      <c r="F45" s="264" t="s">
        <v>42</v>
      </c>
      <c r="G45" s="12">
        <v>5</v>
      </c>
      <c r="H45" s="7"/>
      <c r="I45"/>
    </row>
    <row r="46" spans="1:9" x14ac:dyDescent="0.25">
      <c r="A46" s="28" t="s">
        <v>463</v>
      </c>
      <c r="B46" s="161" t="s">
        <v>236</v>
      </c>
      <c r="C46" s="2">
        <v>43182</v>
      </c>
      <c r="D46" s="2">
        <v>43194</v>
      </c>
      <c r="E46" s="161" t="s">
        <v>6</v>
      </c>
      <c r="F46" s="264" t="s">
        <v>41</v>
      </c>
      <c r="G46" s="12">
        <v>12</v>
      </c>
      <c r="H46" s="7"/>
      <c r="I46"/>
    </row>
    <row r="47" spans="1:9" x14ac:dyDescent="0.25">
      <c r="A47" s="28" t="s">
        <v>466</v>
      </c>
      <c r="B47" s="161" t="s">
        <v>241</v>
      </c>
      <c r="C47" s="2">
        <v>43185</v>
      </c>
      <c r="D47" s="2">
        <v>43189</v>
      </c>
      <c r="E47" s="161" t="s">
        <v>6</v>
      </c>
      <c r="F47" s="264" t="s">
        <v>42</v>
      </c>
      <c r="G47" s="12">
        <v>4</v>
      </c>
      <c r="H47" s="7"/>
      <c r="I47"/>
    </row>
    <row r="48" spans="1:9" x14ac:dyDescent="0.25">
      <c r="A48" s="28" t="s">
        <v>467</v>
      </c>
      <c r="B48" s="161" t="s">
        <v>254</v>
      </c>
      <c r="C48" s="2">
        <v>43192</v>
      </c>
      <c r="D48" s="2">
        <v>43203</v>
      </c>
      <c r="E48" s="161" t="s">
        <v>6</v>
      </c>
      <c r="F48" s="264" t="s">
        <v>42</v>
      </c>
      <c r="G48" s="12">
        <v>11</v>
      </c>
      <c r="H48" s="7"/>
      <c r="I48"/>
    </row>
    <row r="49" spans="1:9" x14ac:dyDescent="0.25">
      <c r="A49" s="28" t="s">
        <v>469</v>
      </c>
      <c r="B49" s="161" t="s">
        <v>223</v>
      </c>
      <c r="C49" s="2">
        <v>43194</v>
      </c>
      <c r="D49" s="2">
        <v>43208</v>
      </c>
      <c r="E49" s="161" t="s">
        <v>6</v>
      </c>
      <c r="F49" s="264" t="s">
        <v>40</v>
      </c>
      <c r="G49" s="12">
        <v>14</v>
      </c>
      <c r="H49" s="7"/>
      <c r="I49"/>
    </row>
    <row r="50" spans="1:9" x14ac:dyDescent="0.25">
      <c r="A50" s="28" t="s">
        <v>501</v>
      </c>
      <c r="B50" s="161" t="s">
        <v>221</v>
      </c>
      <c r="C50" s="2">
        <v>43348</v>
      </c>
      <c r="D50" s="2">
        <v>43514</v>
      </c>
      <c r="E50" s="161" t="s">
        <v>23</v>
      </c>
      <c r="F50" s="264" t="s">
        <v>41</v>
      </c>
      <c r="G50" s="12">
        <v>166</v>
      </c>
      <c r="H50" s="562"/>
      <c r="I50"/>
    </row>
    <row r="51" spans="1:9" x14ac:dyDescent="0.25">
      <c r="A51" s="28" t="s">
        <v>471</v>
      </c>
      <c r="B51" s="161" t="s">
        <v>215</v>
      </c>
      <c r="C51" s="2">
        <v>43208</v>
      </c>
      <c r="D51" s="2">
        <v>43238</v>
      </c>
      <c r="E51" s="161" t="s">
        <v>6</v>
      </c>
      <c r="F51" s="264" t="s">
        <v>40</v>
      </c>
      <c r="G51" s="12">
        <v>30</v>
      </c>
      <c r="H51" s="7"/>
      <c r="I51"/>
    </row>
    <row r="52" spans="1:9" x14ac:dyDescent="0.25">
      <c r="A52" s="28" t="s">
        <v>298</v>
      </c>
      <c r="B52" s="161" t="s">
        <v>226</v>
      </c>
      <c r="C52" s="2">
        <v>43069</v>
      </c>
      <c r="D52" s="2">
        <v>43112</v>
      </c>
      <c r="E52" s="161" t="s">
        <v>6</v>
      </c>
      <c r="F52" s="264" t="s">
        <v>40</v>
      </c>
      <c r="G52" s="12">
        <v>43</v>
      </c>
      <c r="H52" s="7"/>
      <c r="I52"/>
    </row>
    <row r="53" spans="1:9" x14ac:dyDescent="0.25">
      <c r="A53" s="28" t="s">
        <v>516</v>
      </c>
      <c r="B53" s="161" t="s">
        <v>228</v>
      </c>
      <c r="C53" s="2">
        <v>43332</v>
      </c>
      <c r="D53" s="2">
        <v>43385</v>
      </c>
      <c r="E53" s="161" t="s">
        <v>6</v>
      </c>
      <c r="F53" s="264" t="s">
        <v>40</v>
      </c>
      <c r="G53" s="12">
        <v>53</v>
      </c>
      <c r="H53" s="7"/>
      <c r="I53" s="256"/>
    </row>
    <row r="54" spans="1:9" ht="26.25" x14ac:dyDescent="0.25">
      <c r="A54" s="28" t="s">
        <v>473</v>
      </c>
      <c r="B54" s="161" t="s">
        <v>239</v>
      </c>
      <c r="C54" s="2">
        <v>43360</v>
      </c>
      <c r="D54" s="2">
        <v>43371</v>
      </c>
      <c r="E54" s="161" t="s">
        <v>74</v>
      </c>
      <c r="F54" s="264" t="s">
        <v>42</v>
      </c>
      <c r="G54" s="12">
        <v>11</v>
      </c>
      <c r="H54" s="7"/>
      <c r="I54"/>
    </row>
    <row r="55" spans="1:9" ht="26.25" x14ac:dyDescent="0.25">
      <c r="A55" s="28" t="s">
        <v>474</v>
      </c>
      <c r="B55" s="161" t="s">
        <v>239</v>
      </c>
      <c r="C55" s="2">
        <v>43388</v>
      </c>
      <c r="D55" s="2">
        <v>43399</v>
      </c>
      <c r="E55" s="161" t="s">
        <v>74</v>
      </c>
      <c r="F55" s="264" t="s">
        <v>42</v>
      </c>
      <c r="G55" s="12">
        <v>11</v>
      </c>
      <c r="H55" s="7"/>
      <c r="I55"/>
    </row>
    <row r="56" spans="1:9" ht="26.25" x14ac:dyDescent="0.25">
      <c r="A56" s="28" t="s">
        <v>475</v>
      </c>
      <c r="B56" s="161" t="s">
        <v>239</v>
      </c>
      <c r="C56" s="2">
        <v>43402</v>
      </c>
      <c r="D56" s="2">
        <v>43413</v>
      </c>
      <c r="E56" s="161" t="s">
        <v>74</v>
      </c>
      <c r="F56" s="264" t="s">
        <v>42</v>
      </c>
      <c r="G56" s="12">
        <v>11</v>
      </c>
      <c r="H56" s="7"/>
      <c r="I56"/>
    </row>
    <row r="57" spans="1:9" x14ac:dyDescent="0.25">
      <c r="A57" s="28" t="s">
        <v>282</v>
      </c>
      <c r="B57" s="161" t="s">
        <v>242</v>
      </c>
      <c r="C57" s="2">
        <v>42838</v>
      </c>
      <c r="D57" s="2">
        <v>43100</v>
      </c>
      <c r="E57" s="161" t="s">
        <v>6</v>
      </c>
      <c r="F57" s="264" t="s">
        <v>42</v>
      </c>
      <c r="G57" s="12">
        <v>262</v>
      </c>
      <c r="H57" s="562"/>
      <c r="I57"/>
    </row>
    <row r="58" spans="1:9" ht="26.25" x14ac:dyDescent="0.25">
      <c r="A58" s="28" t="s">
        <v>476</v>
      </c>
      <c r="B58" s="161" t="s">
        <v>239</v>
      </c>
      <c r="C58" s="2">
        <v>43465</v>
      </c>
      <c r="D58" s="2">
        <v>43476</v>
      </c>
      <c r="E58" s="161" t="s">
        <v>74</v>
      </c>
      <c r="F58" s="264" t="s">
        <v>42</v>
      </c>
      <c r="G58" s="12">
        <v>11</v>
      </c>
      <c r="H58" s="7"/>
      <c r="I58" s="256"/>
    </row>
    <row r="59" spans="1:9" x14ac:dyDescent="0.25">
      <c r="A59" s="28" t="s">
        <v>286</v>
      </c>
      <c r="B59" s="161" t="s">
        <v>253</v>
      </c>
      <c r="C59" s="2">
        <v>42850</v>
      </c>
      <c r="D59" s="2">
        <v>42874</v>
      </c>
      <c r="E59" s="161" t="s">
        <v>6</v>
      </c>
      <c r="F59" s="264" t="s">
        <v>40</v>
      </c>
      <c r="G59" s="12">
        <v>24</v>
      </c>
      <c r="H59" s="7"/>
      <c r="I59"/>
    </row>
    <row r="60" spans="1:9" ht="26.25" x14ac:dyDescent="0.25">
      <c r="A60" s="28" t="s">
        <v>477</v>
      </c>
      <c r="B60" s="161" t="s">
        <v>239</v>
      </c>
      <c r="C60" s="2">
        <v>43830</v>
      </c>
      <c r="D60" s="2">
        <v>43841</v>
      </c>
      <c r="E60" s="161" t="s">
        <v>74</v>
      </c>
      <c r="F60" s="264" t="s">
        <v>42</v>
      </c>
      <c r="G60" s="12">
        <v>11</v>
      </c>
      <c r="H60" s="7"/>
      <c r="I60"/>
    </row>
    <row r="61" spans="1:9" ht="26.25" x14ac:dyDescent="0.25">
      <c r="A61" s="28" t="s">
        <v>478</v>
      </c>
      <c r="B61" s="161" t="s">
        <v>239</v>
      </c>
      <c r="C61" s="2">
        <v>43479</v>
      </c>
      <c r="D61" s="2">
        <v>43490</v>
      </c>
      <c r="E61" s="161" t="s">
        <v>74</v>
      </c>
      <c r="F61" s="264" t="s">
        <v>42</v>
      </c>
      <c r="G61" s="12">
        <v>11</v>
      </c>
      <c r="H61" s="7"/>
      <c r="I61" s="256"/>
    </row>
    <row r="62" spans="1:9" x14ac:dyDescent="0.25">
      <c r="A62" s="28" t="s">
        <v>479</v>
      </c>
      <c r="B62" s="161" t="s">
        <v>239</v>
      </c>
      <c r="C62" s="2">
        <v>43332</v>
      </c>
      <c r="D62" s="2">
        <v>43363</v>
      </c>
      <c r="E62" s="161" t="s">
        <v>6</v>
      </c>
      <c r="F62" s="264" t="s">
        <v>42</v>
      </c>
      <c r="G62" s="12">
        <v>31</v>
      </c>
      <c r="H62" s="7"/>
      <c r="I62"/>
    </row>
    <row r="63" spans="1:9" ht="26.25" x14ac:dyDescent="0.25">
      <c r="A63" s="28" t="s">
        <v>480</v>
      </c>
      <c r="B63" s="161" t="s">
        <v>239</v>
      </c>
      <c r="C63" s="2">
        <v>43346</v>
      </c>
      <c r="D63" s="2">
        <v>43357</v>
      </c>
      <c r="E63" s="161" t="s">
        <v>74</v>
      </c>
      <c r="F63" s="264" t="s">
        <v>42</v>
      </c>
      <c r="G63" s="12">
        <v>11</v>
      </c>
      <c r="H63" s="7"/>
      <c r="I63"/>
    </row>
    <row r="64" spans="1:9" x14ac:dyDescent="0.25">
      <c r="A64" s="28" t="s">
        <v>338</v>
      </c>
      <c r="B64" s="161" t="s">
        <v>215</v>
      </c>
      <c r="C64" s="2">
        <v>43059</v>
      </c>
      <c r="D64" s="2">
        <v>43147</v>
      </c>
      <c r="E64" s="161" t="s">
        <v>6</v>
      </c>
      <c r="F64" s="264" t="s">
        <v>40</v>
      </c>
      <c r="G64" s="12">
        <v>88</v>
      </c>
      <c r="H64" s="7"/>
      <c r="I64"/>
    </row>
    <row r="65" spans="1:9" x14ac:dyDescent="0.25">
      <c r="A65" s="28" t="s">
        <v>481</v>
      </c>
      <c r="B65" s="161" t="s">
        <v>243</v>
      </c>
      <c r="C65" s="2">
        <v>43283</v>
      </c>
      <c r="D65" s="2">
        <v>43308</v>
      </c>
      <c r="E65" s="161" t="s">
        <v>6</v>
      </c>
      <c r="F65" s="264" t="s">
        <v>42</v>
      </c>
      <c r="G65" s="12">
        <v>25</v>
      </c>
      <c r="H65" s="7"/>
      <c r="I65"/>
    </row>
    <row r="66" spans="1:9" ht="26.25" x14ac:dyDescent="0.25">
      <c r="A66" s="28" t="s">
        <v>482</v>
      </c>
      <c r="B66" s="161" t="s">
        <v>243</v>
      </c>
      <c r="C66" s="2">
        <v>43419</v>
      </c>
      <c r="D66" s="2">
        <v>43449</v>
      </c>
      <c r="E66" s="161" t="s">
        <v>74</v>
      </c>
      <c r="F66" s="264" t="s">
        <v>42</v>
      </c>
      <c r="G66" s="12">
        <v>30</v>
      </c>
      <c r="H66" s="7"/>
      <c r="I66" s="256"/>
    </row>
    <row r="67" spans="1:9" ht="26.25" x14ac:dyDescent="0.25">
      <c r="A67" s="28" t="s">
        <v>483</v>
      </c>
      <c r="B67" s="161" t="s">
        <v>243</v>
      </c>
      <c r="C67" s="2">
        <v>43905</v>
      </c>
      <c r="D67" s="2">
        <v>43936</v>
      </c>
      <c r="E67" s="161" t="s">
        <v>74</v>
      </c>
      <c r="F67" s="264" t="s">
        <v>42</v>
      </c>
      <c r="G67" s="12">
        <v>31</v>
      </c>
      <c r="H67" s="7"/>
      <c r="I67"/>
    </row>
    <row r="68" spans="1:9" x14ac:dyDescent="0.25">
      <c r="A68" s="28" t="s">
        <v>484</v>
      </c>
      <c r="B68" s="161" t="s">
        <v>240</v>
      </c>
      <c r="C68" s="2">
        <v>43571</v>
      </c>
      <c r="D68" s="2">
        <v>43603</v>
      </c>
      <c r="E68" s="161" t="s">
        <v>21</v>
      </c>
      <c r="F68" s="264" t="s">
        <v>42</v>
      </c>
      <c r="G68" s="12">
        <v>32</v>
      </c>
      <c r="H68" s="7"/>
      <c r="I68" s="256"/>
    </row>
    <row r="69" spans="1:9" x14ac:dyDescent="0.25">
      <c r="A69" s="28" t="s">
        <v>285</v>
      </c>
      <c r="B69" s="161" t="s">
        <v>261</v>
      </c>
      <c r="C69" s="2">
        <v>42891</v>
      </c>
      <c r="D69" s="2">
        <v>43042</v>
      </c>
      <c r="E69" s="161" t="s">
        <v>6</v>
      </c>
      <c r="F69" s="264" t="s">
        <v>40</v>
      </c>
      <c r="G69" s="12">
        <v>151</v>
      </c>
      <c r="H69" s="7"/>
      <c r="I69" s="256"/>
    </row>
    <row r="70" spans="1:9" x14ac:dyDescent="0.25">
      <c r="A70" s="28" t="s">
        <v>470</v>
      </c>
      <c r="B70" s="161" t="s">
        <v>230</v>
      </c>
      <c r="C70" s="2">
        <v>43199</v>
      </c>
      <c r="D70" s="2">
        <v>43203</v>
      </c>
      <c r="E70" s="161" t="s">
        <v>6</v>
      </c>
      <c r="F70" s="264" t="s">
        <v>40</v>
      </c>
      <c r="G70" s="12">
        <v>4</v>
      </c>
      <c r="H70" s="7"/>
      <c r="I70"/>
    </row>
    <row r="71" spans="1:9" x14ac:dyDescent="0.25">
      <c r="A71" s="28" t="s">
        <v>283</v>
      </c>
      <c r="B71" s="161" t="s">
        <v>9</v>
      </c>
      <c r="C71" s="2">
        <v>42877</v>
      </c>
      <c r="D71" s="2">
        <v>42881</v>
      </c>
      <c r="E71" s="161" t="s">
        <v>6</v>
      </c>
      <c r="F71" s="264" t="s">
        <v>42</v>
      </c>
      <c r="G71" s="12">
        <v>4</v>
      </c>
      <c r="H71" s="7"/>
      <c r="I71" s="256"/>
    </row>
    <row r="72" spans="1:9" x14ac:dyDescent="0.25">
      <c r="A72" s="28" t="s">
        <v>490</v>
      </c>
      <c r="B72" s="161" t="s">
        <v>224</v>
      </c>
      <c r="C72" s="2">
        <v>43241</v>
      </c>
      <c r="D72" s="2">
        <v>43259</v>
      </c>
      <c r="E72" s="161" t="s">
        <v>6</v>
      </c>
      <c r="F72" s="264" t="s">
        <v>40</v>
      </c>
      <c r="G72" s="12">
        <v>18</v>
      </c>
      <c r="H72" s="7"/>
      <c r="I72"/>
    </row>
    <row r="73" spans="1:9" x14ac:dyDescent="0.25">
      <c r="A73" s="28" t="s">
        <v>472</v>
      </c>
      <c r="B73" s="161" t="s">
        <v>241</v>
      </c>
      <c r="C73" s="2">
        <v>43199</v>
      </c>
      <c r="D73" s="2">
        <v>43208</v>
      </c>
      <c r="E73" s="161" t="s">
        <v>6</v>
      </c>
      <c r="F73" s="264" t="s">
        <v>42</v>
      </c>
      <c r="G73" s="12">
        <v>9</v>
      </c>
      <c r="H73" s="562"/>
      <c r="I73"/>
    </row>
    <row r="74" spans="1:9" x14ac:dyDescent="0.25">
      <c r="A74" s="28" t="s">
        <v>331</v>
      </c>
      <c r="B74" s="161" t="s">
        <v>226</v>
      </c>
      <c r="C74" s="2">
        <v>43045</v>
      </c>
      <c r="D74" s="2">
        <v>43077</v>
      </c>
      <c r="E74" s="161" t="s">
        <v>6</v>
      </c>
      <c r="F74" s="264" t="s">
        <v>40</v>
      </c>
      <c r="G74" s="12">
        <v>32</v>
      </c>
      <c r="H74" s="7"/>
      <c r="I74" s="256"/>
    </row>
    <row r="75" spans="1:9" x14ac:dyDescent="0.25">
      <c r="A75" s="28" t="s">
        <v>499</v>
      </c>
      <c r="B75" s="161" t="s">
        <v>240</v>
      </c>
      <c r="C75" s="2">
        <v>43244</v>
      </c>
      <c r="D75" s="2">
        <v>43251</v>
      </c>
      <c r="E75" s="161" t="s">
        <v>6</v>
      </c>
      <c r="F75" s="264" t="s">
        <v>42</v>
      </c>
      <c r="G75" s="12">
        <v>7</v>
      </c>
      <c r="H75" s="562"/>
      <c r="I75"/>
    </row>
    <row r="76" spans="1:9" x14ac:dyDescent="0.25">
      <c r="A76" s="28" t="s">
        <v>491</v>
      </c>
      <c r="B76" s="161" t="s">
        <v>236</v>
      </c>
      <c r="C76" s="2">
        <v>43241</v>
      </c>
      <c r="D76" s="2">
        <v>43258</v>
      </c>
      <c r="E76" s="161" t="s">
        <v>6</v>
      </c>
      <c r="F76" s="264" t="s">
        <v>40</v>
      </c>
      <c r="G76" s="12">
        <v>17</v>
      </c>
      <c r="H76" s="562"/>
      <c r="I76"/>
    </row>
    <row r="77" spans="1:9" x14ac:dyDescent="0.25">
      <c r="A77" s="28" t="s">
        <v>492</v>
      </c>
      <c r="B77" s="161" t="s">
        <v>215</v>
      </c>
      <c r="C77" s="2">
        <v>43411</v>
      </c>
      <c r="D77" s="2">
        <v>43427</v>
      </c>
      <c r="E77" s="161" t="s">
        <v>23</v>
      </c>
      <c r="F77" s="264" t="s">
        <v>40</v>
      </c>
      <c r="G77" s="12">
        <v>16</v>
      </c>
      <c r="H77" s="7"/>
      <c r="I77"/>
    </row>
    <row r="78" spans="1:9" x14ac:dyDescent="0.25">
      <c r="A78" s="28" t="s">
        <v>287</v>
      </c>
      <c r="B78" s="161" t="s">
        <v>216</v>
      </c>
      <c r="C78" s="2">
        <v>43416</v>
      </c>
      <c r="D78" s="2">
        <v>43441</v>
      </c>
      <c r="E78" s="161" t="s">
        <v>6</v>
      </c>
      <c r="F78" s="264" t="s">
        <v>40</v>
      </c>
      <c r="G78" s="12">
        <v>25</v>
      </c>
      <c r="H78" s="7"/>
      <c r="I78"/>
    </row>
    <row r="79" spans="1:9" ht="26.25" x14ac:dyDescent="0.25">
      <c r="A79" s="28" t="s">
        <v>493</v>
      </c>
      <c r="B79" s="161" t="s">
        <v>214</v>
      </c>
      <c r="C79" s="2">
        <v>43444</v>
      </c>
      <c r="D79" s="2">
        <v>43476</v>
      </c>
      <c r="E79" s="161" t="s">
        <v>74</v>
      </c>
      <c r="F79" s="264" t="s">
        <v>40</v>
      </c>
      <c r="G79" s="12">
        <v>32</v>
      </c>
      <c r="H79" s="7"/>
      <c r="I79"/>
    </row>
    <row r="80" spans="1:9" x14ac:dyDescent="0.25">
      <c r="A80" s="28" t="s">
        <v>486</v>
      </c>
      <c r="B80" s="161" t="s">
        <v>230</v>
      </c>
      <c r="C80" s="2">
        <v>43206</v>
      </c>
      <c r="D80" s="2">
        <v>43217</v>
      </c>
      <c r="E80" s="161" t="s">
        <v>6</v>
      </c>
      <c r="F80" s="264" t="s">
        <v>40</v>
      </c>
      <c r="G80" s="12">
        <v>11</v>
      </c>
      <c r="H80" s="7"/>
      <c r="I80"/>
    </row>
    <row r="81" spans="1:9" x14ac:dyDescent="0.25">
      <c r="A81" s="28" t="s">
        <v>288</v>
      </c>
      <c r="B81" s="161" t="s">
        <v>246</v>
      </c>
      <c r="C81" s="2">
        <v>43003</v>
      </c>
      <c r="D81" s="2">
        <v>43014</v>
      </c>
      <c r="E81" s="161" t="s">
        <v>6</v>
      </c>
      <c r="F81" s="264" t="s">
        <v>40</v>
      </c>
      <c r="G81" s="12">
        <v>11</v>
      </c>
      <c r="H81" s="7"/>
      <c r="I81"/>
    </row>
    <row r="82" spans="1:9" x14ac:dyDescent="0.25">
      <c r="A82" s="28" t="s">
        <v>497</v>
      </c>
      <c r="B82" s="161" t="s">
        <v>254</v>
      </c>
      <c r="C82" s="2">
        <v>43207</v>
      </c>
      <c r="D82" s="2">
        <v>43266</v>
      </c>
      <c r="E82" s="161" t="s">
        <v>6</v>
      </c>
      <c r="F82" s="264" t="s">
        <v>42</v>
      </c>
      <c r="G82" s="12">
        <v>59</v>
      </c>
      <c r="H82" s="7"/>
      <c r="I82" s="256"/>
    </row>
    <row r="83" spans="1:9" x14ac:dyDescent="0.25">
      <c r="A83" s="28" t="s">
        <v>322</v>
      </c>
      <c r="B83" s="161" t="s">
        <v>239</v>
      </c>
      <c r="C83" s="2">
        <v>43019</v>
      </c>
      <c r="D83" s="2">
        <v>43039</v>
      </c>
      <c r="E83" s="161" t="s">
        <v>6</v>
      </c>
      <c r="F83" s="264" t="s">
        <v>42</v>
      </c>
      <c r="G83" s="12">
        <v>20</v>
      </c>
      <c r="H83" s="7"/>
      <c r="I83"/>
    </row>
    <row r="84" spans="1:9" x14ac:dyDescent="0.25">
      <c r="A84" s="28" t="s">
        <v>495</v>
      </c>
      <c r="B84" s="161" t="s">
        <v>239</v>
      </c>
      <c r="C84" s="2">
        <v>43332</v>
      </c>
      <c r="D84" s="2">
        <v>43363</v>
      </c>
      <c r="E84" s="161" t="s">
        <v>6</v>
      </c>
      <c r="F84" s="264" t="s">
        <v>42</v>
      </c>
      <c r="G84" s="12">
        <v>31</v>
      </c>
      <c r="H84" s="7"/>
      <c r="I84"/>
    </row>
    <row r="85" spans="1:9" x14ac:dyDescent="0.25">
      <c r="A85" s="28" t="s">
        <v>284</v>
      </c>
      <c r="B85" s="161" t="s">
        <v>240</v>
      </c>
      <c r="C85" s="2">
        <v>42877</v>
      </c>
      <c r="D85" s="2">
        <v>43100</v>
      </c>
      <c r="E85" s="161" t="s">
        <v>6</v>
      </c>
      <c r="F85" s="264" t="s">
        <v>42</v>
      </c>
      <c r="G85" s="12">
        <v>223</v>
      </c>
      <c r="H85" s="562"/>
      <c r="I85"/>
    </row>
    <row r="86" spans="1:9" x14ac:dyDescent="0.25">
      <c r="A86" s="28" t="s">
        <v>498</v>
      </c>
      <c r="B86" s="161" t="s">
        <v>240</v>
      </c>
      <c r="C86" s="2">
        <v>43234</v>
      </c>
      <c r="D86" s="2">
        <v>43243</v>
      </c>
      <c r="E86" s="161" t="s">
        <v>6</v>
      </c>
      <c r="F86" s="264" t="s">
        <v>42</v>
      </c>
      <c r="G86" s="12">
        <v>9</v>
      </c>
      <c r="H86" s="7"/>
      <c r="I86"/>
    </row>
    <row r="87" spans="1:9" x14ac:dyDescent="0.25">
      <c r="A87" s="28" t="s">
        <v>496</v>
      </c>
      <c r="B87" s="161" t="s">
        <v>223</v>
      </c>
      <c r="C87" s="2">
        <v>43213</v>
      </c>
      <c r="D87" s="2">
        <v>43238</v>
      </c>
      <c r="E87" s="161" t="s">
        <v>6</v>
      </c>
      <c r="F87" s="264" t="s">
        <v>40</v>
      </c>
      <c r="G87" s="12">
        <v>25</v>
      </c>
      <c r="H87" s="7"/>
      <c r="I87"/>
    </row>
    <row r="88" spans="1:9" x14ac:dyDescent="0.25">
      <c r="A88" s="28" t="s">
        <v>297</v>
      </c>
      <c r="B88" s="161" t="s">
        <v>226</v>
      </c>
      <c r="C88" s="2">
        <v>43003</v>
      </c>
      <c r="D88" s="2">
        <v>43028</v>
      </c>
      <c r="E88" s="161" t="s">
        <v>6</v>
      </c>
      <c r="F88" s="264" t="s">
        <v>41</v>
      </c>
      <c r="G88" s="12">
        <v>25</v>
      </c>
      <c r="H88" s="7"/>
      <c r="I88"/>
    </row>
    <row r="89" spans="1:9" x14ac:dyDescent="0.25">
      <c r="A89" s="28" t="s">
        <v>503</v>
      </c>
      <c r="B89" s="161" t="s">
        <v>241</v>
      </c>
      <c r="C89" s="2">
        <v>43297</v>
      </c>
      <c r="D89" s="2">
        <v>43343</v>
      </c>
      <c r="E89" s="161" t="s">
        <v>6</v>
      </c>
      <c r="F89" s="264" t="s">
        <v>42</v>
      </c>
      <c r="G89" s="12">
        <v>46</v>
      </c>
      <c r="H89" s="7"/>
      <c r="I89"/>
    </row>
    <row r="90" spans="1:9" x14ac:dyDescent="0.25">
      <c r="A90" s="28" t="s">
        <v>502</v>
      </c>
      <c r="B90" s="161" t="s">
        <v>222</v>
      </c>
      <c r="C90" s="2">
        <v>43404</v>
      </c>
      <c r="D90" s="2">
        <v>43420</v>
      </c>
      <c r="E90" s="161" t="s">
        <v>23</v>
      </c>
      <c r="F90" s="264" t="s">
        <v>40</v>
      </c>
      <c r="G90" s="12">
        <v>16</v>
      </c>
      <c r="H90" s="7"/>
      <c r="I90"/>
    </row>
    <row r="91" spans="1:9" x14ac:dyDescent="0.25">
      <c r="A91" s="28" t="s">
        <v>504</v>
      </c>
      <c r="B91" s="161" t="s">
        <v>213</v>
      </c>
      <c r="C91" s="2">
        <v>43276</v>
      </c>
      <c r="D91" s="2">
        <v>43413</v>
      </c>
      <c r="E91" s="161" t="s">
        <v>6</v>
      </c>
      <c r="F91" s="264" t="s">
        <v>40</v>
      </c>
      <c r="G91" s="12">
        <v>137</v>
      </c>
      <c r="H91" s="562"/>
      <c r="I91"/>
    </row>
    <row r="92" spans="1:9" x14ac:dyDescent="0.25">
      <c r="A92" s="28" t="s">
        <v>594</v>
      </c>
      <c r="B92" s="161" t="s">
        <v>228</v>
      </c>
      <c r="C92" s="2">
        <v>43417</v>
      </c>
      <c r="D92" s="2">
        <v>43525</v>
      </c>
      <c r="E92" s="161" t="s">
        <v>23</v>
      </c>
      <c r="F92" s="264" t="s">
        <v>41</v>
      </c>
      <c r="G92" s="12">
        <v>108</v>
      </c>
      <c r="H92" s="7"/>
      <c r="I92"/>
    </row>
    <row r="93" spans="1:9" x14ac:dyDescent="0.25">
      <c r="A93" s="28" t="s">
        <v>505</v>
      </c>
      <c r="B93" s="161" t="s">
        <v>222</v>
      </c>
      <c r="C93" s="2">
        <v>43297</v>
      </c>
      <c r="D93" s="2">
        <v>43306</v>
      </c>
      <c r="E93" s="161" t="s">
        <v>6</v>
      </c>
      <c r="F93" s="264" t="s">
        <v>40</v>
      </c>
      <c r="G93" s="12">
        <v>9</v>
      </c>
      <c r="H93" s="7"/>
      <c r="I93" s="256"/>
    </row>
    <row r="94" spans="1:9" x14ac:dyDescent="0.25">
      <c r="A94" s="28" t="s">
        <v>682</v>
      </c>
      <c r="B94" s="161" t="s">
        <v>227</v>
      </c>
      <c r="C94" s="2">
        <v>43416</v>
      </c>
      <c r="D94" s="2">
        <v>43525</v>
      </c>
      <c r="E94" s="161" t="s">
        <v>23</v>
      </c>
      <c r="F94" s="264" t="s">
        <v>41</v>
      </c>
      <c r="G94" s="12">
        <v>109</v>
      </c>
      <c r="H94" s="562"/>
      <c r="I94"/>
    </row>
    <row r="95" spans="1:9" x14ac:dyDescent="0.25">
      <c r="A95" s="28" t="s">
        <v>320</v>
      </c>
      <c r="B95" s="161" t="s">
        <v>244</v>
      </c>
      <c r="C95" s="2">
        <v>43059</v>
      </c>
      <c r="D95" s="2">
        <v>43196</v>
      </c>
      <c r="E95" s="161" t="s">
        <v>6</v>
      </c>
      <c r="F95" s="264" t="s">
        <v>40</v>
      </c>
      <c r="G95" s="12">
        <v>137</v>
      </c>
      <c r="H95" s="7"/>
      <c r="I95"/>
    </row>
    <row r="96" spans="1:9" x14ac:dyDescent="0.25">
      <c r="A96" s="28" t="s">
        <v>319</v>
      </c>
      <c r="B96" s="161" t="s">
        <v>250</v>
      </c>
      <c r="C96" s="2">
        <v>43025</v>
      </c>
      <c r="D96" s="2">
        <v>43126</v>
      </c>
      <c r="E96" s="161" t="s">
        <v>6</v>
      </c>
      <c r="F96" s="264" t="s">
        <v>40</v>
      </c>
      <c r="G96" s="12">
        <v>101</v>
      </c>
      <c r="H96" s="7"/>
      <c r="I96"/>
    </row>
    <row r="97" spans="1:9" x14ac:dyDescent="0.25">
      <c r="A97" s="28" t="s">
        <v>508</v>
      </c>
      <c r="B97" s="161" t="s">
        <v>253</v>
      </c>
      <c r="C97" s="2">
        <v>43256</v>
      </c>
      <c r="D97" s="2">
        <v>43258</v>
      </c>
      <c r="E97" s="161" t="s">
        <v>6</v>
      </c>
      <c r="F97" s="264" t="s">
        <v>42</v>
      </c>
      <c r="G97" s="12">
        <v>2</v>
      </c>
      <c r="H97" s="7"/>
      <c r="I97"/>
    </row>
    <row r="98" spans="1:9" x14ac:dyDescent="0.25">
      <c r="A98" s="28" t="s">
        <v>289</v>
      </c>
      <c r="B98" s="161" t="s">
        <v>215</v>
      </c>
      <c r="C98" s="2">
        <v>43434</v>
      </c>
      <c r="D98" s="2">
        <v>43476</v>
      </c>
      <c r="E98" s="161" t="s">
        <v>66</v>
      </c>
      <c r="F98" s="264" t="s">
        <v>678</v>
      </c>
      <c r="G98" s="12">
        <v>172</v>
      </c>
      <c r="H98" s="7"/>
      <c r="I98"/>
    </row>
    <row r="99" spans="1:9" x14ac:dyDescent="0.25">
      <c r="A99" s="28" t="s">
        <v>290</v>
      </c>
      <c r="B99" s="161" t="s">
        <v>226</v>
      </c>
      <c r="C99" s="2">
        <v>42926</v>
      </c>
      <c r="D99" s="2">
        <v>43000</v>
      </c>
      <c r="E99" s="161" t="s">
        <v>6</v>
      </c>
      <c r="F99" s="264" t="s">
        <v>40</v>
      </c>
      <c r="G99" s="12">
        <v>74</v>
      </c>
      <c r="H99" s="7"/>
      <c r="I99" s="256"/>
    </row>
    <row r="100" spans="1:9" x14ac:dyDescent="0.25">
      <c r="A100" s="28" t="s">
        <v>506</v>
      </c>
      <c r="B100" s="161" t="s">
        <v>224</v>
      </c>
      <c r="C100" s="2">
        <v>43251</v>
      </c>
      <c r="D100" s="2">
        <v>43273</v>
      </c>
      <c r="E100" s="161" t="s">
        <v>6</v>
      </c>
      <c r="F100" s="264" t="s">
        <v>40</v>
      </c>
      <c r="G100" s="12">
        <v>22</v>
      </c>
      <c r="H100" s="7"/>
      <c r="I100" s="256"/>
    </row>
    <row r="101" spans="1:9" x14ac:dyDescent="0.25">
      <c r="A101" s="28" t="s">
        <v>530</v>
      </c>
      <c r="B101" s="161" t="s">
        <v>242</v>
      </c>
      <c r="C101" s="2">
        <v>43297</v>
      </c>
      <c r="D101" s="2">
        <v>43308</v>
      </c>
      <c r="E101" s="161" t="s">
        <v>6</v>
      </c>
      <c r="F101" s="264" t="s">
        <v>42</v>
      </c>
      <c r="G101" s="12">
        <v>11</v>
      </c>
      <c r="H101" s="7"/>
      <c r="I101"/>
    </row>
    <row r="102" spans="1:9" x14ac:dyDescent="0.25">
      <c r="A102" s="28" t="s">
        <v>534</v>
      </c>
      <c r="B102" s="161" t="s">
        <v>220</v>
      </c>
      <c r="C102" s="2">
        <v>43270</v>
      </c>
      <c r="D102" s="2">
        <v>43271</v>
      </c>
      <c r="E102" s="161" t="s">
        <v>6</v>
      </c>
      <c r="F102" s="264" t="s">
        <v>40</v>
      </c>
      <c r="G102" s="12">
        <v>1</v>
      </c>
      <c r="H102" s="7"/>
      <c r="I102"/>
    </row>
    <row r="103" spans="1:9" x14ac:dyDescent="0.25">
      <c r="A103" s="28" t="s">
        <v>536</v>
      </c>
      <c r="B103" s="161" t="s">
        <v>220</v>
      </c>
      <c r="C103" s="2">
        <v>43272</v>
      </c>
      <c r="D103" s="2">
        <v>43276</v>
      </c>
      <c r="E103" s="161" t="s">
        <v>6</v>
      </c>
      <c r="F103" s="264" t="s">
        <v>40</v>
      </c>
      <c r="G103" s="12">
        <v>4</v>
      </c>
      <c r="H103" s="7"/>
      <c r="I103"/>
    </row>
    <row r="104" spans="1:9" x14ac:dyDescent="0.25">
      <c r="A104" s="28" t="s">
        <v>550</v>
      </c>
      <c r="B104" s="161" t="s">
        <v>220</v>
      </c>
      <c r="C104" s="2">
        <v>43277</v>
      </c>
      <c r="D104" s="2">
        <v>43279</v>
      </c>
      <c r="E104" s="161" t="s">
        <v>6</v>
      </c>
      <c r="F104" s="264" t="s">
        <v>40</v>
      </c>
      <c r="G104" s="12">
        <v>2</v>
      </c>
      <c r="H104" s="7"/>
      <c r="I104"/>
    </row>
    <row r="105" spans="1:9" x14ac:dyDescent="0.25">
      <c r="A105" s="28" t="s">
        <v>522</v>
      </c>
      <c r="B105" s="161" t="s">
        <v>220</v>
      </c>
      <c r="C105" s="2">
        <v>43262</v>
      </c>
      <c r="D105" s="2">
        <v>43265</v>
      </c>
      <c r="E105" s="161" t="s">
        <v>6</v>
      </c>
      <c r="F105" s="264" t="s">
        <v>40</v>
      </c>
      <c r="G105" s="12">
        <v>3</v>
      </c>
      <c r="H105" s="7"/>
      <c r="I105"/>
    </row>
    <row r="106" spans="1:9" x14ac:dyDescent="0.25">
      <c r="A106" s="28" t="s">
        <v>535</v>
      </c>
      <c r="B106" s="161" t="s">
        <v>220</v>
      </c>
      <c r="C106" s="2">
        <v>43271</v>
      </c>
      <c r="D106" s="2">
        <v>43272</v>
      </c>
      <c r="E106" s="161" t="s">
        <v>6</v>
      </c>
      <c r="F106" s="264" t="s">
        <v>40</v>
      </c>
      <c r="G106" s="12">
        <v>1</v>
      </c>
      <c r="H106" s="562"/>
      <c r="I106"/>
    </row>
    <row r="107" spans="1:9" x14ac:dyDescent="0.25">
      <c r="A107" s="28" t="s">
        <v>544</v>
      </c>
      <c r="B107" s="161" t="s">
        <v>220</v>
      </c>
      <c r="C107" s="2">
        <v>43276</v>
      </c>
      <c r="D107" s="2">
        <v>43277</v>
      </c>
      <c r="E107" s="161" t="s">
        <v>6</v>
      </c>
      <c r="F107" s="264" t="s">
        <v>40</v>
      </c>
      <c r="G107" s="12">
        <v>1</v>
      </c>
      <c r="H107" s="7"/>
      <c r="I107"/>
    </row>
    <row r="108" spans="1:9" x14ac:dyDescent="0.25">
      <c r="A108" s="28" t="s">
        <v>545</v>
      </c>
      <c r="B108" s="161" t="s">
        <v>220</v>
      </c>
      <c r="C108" s="2">
        <v>43280</v>
      </c>
      <c r="D108" s="2">
        <v>43283</v>
      </c>
      <c r="E108" s="161" t="s">
        <v>6</v>
      </c>
      <c r="F108" s="264" t="s">
        <v>40</v>
      </c>
      <c r="G108" s="12">
        <v>3</v>
      </c>
      <c r="H108" s="7"/>
      <c r="I108"/>
    </row>
    <row r="109" spans="1:9" x14ac:dyDescent="0.25">
      <c r="A109" s="28" t="s">
        <v>546</v>
      </c>
      <c r="B109" s="161" t="s">
        <v>220</v>
      </c>
      <c r="C109" s="2">
        <v>43287</v>
      </c>
      <c r="D109" s="2">
        <v>43290</v>
      </c>
      <c r="E109" s="161" t="s">
        <v>6</v>
      </c>
      <c r="F109" s="264" t="s">
        <v>40</v>
      </c>
      <c r="G109" s="12">
        <v>3</v>
      </c>
      <c r="H109" s="7"/>
      <c r="I109"/>
    </row>
    <row r="110" spans="1:9" x14ac:dyDescent="0.25">
      <c r="A110" s="28" t="s">
        <v>547</v>
      </c>
      <c r="B110" s="161" t="s">
        <v>220</v>
      </c>
      <c r="C110" s="2">
        <v>43311</v>
      </c>
      <c r="D110" s="2">
        <v>43312</v>
      </c>
      <c r="E110" s="161" t="s">
        <v>6</v>
      </c>
      <c r="F110" s="264" t="s">
        <v>40</v>
      </c>
      <c r="G110" s="12">
        <v>1</v>
      </c>
      <c r="H110" s="7"/>
      <c r="I110"/>
    </row>
    <row r="111" spans="1:9" x14ac:dyDescent="0.25">
      <c r="A111" s="28" t="s">
        <v>548</v>
      </c>
      <c r="B111" s="161" t="s">
        <v>220</v>
      </c>
      <c r="C111" s="2">
        <v>43335</v>
      </c>
      <c r="D111" s="2">
        <v>43336</v>
      </c>
      <c r="E111" s="161" t="s">
        <v>6</v>
      </c>
      <c r="F111" s="264" t="s">
        <v>40</v>
      </c>
      <c r="G111" s="12">
        <v>1</v>
      </c>
      <c r="H111" s="7"/>
      <c r="I111"/>
    </row>
    <row r="112" spans="1:9" x14ac:dyDescent="0.25">
      <c r="A112" s="28" t="s">
        <v>549</v>
      </c>
      <c r="B112" s="161" t="s">
        <v>220</v>
      </c>
      <c r="C112" s="2">
        <v>43368</v>
      </c>
      <c r="D112" s="2">
        <v>43368</v>
      </c>
      <c r="E112" s="161" t="s">
        <v>6</v>
      </c>
      <c r="F112" s="264" t="s">
        <v>40</v>
      </c>
      <c r="G112" s="12">
        <v>0</v>
      </c>
      <c r="H112" s="562"/>
      <c r="I112"/>
    </row>
    <row r="113" spans="1:9" x14ac:dyDescent="0.25">
      <c r="A113" s="28" t="s">
        <v>303</v>
      </c>
      <c r="B113" s="161" t="s">
        <v>223</v>
      </c>
      <c r="C113" s="2">
        <v>43010</v>
      </c>
      <c r="D113" s="2">
        <v>43028</v>
      </c>
      <c r="E113" s="161" t="s">
        <v>6</v>
      </c>
      <c r="F113" s="264" t="s">
        <v>40</v>
      </c>
      <c r="G113" s="12">
        <v>18</v>
      </c>
      <c r="H113" s="7"/>
      <c r="I113"/>
    </row>
    <row r="114" spans="1:9" x14ac:dyDescent="0.25">
      <c r="A114" s="28" t="s">
        <v>566</v>
      </c>
      <c r="B114" s="161" t="s">
        <v>240</v>
      </c>
      <c r="C114" s="2">
        <v>43306</v>
      </c>
      <c r="D114" s="2">
        <v>43315</v>
      </c>
      <c r="E114" s="161" t="s">
        <v>6</v>
      </c>
      <c r="F114" s="264" t="s">
        <v>42</v>
      </c>
      <c r="G114" s="12">
        <v>9</v>
      </c>
      <c r="H114" s="7"/>
      <c r="I114"/>
    </row>
    <row r="115" spans="1:9" x14ac:dyDescent="0.25">
      <c r="A115" s="28" t="s">
        <v>565</v>
      </c>
      <c r="B115" s="161" t="s">
        <v>229</v>
      </c>
      <c r="C115" s="2">
        <v>43390</v>
      </c>
      <c r="D115" s="2">
        <v>43406</v>
      </c>
      <c r="E115" s="161" t="s">
        <v>6</v>
      </c>
      <c r="F115" s="264" t="s">
        <v>40</v>
      </c>
      <c r="G115" s="12">
        <v>16</v>
      </c>
      <c r="H115" s="7"/>
      <c r="I115"/>
    </row>
    <row r="116" spans="1:9" x14ac:dyDescent="0.25">
      <c r="A116" s="28" t="s">
        <v>295</v>
      </c>
      <c r="B116" s="161" t="s">
        <v>229</v>
      </c>
      <c r="C116" s="2">
        <v>43017</v>
      </c>
      <c r="D116" s="2">
        <v>43047</v>
      </c>
      <c r="E116" s="161" t="s">
        <v>6</v>
      </c>
      <c r="F116" s="264" t="s">
        <v>40</v>
      </c>
      <c r="G116" s="12">
        <v>30</v>
      </c>
      <c r="H116" s="7"/>
      <c r="I116" s="256"/>
    </row>
    <row r="117" spans="1:9" x14ac:dyDescent="0.25">
      <c r="A117" s="28" t="s">
        <v>514</v>
      </c>
      <c r="B117" s="161" t="s">
        <v>221</v>
      </c>
      <c r="C117" s="2">
        <v>43249</v>
      </c>
      <c r="D117" s="2">
        <v>43259</v>
      </c>
      <c r="E117" s="161" t="s">
        <v>6</v>
      </c>
      <c r="F117" s="264" t="s">
        <v>40</v>
      </c>
      <c r="G117" s="12">
        <v>10</v>
      </c>
      <c r="H117" s="7"/>
      <c r="I117"/>
    </row>
    <row r="118" spans="1:9" x14ac:dyDescent="0.25">
      <c r="A118" s="28" t="s">
        <v>296</v>
      </c>
      <c r="B118" s="161" t="s">
        <v>225</v>
      </c>
      <c r="C118" s="2">
        <v>43150</v>
      </c>
      <c r="D118" s="2">
        <v>43175</v>
      </c>
      <c r="E118" s="161" t="s">
        <v>6</v>
      </c>
      <c r="F118" s="264" t="s">
        <v>40</v>
      </c>
      <c r="G118" s="12">
        <v>25</v>
      </c>
      <c r="H118" s="7"/>
      <c r="I118"/>
    </row>
    <row r="119" spans="1:9" x14ac:dyDescent="0.25">
      <c r="A119" s="28" t="s">
        <v>513</v>
      </c>
      <c r="B119" s="161" t="s">
        <v>247</v>
      </c>
      <c r="C119" s="2">
        <v>43269</v>
      </c>
      <c r="D119" s="2">
        <v>43280</v>
      </c>
      <c r="E119" s="161" t="s">
        <v>6</v>
      </c>
      <c r="F119" s="264" t="s">
        <v>42</v>
      </c>
      <c r="G119" s="12">
        <v>11</v>
      </c>
      <c r="H119" s="7"/>
      <c r="I119"/>
    </row>
    <row r="120" spans="1:9" x14ac:dyDescent="0.25">
      <c r="A120" s="28" t="s">
        <v>520</v>
      </c>
      <c r="B120" s="161" t="s">
        <v>230</v>
      </c>
      <c r="C120" s="2">
        <v>43402</v>
      </c>
      <c r="D120" s="2">
        <v>43411</v>
      </c>
      <c r="E120" s="161" t="s">
        <v>6</v>
      </c>
      <c r="F120" s="264" t="s">
        <v>40</v>
      </c>
      <c r="G120" s="12">
        <v>9</v>
      </c>
      <c r="H120" s="7"/>
      <c r="I120"/>
    </row>
    <row r="121" spans="1:9" ht="21" customHeight="1" x14ac:dyDescent="0.25">
      <c r="A121" s="28" t="s">
        <v>489</v>
      </c>
      <c r="B121" s="161" t="s">
        <v>215</v>
      </c>
      <c r="C121" s="2">
        <v>43306</v>
      </c>
      <c r="D121" s="2">
        <v>43369</v>
      </c>
      <c r="E121" s="161" t="s">
        <v>6</v>
      </c>
      <c r="F121" s="264" t="s">
        <v>41</v>
      </c>
      <c r="G121" s="12">
        <v>63</v>
      </c>
      <c r="H121" s="7"/>
      <c r="I121"/>
    </row>
    <row r="122" spans="1:9" x14ac:dyDescent="0.25">
      <c r="A122" s="28" t="s">
        <v>515</v>
      </c>
      <c r="B122" s="161" t="s">
        <v>233</v>
      </c>
      <c r="C122" s="2">
        <v>43258</v>
      </c>
      <c r="D122" s="2">
        <v>43258</v>
      </c>
      <c r="E122" s="161" t="s">
        <v>6</v>
      </c>
      <c r="F122" s="264" t="s">
        <v>40</v>
      </c>
      <c r="G122" s="12">
        <v>0</v>
      </c>
      <c r="H122" s="7"/>
      <c r="I122"/>
    </row>
    <row r="123" spans="1:9" x14ac:dyDescent="0.25">
      <c r="A123" s="28" t="s">
        <v>512</v>
      </c>
      <c r="B123" s="161" t="s">
        <v>238</v>
      </c>
      <c r="C123" s="2">
        <v>43348</v>
      </c>
      <c r="D123" s="2">
        <v>43353</v>
      </c>
      <c r="E123" s="161" t="s">
        <v>6</v>
      </c>
      <c r="F123" s="264" t="s">
        <v>42</v>
      </c>
      <c r="G123" s="12">
        <v>5</v>
      </c>
      <c r="H123" s="7"/>
      <c r="I123" s="256"/>
    </row>
    <row r="124" spans="1:9" x14ac:dyDescent="0.25">
      <c r="A124" s="28" t="s">
        <v>517</v>
      </c>
      <c r="B124" s="161" t="s">
        <v>230</v>
      </c>
      <c r="C124" s="2">
        <v>43374</v>
      </c>
      <c r="D124" s="2">
        <v>43399</v>
      </c>
      <c r="E124" s="161" t="s">
        <v>6</v>
      </c>
      <c r="F124" s="264" t="s">
        <v>40</v>
      </c>
      <c r="G124" s="12">
        <v>25</v>
      </c>
      <c r="H124" s="7"/>
      <c r="I124"/>
    </row>
    <row r="125" spans="1:9" x14ac:dyDescent="0.25">
      <c r="A125" s="28" t="s">
        <v>519</v>
      </c>
      <c r="B125" s="161" t="s">
        <v>249</v>
      </c>
      <c r="C125" s="2">
        <v>43044</v>
      </c>
      <c r="D125" s="2">
        <v>43427</v>
      </c>
      <c r="E125" s="161" t="s">
        <v>23</v>
      </c>
      <c r="F125" s="264" t="s">
        <v>42</v>
      </c>
      <c r="G125" s="12">
        <v>383</v>
      </c>
      <c r="H125" s="7"/>
      <c r="I125"/>
    </row>
    <row r="126" spans="1:9" x14ac:dyDescent="0.25">
      <c r="A126" s="28" t="s">
        <v>529</v>
      </c>
      <c r="B126" s="161" t="s">
        <v>222</v>
      </c>
      <c r="C126" s="2">
        <v>43271</v>
      </c>
      <c r="D126" s="2">
        <v>43332</v>
      </c>
      <c r="E126" s="161" t="s">
        <v>6</v>
      </c>
      <c r="F126" s="264" t="s">
        <v>41</v>
      </c>
      <c r="G126" s="12">
        <v>61</v>
      </c>
      <c r="H126" s="562"/>
      <c r="I126"/>
    </row>
    <row r="127" spans="1:9" x14ac:dyDescent="0.25">
      <c r="A127" s="28" t="s">
        <v>533</v>
      </c>
      <c r="B127" s="161" t="s">
        <v>225</v>
      </c>
      <c r="C127" s="2">
        <v>43311</v>
      </c>
      <c r="D127" s="2">
        <v>43329</v>
      </c>
      <c r="E127" s="161" t="s">
        <v>6</v>
      </c>
      <c r="F127" s="264" t="s">
        <v>40</v>
      </c>
      <c r="G127" s="12">
        <v>18</v>
      </c>
      <c r="H127" s="7"/>
      <c r="I127" s="256"/>
    </row>
    <row r="128" spans="1:9" x14ac:dyDescent="0.25">
      <c r="A128" s="28" t="s">
        <v>518</v>
      </c>
      <c r="B128" s="161" t="s">
        <v>250</v>
      </c>
      <c r="C128" s="2">
        <v>43347</v>
      </c>
      <c r="D128" s="2">
        <v>43390</v>
      </c>
      <c r="E128" s="161" t="s">
        <v>6</v>
      </c>
      <c r="F128" s="264" t="s">
        <v>42</v>
      </c>
      <c r="G128" s="12">
        <v>43</v>
      </c>
      <c r="H128" s="7"/>
      <c r="I128"/>
    </row>
    <row r="129" spans="1:9" x14ac:dyDescent="0.25">
      <c r="A129" s="28" t="s">
        <v>521</v>
      </c>
      <c r="B129" s="161" t="s">
        <v>692</v>
      </c>
      <c r="C129" s="2">
        <v>43266</v>
      </c>
      <c r="D129" s="2">
        <v>43273</v>
      </c>
      <c r="E129" s="161" t="s">
        <v>6</v>
      </c>
      <c r="F129" s="264" t="s">
        <v>40</v>
      </c>
      <c r="G129" s="12">
        <v>7</v>
      </c>
      <c r="H129" s="562"/>
      <c r="I129"/>
    </row>
    <row r="130" spans="1:9" x14ac:dyDescent="0.25">
      <c r="A130" s="28" t="s">
        <v>527</v>
      </c>
      <c r="B130" s="161" t="s">
        <v>253</v>
      </c>
      <c r="C130" s="2">
        <v>43262</v>
      </c>
      <c r="D130" s="2">
        <v>43277</v>
      </c>
      <c r="E130" s="161" t="s">
        <v>6</v>
      </c>
      <c r="F130" s="264" t="s">
        <v>42</v>
      </c>
      <c r="G130" s="12">
        <v>15</v>
      </c>
      <c r="H130" s="7"/>
      <c r="I130"/>
    </row>
    <row r="131" spans="1:9" x14ac:dyDescent="0.25">
      <c r="A131" s="28" t="s">
        <v>526</v>
      </c>
      <c r="B131" s="161" t="s">
        <v>253</v>
      </c>
      <c r="C131" s="2">
        <v>43256</v>
      </c>
      <c r="D131" s="2">
        <v>43263</v>
      </c>
      <c r="E131" s="161" t="s">
        <v>6</v>
      </c>
      <c r="F131" s="264" t="s">
        <v>42</v>
      </c>
      <c r="G131" s="12">
        <v>7</v>
      </c>
      <c r="H131" s="7"/>
      <c r="I131"/>
    </row>
    <row r="132" spans="1:9" x14ac:dyDescent="0.25">
      <c r="A132" s="28" t="s">
        <v>291</v>
      </c>
      <c r="B132" s="161" t="s">
        <v>253</v>
      </c>
      <c r="C132" s="2">
        <v>43227</v>
      </c>
      <c r="D132" s="2">
        <v>43231</v>
      </c>
      <c r="E132" s="161" t="s">
        <v>6</v>
      </c>
      <c r="F132" s="264" t="s">
        <v>276</v>
      </c>
      <c r="G132" s="12">
        <v>4</v>
      </c>
      <c r="H132" s="7"/>
      <c r="I132"/>
    </row>
    <row r="133" spans="1:9" x14ac:dyDescent="0.25">
      <c r="A133" s="28" t="s">
        <v>525</v>
      </c>
      <c r="B133" s="161" t="s">
        <v>240</v>
      </c>
      <c r="C133" s="2">
        <v>43257</v>
      </c>
      <c r="D133" s="2">
        <v>43258</v>
      </c>
      <c r="E133" s="161" t="s">
        <v>6</v>
      </c>
      <c r="F133" s="264" t="s">
        <v>42</v>
      </c>
      <c r="G133" s="12">
        <v>1</v>
      </c>
      <c r="H133" s="7"/>
      <c r="I133"/>
    </row>
    <row r="134" spans="1:9" x14ac:dyDescent="0.25">
      <c r="A134" s="28" t="s">
        <v>294</v>
      </c>
      <c r="B134" s="161" t="s">
        <v>250</v>
      </c>
      <c r="C134" s="2">
        <v>42975</v>
      </c>
      <c r="D134" s="2">
        <v>43014</v>
      </c>
      <c r="E134" s="161" t="s">
        <v>6</v>
      </c>
      <c r="F134" s="264" t="s">
        <v>40</v>
      </c>
      <c r="G134" s="12">
        <v>39</v>
      </c>
      <c r="H134" s="7"/>
      <c r="I134" s="256"/>
    </row>
    <row r="135" spans="1:9" x14ac:dyDescent="0.25">
      <c r="A135" s="28" t="s">
        <v>569</v>
      </c>
      <c r="B135" s="161" t="s">
        <v>215</v>
      </c>
      <c r="C135" s="2">
        <v>43444</v>
      </c>
      <c r="D135" s="2">
        <v>43469</v>
      </c>
      <c r="E135" s="161" t="s">
        <v>22</v>
      </c>
      <c r="F135" s="264" t="s">
        <v>40</v>
      </c>
      <c r="G135" s="12">
        <v>25</v>
      </c>
      <c r="H135" s="7"/>
      <c r="I135"/>
    </row>
    <row r="136" spans="1:9" x14ac:dyDescent="0.25">
      <c r="A136" s="28" t="s">
        <v>567</v>
      </c>
      <c r="B136" s="161" t="s">
        <v>250</v>
      </c>
      <c r="C136" s="2">
        <v>43318</v>
      </c>
      <c r="D136" s="2">
        <v>43327</v>
      </c>
      <c r="E136" s="161" t="s">
        <v>6</v>
      </c>
      <c r="F136" s="264" t="s">
        <v>40</v>
      </c>
      <c r="G136" s="12">
        <v>9</v>
      </c>
      <c r="H136" s="7"/>
      <c r="I136" s="256"/>
    </row>
    <row r="137" spans="1:9" x14ac:dyDescent="0.25">
      <c r="A137" s="28" t="s">
        <v>570</v>
      </c>
      <c r="B137" s="161" t="s">
        <v>261</v>
      </c>
      <c r="C137" s="2">
        <v>43486</v>
      </c>
      <c r="D137" s="2">
        <v>43525</v>
      </c>
      <c r="E137" s="161" t="s">
        <v>21</v>
      </c>
      <c r="F137" s="264" t="s">
        <v>42</v>
      </c>
      <c r="G137" s="12">
        <v>39</v>
      </c>
      <c r="H137" s="7"/>
      <c r="I137" s="256"/>
    </row>
    <row r="138" spans="1:9" x14ac:dyDescent="0.25">
      <c r="A138" s="28" t="s">
        <v>302</v>
      </c>
      <c r="B138" s="161" t="s">
        <v>228</v>
      </c>
      <c r="C138" s="2">
        <v>43010</v>
      </c>
      <c r="D138" s="2">
        <v>43028</v>
      </c>
      <c r="E138" s="161" t="s">
        <v>6</v>
      </c>
      <c r="F138" s="264" t="s">
        <v>40</v>
      </c>
      <c r="G138" s="12">
        <v>18</v>
      </c>
      <c r="H138" s="7"/>
      <c r="I138"/>
    </row>
    <row r="139" spans="1:9" x14ac:dyDescent="0.25">
      <c r="A139" s="28" t="s">
        <v>568</v>
      </c>
      <c r="B139" s="161" t="s">
        <v>250</v>
      </c>
      <c r="C139" s="2">
        <v>43318</v>
      </c>
      <c r="D139" s="2">
        <v>43327</v>
      </c>
      <c r="E139" s="161" t="s">
        <v>6</v>
      </c>
      <c r="F139" s="264" t="s">
        <v>40</v>
      </c>
      <c r="G139" s="12">
        <v>9</v>
      </c>
      <c r="H139" s="562"/>
      <c r="I139"/>
    </row>
    <row r="140" spans="1:9" x14ac:dyDescent="0.25">
      <c r="A140" s="28" t="s">
        <v>531</v>
      </c>
      <c r="B140" s="161" t="s">
        <v>213</v>
      </c>
      <c r="C140" s="2">
        <v>43418</v>
      </c>
      <c r="D140" s="2">
        <v>43427</v>
      </c>
      <c r="E140" s="161" t="s">
        <v>23</v>
      </c>
      <c r="F140" s="264" t="s">
        <v>40</v>
      </c>
      <c r="G140" s="12">
        <v>9</v>
      </c>
      <c r="H140" s="7"/>
      <c r="I140"/>
    </row>
    <row r="141" spans="1:9" x14ac:dyDescent="0.25">
      <c r="A141" s="28" t="s">
        <v>305</v>
      </c>
      <c r="B141" s="161" t="s">
        <v>228</v>
      </c>
      <c r="C141" s="2">
        <v>43045</v>
      </c>
      <c r="D141" s="2">
        <v>43070</v>
      </c>
      <c r="E141" s="161" t="s">
        <v>6</v>
      </c>
      <c r="F141" s="264" t="s">
        <v>41</v>
      </c>
      <c r="G141" s="12">
        <v>25</v>
      </c>
      <c r="H141" s="7"/>
      <c r="I141"/>
    </row>
    <row r="142" spans="1:9" x14ac:dyDescent="0.25">
      <c r="A142" s="28" t="s">
        <v>532</v>
      </c>
      <c r="B142" s="161" t="s">
        <v>226</v>
      </c>
      <c r="C142" s="2">
        <v>43339</v>
      </c>
      <c r="D142" s="2">
        <v>43363</v>
      </c>
      <c r="E142" s="161" t="s">
        <v>6</v>
      </c>
      <c r="F142" s="264" t="s">
        <v>40</v>
      </c>
      <c r="G142" s="12">
        <v>24</v>
      </c>
      <c r="H142" s="7"/>
      <c r="I142"/>
    </row>
    <row r="143" spans="1:9" x14ac:dyDescent="0.25">
      <c r="A143" s="28" t="s">
        <v>299</v>
      </c>
      <c r="B143" s="161" t="s">
        <v>225</v>
      </c>
      <c r="C143" s="2">
        <v>43027</v>
      </c>
      <c r="D143" s="2">
        <v>43056</v>
      </c>
      <c r="E143" s="161" t="s">
        <v>6</v>
      </c>
      <c r="F143" s="264" t="s">
        <v>40</v>
      </c>
      <c r="G143" s="12">
        <v>29</v>
      </c>
      <c r="H143" s="7"/>
      <c r="I143"/>
    </row>
    <row r="144" spans="1:9" x14ac:dyDescent="0.25">
      <c r="A144" s="28" t="s">
        <v>555</v>
      </c>
      <c r="B144" s="161" t="s">
        <v>223</v>
      </c>
      <c r="C144" s="2">
        <v>43390</v>
      </c>
      <c r="D144" s="2">
        <v>43434</v>
      </c>
      <c r="E144" s="161" t="s">
        <v>23</v>
      </c>
      <c r="F144" s="264" t="s">
        <v>40</v>
      </c>
      <c r="G144" s="12">
        <v>44</v>
      </c>
      <c r="H144" s="7"/>
      <c r="I144" s="256"/>
    </row>
    <row r="145" spans="1:9" x14ac:dyDescent="0.25">
      <c r="A145" s="28" t="s">
        <v>307</v>
      </c>
      <c r="B145" s="161" t="s">
        <v>234</v>
      </c>
      <c r="C145" s="2">
        <v>43185</v>
      </c>
      <c r="D145" s="2">
        <v>43196</v>
      </c>
      <c r="E145" s="161" t="s">
        <v>6</v>
      </c>
      <c r="F145" s="264" t="s">
        <v>40</v>
      </c>
      <c r="G145" s="12">
        <v>11</v>
      </c>
      <c r="H145" s="7"/>
      <c r="I145"/>
    </row>
    <row r="146" spans="1:9" x14ac:dyDescent="0.25">
      <c r="A146" s="28" t="s">
        <v>543</v>
      </c>
      <c r="B146" s="161" t="s">
        <v>241</v>
      </c>
      <c r="C146" s="2">
        <v>43271</v>
      </c>
      <c r="D146" s="2">
        <v>43280</v>
      </c>
      <c r="E146" s="161" t="s">
        <v>6</v>
      </c>
      <c r="F146" s="264" t="s">
        <v>42</v>
      </c>
      <c r="G146" s="12">
        <v>9</v>
      </c>
      <c r="H146" s="7"/>
      <c r="I146" s="256"/>
    </row>
    <row r="147" spans="1:9" x14ac:dyDescent="0.25">
      <c r="A147" s="28" t="s">
        <v>309</v>
      </c>
      <c r="B147" s="161" t="s">
        <v>228</v>
      </c>
      <c r="C147" s="2">
        <v>43066</v>
      </c>
      <c r="D147" s="2">
        <v>43077</v>
      </c>
      <c r="E147" s="161" t="s">
        <v>6</v>
      </c>
      <c r="F147" s="264" t="s">
        <v>40</v>
      </c>
      <c r="G147" s="12">
        <v>11</v>
      </c>
      <c r="H147" s="7"/>
      <c r="I147" s="256"/>
    </row>
    <row r="148" spans="1:9" x14ac:dyDescent="0.25">
      <c r="A148" s="28" t="s">
        <v>539</v>
      </c>
      <c r="B148" s="161" t="s">
        <v>221</v>
      </c>
      <c r="C148" s="2">
        <v>43307</v>
      </c>
      <c r="D148" s="2">
        <v>43313</v>
      </c>
      <c r="E148" s="161" t="s">
        <v>6</v>
      </c>
      <c r="F148" s="264" t="s">
        <v>40</v>
      </c>
      <c r="G148" s="12">
        <v>6</v>
      </c>
      <c r="H148" s="7"/>
      <c r="I148"/>
    </row>
    <row r="149" spans="1:9" x14ac:dyDescent="0.25">
      <c r="A149" s="28" t="s">
        <v>313</v>
      </c>
      <c r="B149" s="161" t="s">
        <v>226</v>
      </c>
      <c r="C149" s="2">
        <v>43150</v>
      </c>
      <c r="D149" s="2">
        <v>43214</v>
      </c>
      <c r="E149" s="161" t="s">
        <v>6</v>
      </c>
      <c r="F149" s="264" t="s">
        <v>40</v>
      </c>
      <c r="G149" s="12">
        <v>64</v>
      </c>
      <c r="H149" s="7"/>
      <c r="I149"/>
    </row>
    <row r="150" spans="1:9" x14ac:dyDescent="0.25">
      <c r="A150" s="28" t="s">
        <v>540</v>
      </c>
      <c r="B150" s="161" t="s">
        <v>221</v>
      </c>
      <c r="C150" s="2">
        <v>43318</v>
      </c>
      <c r="D150" s="2">
        <v>43322</v>
      </c>
      <c r="E150" s="161" t="s">
        <v>6</v>
      </c>
      <c r="F150" s="264" t="s">
        <v>40</v>
      </c>
      <c r="G150" s="12">
        <v>4</v>
      </c>
      <c r="H150" s="7"/>
      <c r="I150"/>
    </row>
    <row r="151" spans="1:9" x14ac:dyDescent="0.25">
      <c r="A151" s="28" t="s">
        <v>314</v>
      </c>
      <c r="B151" s="161" t="s">
        <v>226</v>
      </c>
      <c r="C151" s="2">
        <v>43244</v>
      </c>
      <c r="D151" s="2">
        <v>43266</v>
      </c>
      <c r="E151" s="161" t="s">
        <v>6</v>
      </c>
      <c r="F151" s="264" t="s">
        <v>40</v>
      </c>
      <c r="G151" s="12">
        <v>22</v>
      </c>
      <c r="H151" s="7"/>
      <c r="I151" s="256"/>
    </row>
    <row r="152" spans="1:9" x14ac:dyDescent="0.25">
      <c r="A152" s="28" t="s">
        <v>541</v>
      </c>
      <c r="B152" s="161" t="s">
        <v>221</v>
      </c>
      <c r="C152" s="2">
        <v>43297</v>
      </c>
      <c r="D152" s="2">
        <v>43308</v>
      </c>
      <c r="E152" s="161" t="s">
        <v>6</v>
      </c>
      <c r="F152" s="264" t="s">
        <v>40</v>
      </c>
      <c r="G152" s="12">
        <v>11</v>
      </c>
      <c r="H152" s="7"/>
      <c r="I152"/>
    </row>
    <row r="153" spans="1:9" x14ac:dyDescent="0.25">
      <c r="A153" s="28" t="s">
        <v>315</v>
      </c>
      <c r="B153" s="161" t="s">
        <v>226</v>
      </c>
      <c r="C153" s="2">
        <v>43115</v>
      </c>
      <c r="D153" s="2">
        <v>43147</v>
      </c>
      <c r="E153" s="161" t="s">
        <v>6</v>
      </c>
      <c r="F153" s="264" t="s">
        <v>40</v>
      </c>
      <c r="G153" s="12">
        <v>32</v>
      </c>
      <c r="H153" s="7"/>
      <c r="I153"/>
    </row>
    <row r="154" spans="1:9" x14ac:dyDescent="0.25">
      <c r="A154" s="28" t="s">
        <v>542</v>
      </c>
      <c r="B154" s="161" t="s">
        <v>254</v>
      </c>
      <c r="C154" s="2">
        <v>43277</v>
      </c>
      <c r="D154" s="2">
        <v>43305</v>
      </c>
      <c r="E154" s="161" t="s">
        <v>6</v>
      </c>
      <c r="F154" s="264" t="s">
        <v>42</v>
      </c>
      <c r="G154" s="12">
        <v>28</v>
      </c>
      <c r="H154" s="7"/>
      <c r="I154" s="256"/>
    </row>
    <row r="155" spans="1:9" x14ac:dyDescent="0.25">
      <c r="A155" s="28" t="s">
        <v>316</v>
      </c>
      <c r="B155" s="161" t="s">
        <v>223</v>
      </c>
      <c r="C155" s="2">
        <v>43339</v>
      </c>
      <c r="D155" s="2">
        <v>43385</v>
      </c>
      <c r="E155" s="161" t="s">
        <v>6</v>
      </c>
      <c r="F155" s="264" t="s">
        <v>40</v>
      </c>
      <c r="G155" s="12">
        <v>46</v>
      </c>
      <c r="H155" s="7"/>
      <c r="I155"/>
    </row>
    <row r="156" spans="1:9" x14ac:dyDescent="0.25">
      <c r="A156" s="28" t="s">
        <v>606</v>
      </c>
      <c r="B156" s="161" t="s">
        <v>233</v>
      </c>
      <c r="C156" s="2">
        <v>43409</v>
      </c>
      <c r="D156" s="2">
        <v>43427</v>
      </c>
      <c r="E156" s="161" t="s">
        <v>23</v>
      </c>
      <c r="F156" s="264" t="s">
        <v>40</v>
      </c>
      <c r="G156" s="12">
        <v>18</v>
      </c>
      <c r="H156" s="7"/>
      <c r="I156" s="256"/>
    </row>
    <row r="157" spans="1:9" x14ac:dyDescent="0.25">
      <c r="A157" s="28" t="s">
        <v>317</v>
      </c>
      <c r="B157" s="161" t="s">
        <v>230</v>
      </c>
      <c r="C157" s="2">
        <v>43311</v>
      </c>
      <c r="D157" s="2">
        <v>43355</v>
      </c>
      <c r="E157" s="161" t="s">
        <v>6</v>
      </c>
      <c r="F157" s="264" t="s">
        <v>40</v>
      </c>
      <c r="G157" s="12">
        <v>44</v>
      </c>
      <c r="H157" s="562"/>
      <c r="I157"/>
    </row>
    <row r="158" spans="1:9" ht="26.25" x14ac:dyDescent="0.25">
      <c r="A158" s="28" t="s">
        <v>551</v>
      </c>
      <c r="B158" s="161" t="s">
        <v>215</v>
      </c>
      <c r="C158" s="2">
        <v>43418</v>
      </c>
      <c r="D158" s="2">
        <v>43434</v>
      </c>
      <c r="E158" s="161" t="s">
        <v>74</v>
      </c>
      <c r="F158" s="264" t="s">
        <v>40</v>
      </c>
      <c r="G158" s="12">
        <v>16</v>
      </c>
      <c r="H158" s="562"/>
      <c r="I158"/>
    </row>
    <row r="159" spans="1:9" x14ac:dyDescent="0.25">
      <c r="A159" s="28" t="s">
        <v>552</v>
      </c>
      <c r="B159" s="161" t="s">
        <v>254</v>
      </c>
      <c r="C159" s="2">
        <v>43283</v>
      </c>
      <c r="D159" s="2">
        <v>43305</v>
      </c>
      <c r="E159" s="161" t="s">
        <v>6</v>
      </c>
      <c r="F159" s="264" t="s">
        <v>276</v>
      </c>
      <c r="G159" s="12">
        <v>22</v>
      </c>
      <c r="H159" s="7"/>
      <c r="I159" s="256"/>
    </row>
    <row r="160" spans="1:9" x14ac:dyDescent="0.25">
      <c r="A160" s="28" t="s">
        <v>310</v>
      </c>
      <c r="B160" s="161" t="s">
        <v>234</v>
      </c>
      <c r="C160" s="2">
        <v>43017</v>
      </c>
      <c r="D160" s="2">
        <v>43021</v>
      </c>
      <c r="E160" s="161" t="s">
        <v>6</v>
      </c>
      <c r="F160" s="264" t="s">
        <v>40</v>
      </c>
      <c r="G160" s="12">
        <v>4</v>
      </c>
      <c r="H160" s="7"/>
      <c r="I160"/>
    </row>
    <row r="161" spans="1:9" x14ac:dyDescent="0.25">
      <c r="A161" s="28" t="s">
        <v>553</v>
      </c>
      <c r="B161" s="161" t="s">
        <v>225</v>
      </c>
      <c r="C161" s="2">
        <v>43278</v>
      </c>
      <c r="D161" s="2">
        <v>43287</v>
      </c>
      <c r="E161" s="161" t="s">
        <v>6</v>
      </c>
      <c r="F161" s="264" t="s">
        <v>40</v>
      </c>
      <c r="G161" s="12">
        <v>9</v>
      </c>
      <c r="H161" s="7"/>
      <c r="I161"/>
    </row>
    <row r="162" spans="1:9" x14ac:dyDescent="0.25">
      <c r="A162" s="28" t="s">
        <v>323</v>
      </c>
      <c r="B162" s="161" t="s">
        <v>241</v>
      </c>
      <c r="C162" s="2">
        <v>43031</v>
      </c>
      <c r="D162" s="2">
        <v>43033</v>
      </c>
      <c r="E162" s="161" t="s">
        <v>6</v>
      </c>
      <c r="F162" s="264" t="s">
        <v>42</v>
      </c>
      <c r="G162" s="12">
        <v>2</v>
      </c>
      <c r="H162" s="562"/>
      <c r="I162"/>
    </row>
    <row r="163" spans="1:9" x14ac:dyDescent="0.25">
      <c r="A163" s="28" t="s">
        <v>554</v>
      </c>
      <c r="B163" s="161" t="s">
        <v>692</v>
      </c>
      <c r="C163" s="2">
        <v>43283</v>
      </c>
      <c r="D163" s="2">
        <v>43312</v>
      </c>
      <c r="E163" s="161" t="s">
        <v>6</v>
      </c>
      <c r="F163" s="264" t="s">
        <v>40</v>
      </c>
      <c r="G163" s="12">
        <v>29</v>
      </c>
      <c r="H163" s="7"/>
      <c r="I163" s="256"/>
    </row>
    <row r="164" spans="1:9" x14ac:dyDescent="0.25">
      <c r="A164" s="28" t="s">
        <v>325</v>
      </c>
      <c r="B164" s="161" t="s">
        <v>228</v>
      </c>
      <c r="C164" s="2">
        <v>43066</v>
      </c>
      <c r="D164" s="2">
        <v>43231</v>
      </c>
      <c r="E164" s="161" t="s">
        <v>6</v>
      </c>
      <c r="F164" s="264" t="s">
        <v>41</v>
      </c>
      <c r="G164" s="12">
        <v>165</v>
      </c>
      <c r="H164" s="7"/>
      <c r="I164"/>
    </row>
    <row r="165" spans="1:9" x14ac:dyDescent="0.25">
      <c r="A165" s="28" t="s">
        <v>564</v>
      </c>
      <c r="B165" s="161" t="s">
        <v>229</v>
      </c>
      <c r="C165" s="2">
        <v>43347</v>
      </c>
      <c r="D165" s="2">
        <v>43368</v>
      </c>
      <c r="E165" s="161" t="s">
        <v>6</v>
      </c>
      <c r="F165" s="264" t="s">
        <v>40</v>
      </c>
      <c r="G165" s="12">
        <v>21</v>
      </c>
      <c r="H165" s="7"/>
      <c r="I165"/>
    </row>
    <row r="166" spans="1:9" x14ac:dyDescent="0.25">
      <c r="A166" s="28" t="s">
        <v>556</v>
      </c>
      <c r="B166" s="161" t="s">
        <v>225</v>
      </c>
      <c r="C166" s="2">
        <v>43404</v>
      </c>
      <c r="D166" s="2">
        <v>43434</v>
      </c>
      <c r="E166" s="161" t="s">
        <v>6</v>
      </c>
      <c r="F166" s="264" t="s">
        <v>40</v>
      </c>
      <c r="G166" s="12">
        <v>30</v>
      </c>
      <c r="H166" s="7"/>
      <c r="I166"/>
    </row>
    <row r="167" spans="1:9" x14ac:dyDescent="0.25">
      <c r="A167" s="28" t="s">
        <v>324</v>
      </c>
      <c r="B167" s="161" t="s">
        <v>226</v>
      </c>
      <c r="C167" s="2">
        <v>43041</v>
      </c>
      <c r="D167" s="2">
        <v>43049</v>
      </c>
      <c r="E167" s="161" t="s">
        <v>6</v>
      </c>
      <c r="F167" s="264" t="s">
        <v>40</v>
      </c>
      <c r="G167" s="12">
        <v>8</v>
      </c>
      <c r="H167" s="7"/>
      <c r="I167" s="256"/>
    </row>
    <row r="168" spans="1:9" x14ac:dyDescent="0.25">
      <c r="A168" s="28" t="s">
        <v>557</v>
      </c>
      <c r="B168" s="161" t="s">
        <v>220</v>
      </c>
      <c r="C168" s="2">
        <v>43327</v>
      </c>
      <c r="D168" s="2">
        <v>43328</v>
      </c>
      <c r="E168" s="161" t="s">
        <v>6</v>
      </c>
      <c r="F168" s="264" t="s">
        <v>40</v>
      </c>
      <c r="G168" s="12">
        <v>1</v>
      </c>
      <c r="H168" s="7"/>
      <c r="I168"/>
    </row>
    <row r="169" spans="1:9" x14ac:dyDescent="0.25">
      <c r="A169" s="28" t="s">
        <v>334</v>
      </c>
      <c r="B169" s="161" t="s">
        <v>694</v>
      </c>
      <c r="C169" s="2">
        <v>43047</v>
      </c>
      <c r="D169" s="2">
        <v>43115</v>
      </c>
      <c r="E169" s="161" t="s">
        <v>6</v>
      </c>
      <c r="F169" s="264" t="s">
        <v>40</v>
      </c>
      <c r="G169" s="12">
        <v>68</v>
      </c>
      <c r="H169" s="562"/>
      <c r="I169"/>
    </row>
    <row r="170" spans="1:9" x14ac:dyDescent="0.25">
      <c r="A170" s="28" t="s">
        <v>558</v>
      </c>
      <c r="B170" s="161" t="s">
        <v>220</v>
      </c>
      <c r="C170" s="2">
        <v>43306</v>
      </c>
      <c r="D170" s="2">
        <v>43307</v>
      </c>
      <c r="E170" s="161" t="s">
        <v>6</v>
      </c>
      <c r="F170" s="264" t="s">
        <v>40</v>
      </c>
      <c r="G170" s="12">
        <v>1</v>
      </c>
      <c r="H170" s="7"/>
      <c r="I170"/>
    </row>
    <row r="171" spans="1:9" x14ac:dyDescent="0.25">
      <c r="A171" s="28" t="s">
        <v>348</v>
      </c>
      <c r="B171" s="161" t="s">
        <v>223</v>
      </c>
      <c r="C171" s="2">
        <v>43206</v>
      </c>
      <c r="D171" s="2">
        <v>43230</v>
      </c>
      <c r="E171" s="161" t="s">
        <v>6</v>
      </c>
      <c r="F171" s="264" t="s">
        <v>40</v>
      </c>
      <c r="G171" s="12">
        <v>24</v>
      </c>
      <c r="H171" s="7"/>
      <c r="I171"/>
    </row>
    <row r="172" spans="1:9" x14ac:dyDescent="0.25">
      <c r="A172" s="28" t="s">
        <v>560</v>
      </c>
      <c r="B172" s="161" t="s">
        <v>253</v>
      </c>
      <c r="C172" s="2">
        <v>43291</v>
      </c>
      <c r="D172" s="2">
        <v>43347</v>
      </c>
      <c r="E172" s="161" t="s">
        <v>6</v>
      </c>
      <c r="F172" s="264" t="s">
        <v>42</v>
      </c>
      <c r="G172" s="12">
        <v>56</v>
      </c>
      <c r="H172" s="7"/>
      <c r="I172" s="256"/>
    </row>
    <row r="173" spans="1:9" x14ac:dyDescent="0.25">
      <c r="A173" s="28" t="s">
        <v>327</v>
      </c>
      <c r="B173" s="161" t="s">
        <v>226</v>
      </c>
      <c r="C173" s="2">
        <v>43033</v>
      </c>
      <c r="D173" s="2">
        <v>43035</v>
      </c>
      <c r="E173" s="161" t="s">
        <v>6</v>
      </c>
      <c r="F173" s="264" t="s">
        <v>40</v>
      </c>
      <c r="G173" s="12">
        <v>2</v>
      </c>
      <c r="H173" s="7"/>
      <c r="I173"/>
    </row>
    <row r="174" spans="1:9" x14ac:dyDescent="0.25">
      <c r="A174" s="28" t="s">
        <v>561</v>
      </c>
      <c r="B174" s="161" t="s">
        <v>220</v>
      </c>
      <c r="C174" s="2">
        <v>43297</v>
      </c>
      <c r="D174" s="2">
        <v>43298</v>
      </c>
      <c r="E174" s="161" t="s">
        <v>6</v>
      </c>
      <c r="F174" s="264" t="s">
        <v>40</v>
      </c>
      <c r="G174" s="12">
        <v>1</v>
      </c>
      <c r="H174" s="7"/>
      <c r="I174"/>
    </row>
    <row r="175" spans="1:9" ht="26.25" x14ac:dyDescent="0.25">
      <c r="A175" s="28" t="s">
        <v>333</v>
      </c>
      <c r="B175" s="161" t="s">
        <v>231</v>
      </c>
      <c r="C175" s="2">
        <v>43437</v>
      </c>
      <c r="D175" s="2">
        <v>43490</v>
      </c>
      <c r="E175" s="161" t="s">
        <v>74</v>
      </c>
      <c r="F175" s="264" t="s">
        <v>40</v>
      </c>
      <c r="G175" s="12">
        <v>53</v>
      </c>
      <c r="H175" s="7"/>
      <c r="I175"/>
    </row>
    <row r="176" spans="1:9" x14ac:dyDescent="0.25">
      <c r="A176" s="28" t="s">
        <v>562</v>
      </c>
      <c r="B176" s="161" t="s">
        <v>220</v>
      </c>
      <c r="C176" s="2">
        <v>43299</v>
      </c>
      <c r="D176" s="2">
        <v>43301</v>
      </c>
      <c r="E176" s="161" t="s">
        <v>6</v>
      </c>
      <c r="F176" s="264" t="s">
        <v>40</v>
      </c>
      <c r="G176" s="12">
        <v>2</v>
      </c>
      <c r="H176" s="7"/>
      <c r="I176"/>
    </row>
    <row r="177" spans="1:9" x14ac:dyDescent="0.25">
      <c r="A177" s="28" t="s">
        <v>563</v>
      </c>
      <c r="B177" s="161" t="s">
        <v>253</v>
      </c>
      <c r="C177" s="2">
        <v>43292</v>
      </c>
      <c r="D177" s="2">
        <v>43378</v>
      </c>
      <c r="E177" s="161" t="s">
        <v>6</v>
      </c>
      <c r="F177" s="264" t="s">
        <v>42</v>
      </c>
      <c r="G177" s="12">
        <v>86</v>
      </c>
      <c r="H177" s="7"/>
      <c r="I177" s="256"/>
    </row>
    <row r="178" spans="1:9" x14ac:dyDescent="0.25">
      <c r="A178" s="28" t="s">
        <v>203</v>
      </c>
      <c r="B178" s="161" t="s">
        <v>222</v>
      </c>
      <c r="C178" s="2">
        <v>42968</v>
      </c>
      <c r="D178" s="2">
        <v>43082</v>
      </c>
      <c r="E178" s="161" t="s">
        <v>6</v>
      </c>
      <c r="F178" s="264" t="s">
        <v>40</v>
      </c>
      <c r="G178" s="12">
        <v>114</v>
      </c>
      <c r="H178" s="7"/>
      <c r="I178"/>
    </row>
    <row r="179" spans="1:9" x14ac:dyDescent="0.25">
      <c r="A179" s="28" t="s">
        <v>572</v>
      </c>
      <c r="B179" s="161" t="s">
        <v>229</v>
      </c>
      <c r="C179" s="2">
        <v>43402</v>
      </c>
      <c r="D179" s="2">
        <v>43427</v>
      </c>
      <c r="E179" s="161" t="s">
        <v>23</v>
      </c>
      <c r="F179" s="264" t="s">
        <v>40</v>
      </c>
      <c r="G179" s="12">
        <v>25</v>
      </c>
      <c r="H179" s="7"/>
      <c r="I179"/>
    </row>
    <row r="180" spans="1:9" x14ac:dyDescent="0.25">
      <c r="A180" s="28" t="s">
        <v>204</v>
      </c>
      <c r="B180" s="161" t="s">
        <v>222</v>
      </c>
      <c r="C180" s="2">
        <v>43003</v>
      </c>
      <c r="D180" s="2">
        <v>43147</v>
      </c>
      <c r="E180" s="161" t="s">
        <v>6</v>
      </c>
      <c r="F180" s="264" t="s">
        <v>40</v>
      </c>
      <c r="G180" s="12">
        <v>144</v>
      </c>
      <c r="H180" s="7"/>
      <c r="I180" s="256"/>
    </row>
    <row r="181" spans="1:9" x14ac:dyDescent="0.25">
      <c r="A181" s="28" t="s">
        <v>445</v>
      </c>
      <c r="B181" s="161" t="s">
        <v>234</v>
      </c>
      <c r="C181" s="2">
        <v>43213</v>
      </c>
      <c r="D181" s="2">
        <v>43259</v>
      </c>
      <c r="E181" s="161" t="s">
        <v>6</v>
      </c>
      <c r="F181" s="264" t="s">
        <v>41</v>
      </c>
      <c r="G181" s="12">
        <v>46</v>
      </c>
      <c r="H181" s="7"/>
      <c r="I181"/>
    </row>
    <row r="182" spans="1:9" x14ac:dyDescent="0.25">
      <c r="A182" s="28" t="s">
        <v>571</v>
      </c>
      <c r="B182" s="161" t="s">
        <v>230</v>
      </c>
      <c r="C182" s="2">
        <v>43409</v>
      </c>
      <c r="D182" s="2">
        <v>43434</v>
      </c>
      <c r="E182" s="161" t="s">
        <v>23</v>
      </c>
      <c r="F182" s="264" t="s">
        <v>40</v>
      </c>
      <c r="G182" s="12">
        <v>25</v>
      </c>
      <c r="H182" s="7"/>
      <c r="I182"/>
    </row>
    <row r="183" spans="1:9" x14ac:dyDescent="0.25">
      <c r="A183" s="28" t="s">
        <v>442</v>
      </c>
      <c r="B183" s="161" t="s">
        <v>221</v>
      </c>
      <c r="C183" s="2">
        <v>43160</v>
      </c>
      <c r="D183" s="2">
        <v>43189</v>
      </c>
      <c r="E183" s="161" t="s">
        <v>6</v>
      </c>
      <c r="F183" s="264" t="s">
        <v>40</v>
      </c>
      <c r="G183" s="12">
        <v>29</v>
      </c>
      <c r="H183" s="7"/>
      <c r="I183"/>
    </row>
    <row r="184" spans="1:9" x14ac:dyDescent="0.25">
      <c r="A184" s="28" t="s">
        <v>573</v>
      </c>
      <c r="B184" s="161" t="s">
        <v>215</v>
      </c>
      <c r="C184" s="2">
        <v>43390</v>
      </c>
      <c r="D184" s="2">
        <v>43411</v>
      </c>
      <c r="E184" s="161" t="s">
        <v>6</v>
      </c>
      <c r="F184" s="264" t="s">
        <v>40</v>
      </c>
      <c r="G184" s="12">
        <v>21</v>
      </c>
      <c r="H184" s="7"/>
      <c r="I184"/>
    </row>
    <row r="185" spans="1:9" x14ac:dyDescent="0.25">
      <c r="A185" s="28" t="s">
        <v>425</v>
      </c>
      <c r="B185" s="161" t="s">
        <v>234</v>
      </c>
      <c r="C185" s="2">
        <v>43122</v>
      </c>
      <c r="D185" s="2">
        <v>43147</v>
      </c>
      <c r="E185" s="161" t="s">
        <v>6</v>
      </c>
      <c r="F185" s="264" t="s">
        <v>40</v>
      </c>
      <c r="G185" s="12">
        <v>25</v>
      </c>
      <c r="H185" s="7"/>
      <c r="I185" s="256"/>
    </row>
    <row r="186" spans="1:9" x14ac:dyDescent="0.25">
      <c r="A186" s="28" t="s">
        <v>576</v>
      </c>
      <c r="B186" s="161" t="s">
        <v>221</v>
      </c>
      <c r="C186" s="2">
        <v>43339</v>
      </c>
      <c r="D186" s="2">
        <v>43420</v>
      </c>
      <c r="E186" s="161" t="s">
        <v>6</v>
      </c>
      <c r="F186" s="264" t="s">
        <v>41</v>
      </c>
      <c r="G186" s="12">
        <v>81</v>
      </c>
      <c r="H186" s="7"/>
      <c r="I186" s="256"/>
    </row>
    <row r="187" spans="1:9" x14ac:dyDescent="0.25">
      <c r="A187" s="28" t="s">
        <v>443</v>
      </c>
      <c r="B187" s="161" t="s">
        <v>221</v>
      </c>
      <c r="C187" s="2">
        <v>43192</v>
      </c>
      <c r="D187" s="2">
        <v>43217</v>
      </c>
      <c r="E187" s="161" t="s">
        <v>6</v>
      </c>
      <c r="F187" s="264" t="s">
        <v>40</v>
      </c>
      <c r="G187" s="12">
        <v>25</v>
      </c>
      <c r="H187" s="562"/>
      <c r="I187"/>
    </row>
    <row r="188" spans="1:9" x14ac:dyDescent="0.25">
      <c r="A188" s="28" t="s">
        <v>575</v>
      </c>
      <c r="B188" s="161" t="s">
        <v>247</v>
      </c>
      <c r="C188" s="2">
        <v>43318</v>
      </c>
      <c r="D188" s="2">
        <v>43343</v>
      </c>
      <c r="E188" s="161" t="s">
        <v>66</v>
      </c>
      <c r="F188" s="264" t="s">
        <v>42</v>
      </c>
      <c r="G188" s="12">
        <v>25</v>
      </c>
      <c r="H188" s="7"/>
      <c r="I188" s="256"/>
    </row>
    <row r="189" spans="1:9" x14ac:dyDescent="0.25">
      <c r="A189" s="28" t="s">
        <v>626</v>
      </c>
      <c r="B189" s="161" t="s">
        <v>692</v>
      </c>
      <c r="C189" s="2">
        <v>43374</v>
      </c>
      <c r="D189" s="2">
        <v>43394</v>
      </c>
      <c r="E189" s="161" t="s">
        <v>6</v>
      </c>
      <c r="F189" s="264" t="s">
        <v>40</v>
      </c>
      <c r="G189" s="12">
        <v>20</v>
      </c>
      <c r="H189" s="7"/>
      <c r="I189" s="256"/>
    </row>
    <row r="190" spans="1:9" x14ac:dyDescent="0.25">
      <c r="A190" s="28" t="s">
        <v>579</v>
      </c>
      <c r="B190" s="161" t="s">
        <v>220</v>
      </c>
      <c r="C190" s="2">
        <v>43307</v>
      </c>
      <c r="D190" s="2">
        <v>43308</v>
      </c>
      <c r="E190" s="161" t="s">
        <v>6</v>
      </c>
      <c r="F190" s="264" t="s">
        <v>40</v>
      </c>
      <c r="G190" s="12">
        <v>1</v>
      </c>
      <c r="H190" s="7"/>
      <c r="I190"/>
    </row>
    <row r="191" spans="1:9" x14ac:dyDescent="0.25">
      <c r="A191" s="28" t="s">
        <v>591</v>
      </c>
      <c r="B191" s="161" t="s">
        <v>692</v>
      </c>
      <c r="C191" s="2">
        <v>43313</v>
      </c>
      <c r="D191" s="2">
        <v>43370</v>
      </c>
      <c r="E191" s="161" t="s">
        <v>6</v>
      </c>
      <c r="F191" s="264" t="s">
        <v>40</v>
      </c>
      <c r="G191" s="12">
        <v>57</v>
      </c>
      <c r="H191" s="7"/>
      <c r="I191"/>
    </row>
    <row r="192" spans="1:9" x14ac:dyDescent="0.25">
      <c r="A192" s="28" t="s">
        <v>577</v>
      </c>
      <c r="B192" s="161" t="s">
        <v>216</v>
      </c>
      <c r="C192" s="2">
        <v>43402</v>
      </c>
      <c r="D192" s="2">
        <v>43420</v>
      </c>
      <c r="E192" s="161" t="s">
        <v>66</v>
      </c>
      <c r="F192" s="264" t="s">
        <v>40</v>
      </c>
      <c r="G192" s="12">
        <v>18</v>
      </c>
      <c r="H192" s="7"/>
      <c r="I192"/>
    </row>
    <row r="193" spans="1:9" x14ac:dyDescent="0.25">
      <c r="A193" s="28" t="s">
        <v>578</v>
      </c>
      <c r="B193" s="161" t="s">
        <v>254</v>
      </c>
      <c r="C193" s="2">
        <v>43306</v>
      </c>
      <c r="D193" s="2">
        <v>43378</v>
      </c>
      <c r="E193" s="161" t="s">
        <v>6</v>
      </c>
      <c r="F193" s="264" t="s">
        <v>42</v>
      </c>
      <c r="G193" s="12">
        <v>72</v>
      </c>
      <c r="H193" s="7"/>
      <c r="I193"/>
    </row>
    <row r="194" spans="1:9" x14ac:dyDescent="0.25">
      <c r="A194" s="28" t="s">
        <v>341</v>
      </c>
      <c r="B194" s="161" t="s">
        <v>242</v>
      </c>
      <c r="C194" s="2">
        <v>43047</v>
      </c>
      <c r="D194" s="2">
        <v>43091</v>
      </c>
      <c r="E194" s="161" t="s">
        <v>6</v>
      </c>
      <c r="F194" s="264" t="s">
        <v>42</v>
      </c>
      <c r="G194" s="12">
        <v>44</v>
      </c>
      <c r="H194" s="7"/>
      <c r="I194" s="256"/>
    </row>
    <row r="195" spans="1:9" x14ac:dyDescent="0.25">
      <c r="A195" s="28" t="s">
        <v>581</v>
      </c>
      <c r="B195" s="161" t="s">
        <v>213</v>
      </c>
      <c r="C195" s="2">
        <v>43423</v>
      </c>
      <c r="D195" s="2">
        <v>43493</v>
      </c>
      <c r="E195" s="161" t="s">
        <v>21</v>
      </c>
      <c r="F195" s="264" t="s">
        <v>41</v>
      </c>
      <c r="G195" s="12">
        <v>70</v>
      </c>
      <c r="H195" s="562"/>
      <c r="I195"/>
    </row>
    <row r="196" spans="1:9" x14ac:dyDescent="0.25">
      <c r="A196" s="28" t="s">
        <v>339</v>
      </c>
      <c r="B196" s="161" t="s">
        <v>255</v>
      </c>
      <c r="C196" s="2">
        <v>43045</v>
      </c>
      <c r="D196" s="2">
        <v>43105</v>
      </c>
      <c r="E196" s="161" t="s">
        <v>6</v>
      </c>
      <c r="F196" s="264" t="s">
        <v>276</v>
      </c>
      <c r="G196" s="12">
        <v>60</v>
      </c>
      <c r="H196" s="7"/>
      <c r="I196" s="256"/>
    </row>
    <row r="197" spans="1:9" x14ac:dyDescent="0.25">
      <c r="A197" s="28" t="s">
        <v>580</v>
      </c>
      <c r="B197" s="161" t="s">
        <v>241</v>
      </c>
      <c r="C197" s="2">
        <v>43318</v>
      </c>
      <c r="D197" s="2">
        <v>43371</v>
      </c>
      <c r="E197" s="161" t="s">
        <v>6</v>
      </c>
      <c r="F197" s="264" t="s">
        <v>42</v>
      </c>
      <c r="G197" s="12">
        <v>53</v>
      </c>
      <c r="H197" s="7"/>
      <c r="I197"/>
    </row>
    <row r="198" spans="1:9" x14ac:dyDescent="0.25">
      <c r="A198" s="28" t="s">
        <v>340</v>
      </c>
      <c r="B198" s="161" t="s">
        <v>255</v>
      </c>
      <c r="C198" s="2">
        <v>43129</v>
      </c>
      <c r="D198" s="2">
        <v>43140</v>
      </c>
      <c r="E198" s="161" t="s">
        <v>6</v>
      </c>
      <c r="F198" s="264" t="s">
        <v>276</v>
      </c>
      <c r="G198" s="12">
        <v>11</v>
      </c>
      <c r="H198" s="562"/>
      <c r="I198"/>
    </row>
    <row r="199" spans="1:9" x14ac:dyDescent="0.25">
      <c r="A199" s="28" t="s">
        <v>589</v>
      </c>
      <c r="B199" s="161" t="s">
        <v>692</v>
      </c>
      <c r="C199" s="2">
        <v>43334</v>
      </c>
      <c r="D199" s="2">
        <v>43371</v>
      </c>
      <c r="E199" s="161" t="s">
        <v>6</v>
      </c>
      <c r="F199" s="264" t="s">
        <v>40</v>
      </c>
      <c r="G199" s="12">
        <v>37</v>
      </c>
      <c r="H199" s="562"/>
      <c r="I199"/>
    </row>
    <row r="200" spans="1:9" x14ac:dyDescent="0.25">
      <c r="A200" s="28" t="s">
        <v>336</v>
      </c>
      <c r="B200" s="161" t="s">
        <v>234</v>
      </c>
      <c r="C200" s="2">
        <v>43052</v>
      </c>
      <c r="D200" s="2">
        <v>43056</v>
      </c>
      <c r="E200" s="161" t="s">
        <v>6</v>
      </c>
      <c r="F200" s="264" t="s">
        <v>41</v>
      </c>
      <c r="G200" s="12">
        <v>4</v>
      </c>
      <c r="H200" s="7"/>
      <c r="I200" s="256"/>
    </row>
    <row r="201" spans="1:9" x14ac:dyDescent="0.25">
      <c r="A201" s="28" t="s">
        <v>595</v>
      </c>
      <c r="B201" s="161" t="s">
        <v>220</v>
      </c>
      <c r="C201" s="2">
        <v>43343</v>
      </c>
      <c r="D201" s="2">
        <v>43347</v>
      </c>
      <c r="E201" s="161" t="s">
        <v>6</v>
      </c>
      <c r="F201" s="264" t="s">
        <v>40</v>
      </c>
      <c r="G201" s="12">
        <v>4</v>
      </c>
      <c r="H201" s="7"/>
      <c r="I201"/>
    </row>
    <row r="202" spans="1:9" x14ac:dyDescent="0.25">
      <c r="A202" s="28" t="s">
        <v>351</v>
      </c>
      <c r="B202" s="161" t="s">
        <v>244</v>
      </c>
      <c r="C202" s="2">
        <v>43074</v>
      </c>
      <c r="D202" s="2">
        <v>43091</v>
      </c>
      <c r="E202" s="161" t="s">
        <v>6</v>
      </c>
      <c r="F202" s="264" t="s">
        <v>40</v>
      </c>
      <c r="G202" s="12">
        <v>17</v>
      </c>
      <c r="H202" s="7"/>
      <c r="I202"/>
    </row>
    <row r="203" spans="1:9" x14ac:dyDescent="0.25">
      <c r="A203" s="28" t="s">
        <v>597</v>
      </c>
      <c r="B203" s="161" t="s">
        <v>220</v>
      </c>
      <c r="C203" s="2">
        <v>43348</v>
      </c>
      <c r="D203" s="2">
        <v>43349</v>
      </c>
      <c r="E203" s="161" t="s">
        <v>6</v>
      </c>
      <c r="F203" s="264" t="s">
        <v>40</v>
      </c>
      <c r="G203" s="12">
        <v>1</v>
      </c>
      <c r="H203" s="7"/>
      <c r="I203"/>
    </row>
    <row r="204" spans="1:9" x14ac:dyDescent="0.25">
      <c r="A204" s="28" t="s">
        <v>337</v>
      </c>
      <c r="B204" s="161" t="s">
        <v>229</v>
      </c>
      <c r="C204" s="2">
        <v>43073</v>
      </c>
      <c r="D204" s="2">
        <v>43091</v>
      </c>
      <c r="E204" s="161" t="s">
        <v>6</v>
      </c>
      <c r="F204" s="264" t="s">
        <v>40</v>
      </c>
      <c r="G204" s="12">
        <v>18</v>
      </c>
      <c r="H204" s="562"/>
      <c r="I204"/>
    </row>
    <row r="205" spans="1:9" ht="26.25" x14ac:dyDescent="0.25">
      <c r="A205" s="28" t="s">
        <v>631</v>
      </c>
      <c r="B205" s="161" t="s">
        <v>223</v>
      </c>
      <c r="C205" s="2">
        <v>43444</v>
      </c>
      <c r="D205" s="2">
        <v>43465</v>
      </c>
      <c r="E205" s="161" t="s">
        <v>74</v>
      </c>
      <c r="F205" s="264" t="s">
        <v>40</v>
      </c>
      <c r="G205" s="12">
        <v>21</v>
      </c>
      <c r="H205" s="562"/>
      <c r="I205"/>
    </row>
    <row r="206" spans="1:9" x14ac:dyDescent="0.25">
      <c r="A206" s="28" t="s">
        <v>293</v>
      </c>
      <c r="B206" s="161" t="s">
        <v>239</v>
      </c>
      <c r="C206" s="2">
        <v>42954</v>
      </c>
      <c r="D206" s="2">
        <v>43021</v>
      </c>
      <c r="E206" s="161" t="s">
        <v>6</v>
      </c>
      <c r="F206" s="264" t="s">
        <v>41</v>
      </c>
      <c r="G206" s="12">
        <v>67</v>
      </c>
      <c r="H206" s="562"/>
      <c r="I206"/>
    </row>
    <row r="207" spans="1:9" x14ac:dyDescent="0.25">
      <c r="A207" s="28" t="s">
        <v>352</v>
      </c>
      <c r="B207" s="161" t="s">
        <v>246</v>
      </c>
      <c r="C207" s="2">
        <v>43157</v>
      </c>
      <c r="D207" s="2">
        <v>43175</v>
      </c>
      <c r="E207" s="161" t="s">
        <v>6</v>
      </c>
      <c r="F207" s="264" t="s">
        <v>40</v>
      </c>
      <c r="G207" s="12">
        <v>18</v>
      </c>
      <c r="H207" s="7"/>
      <c r="I207"/>
    </row>
    <row r="208" spans="1:9" x14ac:dyDescent="0.25">
      <c r="A208" s="28" t="s">
        <v>683</v>
      </c>
      <c r="B208" s="161" t="s">
        <v>223</v>
      </c>
      <c r="C208" s="2">
        <v>43479</v>
      </c>
      <c r="D208" s="2">
        <v>43521</v>
      </c>
      <c r="E208" s="161" t="s">
        <v>22</v>
      </c>
      <c r="F208" s="264" t="s">
        <v>40</v>
      </c>
      <c r="G208" s="12">
        <v>42</v>
      </c>
      <c r="H208" s="562"/>
      <c r="I208"/>
    </row>
    <row r="209" spans="1:9" x14ac:dyDescent="0.25">
      <c r="A209" s="28" t="s">
        <v>460</v>
      </c>
      <c r="B209" s="161" t="s">
        <v>225</v>
      </c>
      <c r="C209" s="2">
        <v>43236</v>
      </c>
      <c r="D209" s="2">
        <v>43245</v>
      </c>
      <c r="E209" s="161" t="s">
        <v>6</v>
      </c>
      <c r="F209" s="264" t="s">
        <v>40</v>
      </c>
      <c r="G209" s="12">
        <v>9</v>
      </c>
      <c r="H209" s="562"/>
      <c r="I209"/>
    </row>
    <row r="210" spans="1:9" x14ac:dyDescent="0.25">
      <c r="A210" s="28" t="s">
        <v>461</v>
      </c>
      <c r="B210" s="161" t="s">
        <v>226</v>
      </c>
      <c r="C210" s="2">
        <v>43276</v>
      </c>
      <c r="D210" s="2">
        <v>43311</v>
      </c>
      <c r="E210" s="161" t="s">
        <v>6</v>
      </c>
      <c r="F210" s="264" t="s">
        <v>40</v>
      </c>
      <c r="G210" s="12">
        <v>35</v>
      </c>
      <c r="H210" s="7"/>
      <c r="I210"/>
    </row>
    <row r="211" spans="1:9" x14ac:dyDescent="0.25">
      <c r="A211" s="28" t="s">
        <v>590</v>
      </c>
      <c r="B211" s="161" t="s">
        <v>237</v>
      </c>
      <c r="C211" s="2">
        <v>43332</v>
      </c>
      <c r="D211" s="2">
        <v>43343</v>
      </c>
      <c r="E211" s="161" t="s">
        <v>6</v>
      </c>
      <c r="F211" s="264" t="s">
        <v>41</v>
      </c>
      <c r="G211" s="12">
        <v>11</v>
      </c>
      <c r="H211" s="7"/>
      <c r="I211"/>
    </row>
    <row r="212" spans="1:9" x14ac:dyDescent="0.25">
      <c r="A212" s="28" t="s">
        <v>574</v>
      </c>
      <c r="B212" s="161" t="s">
        <v>226</v>
      </c>
      <c r="C212" s="2">
        <v>43311</v>
      </c>
      <c r="D212" s="2">
        <v>43313</v>
      </c>
      <c r="E212" s="161" t="s">
        <v>6</v>
      </c>
      <c r="F212" s="264" t="s">
        <v>40</v>
      </c>
      <c r="G212" s="12">
        <v>2</v>
      </c>
      <c r="H212" s="7"/>
      <c r="I212"/>
    </row>
    <row r="213" spans="1:9" x14ac:dyDescent="0.25">
      <c r="A213" s="28" t="s">
        <v>598</v>
      </c>
      <c r="B213" s="161" t="s">
        <v>220</v>
      </c>
      <c r="C213" s="2">
        <v>43349</v>
      </c>
      <c r="D213" s="2">
        <v>43354</v>
      </c>
      <c r="E213" s="161" t="s">
        <v>6</v>
      </c>
      <c r="F213" s="264" t="s">
        <v>40</v>
      </c>
      <c r="G213" s="12">
        <v>5</v>
      </c>
      <c r="H213" s="562"/>
      <c r="I213"/>
    </row>
    <row r="214" spans="1:9" x14ac:dyDescent="0.25">
      <c r="A214" s="28" t="s">
        <v>410</v>
      </c>
      <c r="B214" s="161" t="s">
        <v>236</v>
      </c>
      <c r="C214" s="2">
        <v>43108</v>
      </c>
      <c r="D214" s="2">
        <v>43112</v>
      </c>
      <c r="E214" s="161" t="s">
        <v>6</v>
      </c>
      <c r="F214" s="264" t="s">
        <v>40</v>
      </c>
      <c r="G214" s="12">
        <v>4</v>
      </c>
      <c r="H214" s="7"/>
      <c r="I214"/>
    </row>
    <row r="215" spans="1:9" x14ac:dyDescent="0.25">
      <c r="A215" s="28" t="s">
        <v>582</v>
      </c>
      <c r="B215" s="161" t="s">
        <v>220</v>
      </c>
      <c r="C215" s="2">
        <v>43320</v>
      </c>
      <c r="D215" s="2">
        <v>43321</v>
      </c>
      <c r="E215" s="161" t="s">
        <v>6</v>
      </c>
      <c r="F215" s="264" t="s">
        <v>40</v>
      </c>
      <c r="G215" s="12">
        <v>1</v>
      </c>
      <c r="H215" s="7"/>
      <c r="I215"/>
    </row>
    <row r="216" spans="1:9" x14ac:dyDescent="0.25">
      <c r="A216" s="28" t="s">
        <v>523</v>
      </c>
      <c r="B216" s="161" t="s">
        <v>225</v>
      </c>
      <c r="C216" s="2">
        <v>43256</v>
      </c>
      <c r="D216" s="2">
        <v>43263</v>
      </c>
      <c r="E216" s="161" t="s">
        <v>6</v>
      </c>
      <c r="F216" s="264" t="s">
        <v>40</v>
      </c>
      <c r="G216" s="12">
        <v>7</v>
      </c>
      <c r="H216" s="7"/>
      <c r="I216"/>
    </row>
    <row r="217" spans="1:9" x14ac:dyDescent="0.25">
      <c r="A217" s="28" t="s">
        <v>583</v>
      </c>
      <c r="B217" s="161" t="s">
        <v>220</v>
      </c>
      <c r="C217" s="2">
        <v>43321</v>
      </c>
      <c r="D217" s="2">
        <v>43322</v>
      </c>
      <c r="E217" s="161" t="s">
        <v>6</v>
      </c>
      <c r="F217" s="264" t="s">
        <v>40</v>
      </c>
      <c r="G217" s="12">
        <v>1</v>
      </c>
      <c r="H217" s="7"/>
      <c r="I217"/>
    </row>
    <row r="218" spans="1:9" x14ac:dyDescent="0.25">
      <c r="A218" s="28" t="s">
        <v>588</v>
      </c>
      <c r="B218" s="161" t="s">
        <v>226</v>
      </c>
      <c r="C218" s="2">
        <v>43320</v>
      </c>
      <c r="D218" s="2">
        <v>43332</v>
      </c>
      <c r="E218" s="161" t="s">
        <v>6</v>
      </c>
      <c r="F218" s="264" t="s">
        <v>40</v>
      </c>
      <c r="G218" s="12">
        <v>12</v>
      </c>
      <c r="H218" s="7"/>
      <c r="I218" s="256"/>
    </row>
    <row r="219" spans="1:9" x14ac:dyDescent="0.25">
      <c r="A219" s="28" t="s">
        <v>584</v>
      </c>
      <c r="B219" s="161" t="s">
        <v>220</v>
      </c>
      <c r="C219" s="2">
        <v>43318</v>
      </c>
      <c r="D219" s="2">
        <v>43319</v>
      </c>
      <c r="E219" s="161" t="s">
        <v>6</v>
      </c>
      <c r="F219" s="264" t="s">
        <v>40</v>
      </c>
      <c r="G219" s="12">
        <v>1</v>
      </c>
      <c r="H219" s="7"/>
      <c r="I219"/>
    </row>
    <row r="220" spans="1:9" x14ac:dyDescent="0.25">
      <c r="A220" s="28" t="s">
        <v>585</v>
      </c>
      <c r="B220" s="161" t="s">
        <v>220</v>
      </c>
      <c r="C220" s="2">
        <v>43319</v>
      </c>
      <c r="D220" s="2">
        <v>43320</v>
      </c>
      <c r="E220" s="161" t="s">
        <v>6</v>
      </c>
      <c r="F220" s="264" t="s">
        <v>40</v>
      </c>
      <c r="G220" s="12">
        <v>1</v>
      </c>
      <c r="H220" s="7"/>
      <c r="I220"/>
    </row>
    <row r="221" spans="1:9" x14ac:dyDescent="0.25">
      <c r="A221" s="28" t="s">
        <v>430</v>
      </c>
      <c r="B221" s="161" t="s">
        <v>229</v>
      </c>
      <c r="C221" s="2">
        <v>43220</v>
      </c>
      <c r="D221" s="2">
        <v>43287</v>
      </c>
      <c r="E221" s="161" t="s">
        <v>6</v>
      </c>
      <c r="F221" s="264" t="s">
        <v>40</v>
      </c>
      <c r="G221" s="12">
        <v>67</v>
      </c>
      <c r="H221" s="562"/>
      <c r="I221"/>
    </row>
    <row r="222" spans="1:9" x14ac:dyDescent="0.25">
      <c r="A222" s="28" t="s">
        <v>586</v>
      </c>
      <c r="B222" s="161" t="s">
        <v>220</v>
      </c>
      <c r="C222" s="2">
        <v>43318</v>
      </c>
      <c r="D222" s="2">
        <v>43319</v>
      </c>
      <c r="E222" s="161" t="s">
        <v>6</v>
      </c>
      <c r="F222" s="264" t="s">
        <v>40</v>
      </c>
      <c r="G222" s="12">
        <v>1</v>
      </c>
      <c r="H222" s="562"/>
      <c r="I222"/>
    </row>
    <row r="223" spans="1:9" x14ac:dyDescent="0.25">
      <c r="A223" s="28" t="s">
        <v>343</v>
      </c>
      <c r="B223" s="161" t="s">
        <v>240</v>
      </c>
      <c r="C223" s="2">
        <v>43054</v>
      </c>
      <c r="D223" s="2">
        <v>43075</v>
      </c>
      <c r="E223" s="161" t="s">
        <v>6</v>
      </c>
      <c r="F223" s="264" t="s">
        <v>42</v>
      </c>
      <c r="G223" s="12">
        <v>21</v>
      </c>
      <c r="H223" s="7"/>
      <c r="I223" s="256"/>
    </row>
    <row r="224" spans="1:9" x14ac:dyDescent="0.25">
      <c r="A224" s="28" t="s">
        <v>587</v>
      </c>
      <c r="B224" s="161" t="s">
        <v>220</v>
      </c>
      <c r="C224" s="2">
        <v>43319</v>
      </c>
      <c r="D224" s="2">
        <v>43320</v>
      </c>
      <c r="E224" s="161" t="s">
        <v>6</v>
      </c>
      <c r="F224" s="264" t="s">
        <v>40</v>
      </c>
      <c r="G224" s="12">
        <v>1</v>
      </c>
      <c r="H224" s="7"/>
      <c r="I224" s="256"/>
    </row>
    <row r="225" spans="1:9" x14ac:dyDescent="0.25">
      <c r="A225" s="28" t="s">
        <v>344</v>
      </c>
      <c r="B225" s="161" t="s">
        <v>241</v>
      </c>
      <c r="C225" s="2">
        <v>43475</v>
      </c>
      <c r="D225" s="2">
        <v>43524</v>
      </c>
      <c r="E225" s="161" t="s">
        <v>21</v>
      </c>
      <c r="F225" s="264" t="s">
        <v>42</v>
      </c>
      <c r="G225" s="12">
        <v>49</v>
      </c>
      <c r="H225" s="7"/>
      <c r="I225"/>
    </row>
    <row r="226" spans="1:9" x14ac:dyDescent="0.25">
      <c r="A226" s="28" t="s">
        <v>593</v>
      </c>
      <c r="B226" s="161" t="s">
        <v>240</v>
      </c>
      <c r="C226" s="2">
        <v>43325</v>
      </c>
      <c r="D226" s="2">
        <v>43329</v>
      </c>
      <c r="E226" s="161" t="s">
        <v>6</v>
      </c>
      <c r="F226" s="264" t="s">
        <v>42</v>
      </c>
      <c r="G226" s="12">
        <v>4</v>
      </c>
      <c r="H226" s="7"/>
      <c r="I226" s="256"/>
    </row>
    <row r="227" spans="1:9" x14ac:dyDescent="0.25">
      <c r="A227" s="28" t="s">
        <v>345</v>
      </c>
      <c r="B227" s="161" t="s">
        <v>240</v>
      </c>
      <c r="C227" s="2">
        <v>43067</v>
      </c>
      <c r="D227" s="2">
        <v>43133</v>
      </c>
      <c r="E227" s="161" t="s">
        <v>6</v>
      </c>
      <c r="F227" s="264" t="s">
        <v>42</v>
      </c>
      <c r="G227" s="12">
        <v>66</v>
      </c>
      <c r="H227" s="562"/>
      <c r="I227"/>
    </row>
    <row r="228" spans="1:9" x14ac:dyDescent="0.25">
      <c r="A228" s="28" t="s">
        <v>592</v>
      </c>
      <c r="B228" s="161" t="s">
        <v>255</v>
      </c>
      <c r="C228" s="2">
        <v>43325</v>
      </c>
      <c r="D228" s="2">
        <v>43327</v>
      </c>
      <c r="E228" s="161" t="s">
        <v>6</v>
      </c>
      <c r="F228" s="264" t="s">
        <v>42</v>
      </c>
      <c r="G228" s="12">
        <v>2</v>
      </c>
      <c r="H228" s="562"/>
      <c r="I228"/>
    </row>
    <row r="229" spans="1:9" x14ac:dyDescent="0.25">
      <c r="A229" s="28" t="s">
        <v>342</v>
      </c>
      <c r="B229" s="161" t="s">
        <v>225</v>
      </c>
      <c r="C229" s="2">
        <v>43059</v>
      </c>
      <c r="D229" s="2">
        <v>43105</v>
      </c>
      <c r="E229" s="161" t="s">
        <v>6</v>
      </c>
      <c r="F229" s="264" t="s">
        <v>40</v>
      </c>
      <c r="G229" s="12">
        <v>46</v>
      </c>
      <c r="H229" s="7"/>
      <c r="I229" s="256"/>
    </row>
    <row r="230" spans="1:9" x14ac:dyDescent="0.25">
      <c r="A230" s="28" t="s">
        <v>602</v>
      </c>
      <c r="B230" s="161" t="s">
        <v>222</v>
      </c>
      <c r="C230" s="2">
        <v>43361</v>
      </c>
      <c r="D230" s="2">
        <v>43382</v>
      </c>
      <c r="E230" s="161" t="s">
        <v>6</v>
      </c>
      <c r="F230" s="264" t="s">
        <v>40</v>
      </c>
      <c r="G230" s="12">
        <v>21</v>
      </c>
      <c r="H230" s="7"/>
      <c r="I230"/>
    </row>
    <row r="231" spans="1:9" x14ac:dyDescent="0.25">
      <c r="A231" s="28" t="s">
        <v>346</v>
      </c>
      <c r="B231" s="161" t="s">
        <v>243</v>
      </c>
      <c r="C231" s="2">
        <v>43343</v>
      </c>
      <c r="D231" s="2">
        <v>43378</v>
      </c>
      <c r="E231" s="161" t="s">
        <v>6</v>
      </c>
      <c r="F231" s="264" t="s">
        <v>42</v>
      </c>
      <c r="G231" s="12">
        <v>35</v>
      </c>
      <c r="H231" s="7"/>
      <c r="I231"/>
    </row>
    <row r="232" spans="1:9" x14ac:dyDescent="0.25">
      <c r="A232" s="28" t="s">
        <v>596</v>
      </c>
      <c r="B232" s="161" t="s">
        <v>220</v>
      </c>
      <c r="C232" s="2">
        <v>43340</v>
      </c>
      <c r="D232" s="2">
        <v>43341</v>
      </c>
      <c r="E232" s="161" t="s">
        <v>6</v>
      </c>
      <c r="F232" s="264" t="s">
        <v>40</v>
      </c>
      <c r="G232" s="12">
        <v>1</v>
      </c>
      <c r="H232" s="7"/>
      <c r="I232"/>
    </row>
    <row r="233" spans="1:9" x14ac:dyDescent="0.25">
      <c r="A233" s="28" t="s">
        <v>347</v>
      </c>
      <c r="B233" s="161" t="s">
        <v>243</v>
      </c>
      <c r="C233" s="2">
        <v>43497</v>
      </c>
      <c r="D233" s="2">
        <v>43524</v>
      </c>
      <c r="E233" s="161" t="s">
        <v>21</v>
      </c>
      <c r="F233" s="264" t="s">
        <v>42</v>
      </c>
      <c r="G233" s="12">
        <v>27</v>
      </c>
      <c r="H233" s="7"/>
      <c r="I233" s="256"/>
    </row>
    <row r="234" spans="1:9" x14ac:dyDescent="0.25">
      <c r="A234" s="28" t="s">
        <v>600</v>
      </c>
      <c r="B234" s="161" t="s">
        <v>244</v>
      </c>
      <c r="C234" s="2">
        <v>43416</v>
      </c>
      <c r="D234" s="2">
        <v>43490</v>
      </c>
      <c r="E234" s="161" t="s">
        <v>21</v>
      </c>
      <c r="F234" s="264" t="s">
        <v>42</v>
      </c>
      <c r="G234" s="12">
        <v>74</v>
      </c>
      <c r="H234" s="7"/>
      <c r="I234"/>
    </row>
    <row r="235" spans="1:9" x14ac:dyDescent="0.25">
      <c r="A235" s="28" t="s">
        <v>603</v>
      </c>
      <c r="B235" s="161" t="s">
        <v>222</v>
      </c>
      <c r="C235" s="2">
        <v>43390</v>
      </c>
      <c r="D235" s="2">
        <v>43395</v>
      </c>
      <c r="E235" s="161" t="s">
        <v>6</v>
      </c>
      <c r="F235" s="264" t="s">
        <v>40</v>
      </c>
      <c r="G235" s="12">
        <v>5</v>
      </c>
      <c r="H235" s="7"/>
      <c r="I235"/>
    </row>
    <row r="236" spans="1:9" x14ac:dyDescent="0.25">
      <c r="A236" s="28" t="s">
        <v>604</v>
      </c>
      <c r="B236" s="161" t="s">
        <v>225</v>
      </c>
      <c r="C236" s="2">
        <v>43353</v>
      </c>
      <c r="D236" s="2">
        <v>43371</v>
      </c>
      <c r="E236" s="161" t="s">
        <v>6</v>
      </c>
      <c r="F236" s="264" t="s">
        <v>40</v>
      </c>
      <c r="G236" s="12">
        <v>18</v>
      </c>
      <c r="H236" s="7"/>
      <c r="I236"/>
    </row>
    <row r="237" spans="1:9" x14ac:dyDescent="0.25">
      <c r="A237" s="28" t="s">
        <v>605</v>
      </c>
      <c r="B237" s="161" t="s">
        <v>220</v>
      </c>
      <c r="C237" s="2">
        <v>43369</v>
      </c>
      <c r="D237" s="2">
        <v>43370</v>
      </c>
      <c r="E237" s="161" t="s">
        <v>6</v>
      </c>
      <c r="F237" s="264" t="s">
        <v>40</v>
      </c>
      <c r="G237" s="12">
        <v>1</v>
      </c>
      <c r="H237" s="7"/>
      <c r="I237"/>
    </row>
    <row r="238" spans="1:9" x14ac:dyDescent="0.25">
      <c r="A238" s="28" t="s">
        <v>607</v>
      </c>
      <c r="B238" s="161" t="s">
        <v>706</v>
      </c>
      <c r="C238" s="2">
        <v>43374</v>
      </c>
      <c r="D238" s="2">
        <v>43410</v>
      </c>
      <c r="E238" s="161" t="s">
        <v>6</v>
      </c>
      <c r="F238" s="264" t="s">
        <v>40</v>
      </c>
      <c r="G238" s="12">
        <v>36</v>
      </c>
      <c r="H238" s="7"/>
      <c r="I238"/>
    </row>
    <row r="239" spans="1:9" x14ac:dyDescent="0.25">
      <c r="A239" s="28" t="s">
        <v>446</v>
      </c>
      <c r="B239" s="161" t="s">
        <v>222</v>
      </c>
      <c r="C239" s="2">
        <v>43402</v>
      </c>
      <c r="D239" s="2">
        <v>43420</v>
      </c>
      <c r="E239" s="161" t="s">
        <v>23</v>
      </c>
      <c r="F239" s="264" t="s">
        <v>41</v>
      </c>
      <c r="G239" s="12">
        <v>18</v>
      </c>
      <c r="H239" s="562"/>
      <c r="I239"/>
    </row>
    <row r="240" spans="1:9" x14ac:dyDescent="0.25">
      <c r="A240" s="28" t="s">
        <v>608</v>
      </c>
      <c r="B240" s="161" t="s">
        <v>225</v>
      </c>
      <c r="C240" s="2">
        <v>43376</v>
      </c>
      <c r="D240" s="2">
        <v>43397</v>
      </c>
      <c r="E240" s="161" t="s">
        <v>6</v>
      </c>
      <c r="F240" s="264" t="s">
        <v>40</v>
      </c>
      <c r="G240" s="12">
        <v>21</v>
      </c>
      <c r="H240" s="7"/>
      <c r="I240"/>
    </row>
    <row r="241" spans="1:9" x14ac:dyDescent="0.25">
      <c r="A241" s="28" t="s">
        <v>511</v>
      </c>
      <c r="B241" s="161" t="s">
        <v>222</v>
      </c>
      <c r="C241" s="2">
        <v>43409</v>
      </c>
      <c r="D241" s="2">
        <v>43418</v>
      </c>
      <c r="E241" s="161" t="s">
        <v>23</v>
      </c>
      <c r="F241" s="264" t="s">
        <v>41</v>
      </c>
      <c r="G241" s="12">
        <v>9</v>
      </c>
      <c r="H241" s="7"/>
      <c r="I241"/>
    </row>
    <row r="242" spans="1:9" x14ac:dyDescent="0.25">
      <c r="A242" s="28" t="s">
        <v>684</v>
      </c>
      <c r="B242" s="161" t="s">
        <v>240</v>
      </c>
      <c r="C242" s="2">
        <v>43404</v>
      </c>
      <c r="D242" s="2">
        <v>43434</v>
      </c>
      <c r="E242" s="161" t="s">
        <v>23</v>
      </c>
      <c r="F242" s="264" t="s">
        <v>42</v>
      </c>
      <c r="G242" s="12">
        <v>30</v>
      </c>
      <c r="H242" s="7"/>
      <c r="I242" s="256"/>
    </row>
    <row r="243" spans="1:9" ht="26.25" x14ac:dyDescent="0.25">
      <c r="A243" s="28" t="s">
        <v>353</v>
      </c>
      <c r="B243" s="161" t="s">
        <v>243</v>
      </c>
      <c r="C243" s="2">
        <v>43784</v>
      </c>
      <c r="D243" s="2">
        <v>43845</v>
      </c>
      <c r="E243" s="161" t="s">
        <v>74</v>
      </c>
      <c r="F243" s="264" t="s">
        <v>42</v>
      </c>
      <c r="G243" s="12">
        <v>61</v>
      </c>
      <c r="H243" s="7"/>
      <c r="I243"/>
    </row>
    <row r="244" spans="1:9" x14ac:dyDescent="0.25">
      <c r="A244" s="28" t="s">
        <v>609</v>
      </c>
      <c r="B244" s="161" t="s">
        <v>224</v>
      </c>
      <c r="C244" s="2">
        <v>43367</v>
      </c>
      <c r="D244" s="2">
        <v>43420</v>
      </c>
      <c r="E244" s="161" t="s">
        <v>23</v>
      </c>
      <c r="F244" s="264" t="s">
        <v>40</v>
      </c>
      <c r="G244" s="12">
        <v>53</v>
      </c>
      <c r="H244" s="7"/>
      <c r="I244"/>
    </row>
    <row r="245" spans="1:9" ht="26.25" x14ac:dyDescent="0.25">
      <c r="A245" s="28" t="s">
        <v>354</v>
      </c>
      <c r="B245" s="161" t="s">
        <v>243</v>
      </c>
      <c r="C245" s="2">
        <v>43922</v>
      </c>
      <c r="D245" s="2">
        <v>43983</v>
      </c>
      <c r="E245" s="161" t="s">
        <v>74</v>
      </c>
      <c r="F245" s="264" t="s">
        <v>42</v>
      </c>
      <c r="G245" s="12">
        <v>61</v>
      </c>
      <c r="H245" s="7"/>
      <c r="I245"/>
    </row>
    <row r="246" spans="1:9" x14ac:dyDescent="0.25">
      <c r="A246" s="28" t="s">
        <v>628</v>
      </c>
      <c r="B246" s="161" t="s">
        <v>240</v>
      </c>
      <c r="C246" s="2">
        <v>43388</v>
      </c>
      <c r="D246" s="2">
        <v>43396</v>
      </c>
      <c r="E246" s="161" t="s">
        <v>6</v>
      </c>
      <c r="F246" s="264" t="s">
        <v>42</v>
      </c>
      <c r="G246" s="12">
        <v>8</v>
      </c>
      <c r="H246" s="7"/>
      <c r="I246"/>
    </row>
    <row r="247" spans="1:9" x14ac:dyDescent="0.25">
      <c r="A247" s="28" t="s">
        <v>355</v>
      </c>
      <c r="B247" s="161" t="s">
        <v>243</v>
      </c>
      <c r="C247" s="2">
        <v>43369</v>
      </c>
      <c r="D247" s="2">
        <v>43378</v>
      </c>
      <c r="E247" s="161" t="s">
        <v>6</v>
      </c>
      <c r="F247" s="264" t="s">
        <v>42</v>
      </c>
      <c r="G247" s="12">
        <v>9</v>
      </c>
      <c r="H247" s="7"/>
      <c r="I247"/>
    </row>
    <row r="248" spans="1:9" ht="26.25" x14ac:dyDescent="0.25">
      <c r="A248" s="28" t="s">
        <v>611</v>
      </c>
      <c r="B248" s="161" t="s">
        <v>240</v>
      </c>
      <c r="C248" s="2">
        <v>43402</v>
      </c>
      <c r="D248" s="2">
        <v>43427</v>
      </c>
      <c r="E248" s="161" t="s">
        <v>74</v>
      </c>
      <c r="F248" s="264" t="s">
        <v>42</v>
      </c>
      <c r="G248" s="12">
        <v>25</v>
      </c>
      <c r="H248" s="7"/>
      <c r="I248"/>
    </row>
    <row r="249" spans="1:9" ht="26.25" x14ac:dyDescent="0.25">
      <c r="A249" s="28" t="s">
        <v>356</v>
      </c>
      <c r="B249" s="161" t="s">
        <v>243</v>
      </c>
      <c r="C249" s="2">
        <v>43983</v>
      </c>
      <c r="D249" s="2">
        <v>44044</v>
      </c>
      <c r="E249" s="161" t="s">
        <v>74</v>
      </c>
      <c r="F249" s="264" t="s">
        <v>42</v>
      </c>
      <c r="G249" s="12">
        <v>61</v>
      </c>
      <c r="H249" s="7"/>
      <c r="I249"/>
    </row>
    <row r="250" spans="1:9" x14ac:dyDescent="0.25">
      <c r="A250" s="28" t="s">
        <v>610</v>
      </c>
      <c r="B250" s="161" t="s">
        <v>241</v>
      </c>
      <c r="C250" s="2">
        <v>43367</v>
      </c>
      <c r="D250" s="2">
        <v>43392</v>
      </c>
      <c r="E250" s="161" t="s">
        <v>6</v>
      </c>
      <c r="F250" s="264" t="s">
        <v>42</v>
      </c>
      <c r="G250" s="12">
        <v>25</v>
      </c>
      <c r="H250" s="7"/>
      <c r="I250"/>
    </row>
    <row r="251" spans="1:9" ht="26.25" x14ac:dyDescent="0.25">
      <c r="A251" s="28" t="s">
        <v>357</v>
      </c>
      <c r="B251" s="161" t="s">
        <v>243</v>
      </c>
      <c r="C251" s="2">
        <v>43983</v>
      </c>
      <c r="D251" s="2">
        <v>44044</v>
      </c>
      <c r="E251" s="161" t="s">
        <v>74</v>
      </c>
      <c r="F251" s="264" t="s">
        <v>42</v>
      </c>
      <c r="G251" s="12">
        <v>61</v>
      </c>
      <c r="H251" s="7"/>
      <c r="I251"/>
    </row>
    <row r="252" spans="1:9" ht="26.25" x14ac:dyDescent="0.25">
      <c r="A252" s="28" t="s">
        <v>612</v>
      </c>
      <c r="B252" s="161" t="s">
        <v>240</v>
      </c>
      <c r="C252" s="2">
        <v>43430</v>
      </c>
      <c r="D252" s="2">
        <v>43455</v>
      </c>
      <c r="E252" s="161" t="s">
        <v>74</v>
      </c>
      <c r="F252" s="264" t="s">
        <v>42</v>
      </c>
      <c r="G252" s="12">
        <v>25</v>
      </c>
      <c r="H252" s="7"/>
      <c r="I252"/>
    </row>
    <row r="253" spans="1:9" ht="26.25" x14ac:dyDescent="0.25">
      <c r="A253" s="28" t="s">
        <v>358</v>
      </c>
      <c r="B253" s="161" t="s">
        <v>243</v>
      </c>
      <c r="C253" s="2">
        <v>43983</v>
      </c>
      <c r="D253" s="2">
        <v>44044</v>
      </c>
      <c r="E253" s="161" t="s">
        <v>74</v>
      </c>
      <c r="F253" s="264" t="s">
        <v>42</v>
      </c>
      <c r="G253" s="12">
        <v>61</v>
      </c>
      <c r="H253" s="7"/>
      <c r="I253"/>
    </row>
    <row r="254" spans="1:9" ht="26.25" x14ac:dyDescent="0.25">
      <c r="A254" s="28" t="s">
        <v>613</v>
      </c>
      <c r="B254" s="161" t="s">
        <v>240</v>
      </c>
      <c r="C254" s="2">
        <v>43467</v>
      </c>
      <c r="D254" s="2">
        <v>43495</v>
      </c>
      <c r="E254" s="161" t="s">
        <v>74</v>
      </c>
      <c r="F254" s="264" t="s">
        <v>42</v>
      </c>
      <c r="G254" s="12">
        <v>28</v>
      </c>
      <c r="H254" s="562"/>
      <c r="I254"/>
    </row>
    <row r="255" spans="1:9" ht="26.25" x14ac:dyDescent="0.25">
      <c r="A255" s="28" t="s">
        <v>359</v>
      </c>
      <c r="B255" s="161" t="s">
        <v>243</v>
      </c>
      <c r="C255" s="2">
        <v>43983</v>
      </c>
      <c r="D255" s="2">
        <v>44044</v>
      </c>
      <c r="E255" s="161" t="s">
        <v>74</v>
      </c>
      <c r="F255" s="264" t="s">
        <v>42</v>
      </c>
      <c r="G255" s="12">
        <v>61</v>
      </c>
      <c r="H255" s="7"/>
      <c r="I255"/>
    </row>
    <row r="256" spans="1:9" ht="26.25" x14ac:dyDescent="0.25">
      <c r="A256" s="28" t="s">
        <v>614</v>
      </c>
      <c r="B256" s="161" t="s">
        <v>240</v>
      </c>
      <c r="C256" s="2">
        <v>43500</v>
      </c>
      <c r="D256" s="2">
        <v>43525</v>
      </c>
      <c r="E256" s="161" t="s">
        <v>74</v>
      </c>
      <c r="F256" s="264" t="s">
        <v>42</v>
      </c>
      <c r="G256" s="12">
        <v>25</v>
      </c>
      <c r="H256" s="7"/>
      <c r="I256" s="256"/>
    </row>
    <row r="257" spans="1:9" ht="26.25" x14ac:dyDescent="0.25">
      <c r="A257" s="28" t="s">
        <v>614</v>
      </c>
      <c r="B257" s="161" t="s">
        <v>240</v>
      </c>
      <c r="C257" s="2">
        <v>43983</v>
      </c>
      <c r="D257" s="2">
        <v>44044</v>
      </c>
      <c r="E257" s="161" t="s">
        <v>74</v>
      </c>
      <c r="F257" s="264" t="s">
        <v>42</v>
      </c>
      <c r="G257" s="12">
        <v>61</v>
      </c>
      <c r="H257" s="562"/>
      <c r="I257"/>
    </row>
    <row r="258" spans="1:9" x14ac:dyDescent="0.25">
      <c r="A258" s="28" t="s">
        <v>615</v>
      </c>
      <c r="B258" s="161" t="s">
        <v>241</v>
      </c>
      <c r="C258" s="2">
        <v>43367</v>
      </c>
      <c r="D258" s="2">
        <v>43385</v>
      </c>
      <c r="E258" s="161" t="s">
        <v>6</v>
      </c>
      <c r="F258" s="264" t="s">
        <v>42</v>
      </c>
      <c r="G258" s="12">
        <v>18</v>
      </c>
      <c r="H258" s="7"/>
      <c r="I258"/>
    </row>
    <row r="259" spans="1:9" ht="26.25" x14ac:dyDescent="0.25">
      <c r="A259" s="28" t="s">
        <v>360</v>
      </c>
      <c r="B259" s="161" t="s">
        <v>243</v>
      </c>
      <c r="C259" s="2">
        <v>43983</v>
      </c>
      <c r="D259" s="2">
        <v>44044</v>
      </c>
      <c r="E259" s="161" t="s">
        <v>74</v>
      </c>
      <c r="F259" s="264" t="s">
        <v>42</v>
      </c>
      <c r="G259" s="12">
        <v>61</v>
      </c>
      <c r="H259" s="7"/>
      <c r="I259"/>
    </row>
    <row r="260" spans="1:9" x14ac:dyDescent="0.25">
      <c r="A260" s="28" t="s">
        <v>616</v>
      </c>
      <c r="B260" s="161" t="s">
        <v>220</v>
      </c>
      <c r="C260" s="2">
        <v>43374</v>
      </c>
      <c r="D260" s="2">
        <v>43374</v>
      </c>
      <c r="E260" s="161" t="s">
        <v>6</v>
      </c>
      <c r="F260" s="264" t="s">
        <v>40</v>
      </c>
      <c r="G260" s="12">
        <v>0</v>
      </c>
      <c r="H260" s="7"/>
      <c r="I260"/>
    </row>
    <row r="261" spans="1:9" ht="26.25" x14ac:dyDescent="0.25">
      <c r="A261" s="28" t="s">
        <v>361</v>
      </c>
      <c r="B261" s="161" t="s">
        <v>243</v>
      </c>
      <c r="C261" s="2">
        <v>43983</v>
      </c>
      <c r="D261" s="2">
        <v>44044</v>
      </c>
      <c r="E261" s="161" t="s">
        <v>74</v>
      </c>
      <c r="F261" s="264" t="s">
        <v>42</v>
      </c>
      <c r="G261" s="12">
        <v>61</v>
      </c>
      <c r="H261" s="7"/>
      <c r="I261"/>
    </row>
    <row r="262" spans="1:9" x14ac:dyDescent="0.25">
      <c r="A262" s="28" t="s">
        <v>617</v>
      </c>
      <c r="B262" s="161" t="s">
        <v>220</v>
      </c>
      <c r="C262" s="2">
        <v>43374</v>
      </c>
      <c r="D262" s="2">
        <v>43374</v>
      </c>
      <c r="E262" s="161" t="s">
        <v>6</v>
      </c>
      <c r="F262" s="264" t="s">
        <v>40</v>
      </c>
      <c r="G262" s="12">
        <v>0</v>
      </c>
      <c r="H262" s="562"/>
      <c r="I262" s="256"/>
    </row>
    <row r="263" spans="1:9" ht="26.25" x14ac:dyDescent="0.25">
      <c r="A263" s="28" t="s">
        <v>386</v>
      </c>
      <c r="B263" s="161" t="s">
        <v>243</v>
      </c>
      <c r="C263" s="2">
        <v>43983</v>
      </c>
      <c r="D263" s="2">
        <v>44044</v>
      </c>
      <c r="E263" s="161" t="s">
        <v>74</v>
      </c>
      <c r="F263" s="264" t="s">
        <v>42</v>
      </c>
      <c r="G263" s="12">
        <v>61</v>
      </c>
      <c r="H263" s="7"/>
      <c r="I263"/>
    </row>
    <row r="264" spans="1:9" x14ac:dyDescent="0.25">
      <c r="A264" s="28" t="s">
        <v>618</v>
      </c>
      <c r="B264" s="161" t="s">
        <v>220</v>
      </c>
      <c r="C264" s="2">
        <v>43374</v>
      </c>
      <c r="D264" s="2">
        <v>43374</v>
      </c>
      <c r="E264" s="161" t="s">
        <v>6</v>
      </c>
      <c r="F264" s="264" t="s">
        <v>40</v>
      </c>
      <c r="G264" s="12">
        <v>0</v>
      </c>
      <c r="H264" s="7"/>
      <c r="I264"/>
    </row>
    <row r="265" spans="1:9" x14ac:dyDescent="0.25">
      <c r="A265" s="28" t="s">
        <v>387</v>
      </c>
      <c r="B265" s="161" t="s">
        <v>240</v>
      </c>
      <c r="C265" s="2">
        <v>43171</v>
      </c>
      <c r="D265" s="2">
        <v>43185</v>
      </c>
      <c r="E265" s="161" t="s">
        <v>6</v>
      </c>
      <c r="F265" s="264" t="s">
        <v>42</v>
      </c>
      <c r="G265" s="12">
        <v>14</v>
      </c>
      <c r="H265" s="7"/>
      <c r="I265" s="256"/>
    </row>
    <row r="266" spans="1:9" x14ac:dyDescent="0.25">
      <c r="A266" s="28" t="s">
        <v>388</v>
      </c>
      <c r="B266" s="161" t="s">
        <v>240</v>
      </c>
      <c r="C266" s="2">
        <v>43297</v>
      </c>
      <c r="D266" s="2">
        <v>43336</v>
      </c>
      <c r="E266" s="161" t="s">
        <v>21</v>
      </c>
      <c r="F266" s="264" t="s">
        <v>42</v>
      </c>
      <c r="G266" s="12">
        <v>39</v>
      </c>
      <c r="H266" s="7"/>
      <c r="I266" s="256"/>
    </row>
    <row r="267" spans="1:9" x14ac:dyDescent="0.25">
      <c r="A267" s="28" t="s">
        <v>619</v>
      </c>
      <c r="B267" s="161" t="s">
        <v>220</v>
      </c>
      <c r="C267" s="2">
        <v>43376</v>
      </c>
      <c r="D267" s="2">
        <v>43377</v>
      </c>
      <c r="E267" s="161" t="s">
        <v>6</v>
      </c>
      <c r="F267" s="264" t="s">
        <v>40</v>
      </c>
      <c r="G267" s="12">
        <v>1</v>
      </c>
      <c r="H267" s="7"/>
      <c r="I267"/>
    </row>
    <row r="268" spans="1:9" x14ac:dyDescent="0.25">
      <c r="A268" s="28" t="s">
        <v>389</v>
      </c>
      <c r="B268" s="161" t="s">
        <v>242</v>
      </c>
      <c r="C268" s="2">
        <v>43290</v>
      </c>
      <c r="D268" s="2">
        <v>43357</v>
      </c>
      <c r="E268" s="161" t="s">
        <v>21</v>
      </c>
      <c r="F268" s="264" t="s">
        <v>42</v>
      </c>
      <c r="G268" s="12">
        <v>67</v>
      </c>
      <c r="H268" s="7"/>
      <c r="I268"/>
    </row>
    <row r="269" spans="1:9" x14ac:dyDescent="0.25">
      <c r="A269" s="28" t="s">
        <v>620</v>
      </c>
      <c r="B269" s="161" t="s">
        <v>220</v>
      </c>
      <c r="C269" s="2">
        <v>43375</v>
      </c>
      <c r="D269" s="2">
        <v>43376</v>
      </c>
      <c r="E269" s="161" t="s">
        <v>6</v>
      </c>
      <c r="F269" s="264" t="s">
        <v>40</v>
      </c>
      <c r="G269" s="12">
        <v>1</v>
      </c>
      <c r="H269" s="7"/>
      <c r="I269"/>
    </row>
    <row r="270" spans="1:9" x14ac:dyDescent="0.25">
      <c r="A270" s="28" t="s">
        <v>621</v>
      </c>
      <c r="B270" s="161" t="s">
        <v>220</v>
      </c>
      <c r="C270" s="2">
        <v>43451</v>
      </c>
      <c r="D270" s="2">
        <v>43452</v>
      </c>
      <c r="E270" s="161" t="s">
        <v>66</v>
      </c>
      <c r="F270" s="264" t="s">
        <v>40</v>
      </c>
      <c r="G270" s="12">
        <v>1</v>
      </c>
      <c r="H270" s="7"/>
      <c r="I270"/>
    </row>
    <row r="271" spans="1:9" x14ac:dyDescent="0.25">
      <c r="A271" s="28" t="s">
        <v>390</v>
      </c>
      <c r="B271" s="161" t="s">
        <v>240</v>
      </c>
      <c r="C271" s="2">
        <v>43367</v>
      </c>
      <c r="D271" s="2">
        <v>43406</v>
      </c>
      <c r="E271" s="161" t="s">
        <v>21</v>
      </c>
      <c r="F271" s="264" t="s">
        <v>42</v>
      </c>
      <c r="G271" s="12">
        <v>39</v>
      </c>
      <c r="H271" s="7"/>
      <c r="I271"/>
    </row>
    <row r="272" spans="1:9" x14ac:dyDescent="0.25">
      <c r="A272" s="28" t="s">
        <v>622</v>
      </c>
      <c r="B272" s="161" t="s">
        <v>220</v>
      </c>
      <c r="C272" s="2">
        <v>43452</v>
      </c>
      <c r="D272" s="2">
        <v>43453</v>
      </c>
      <c r="E272" s="161" t="s">
        <v>21</v>
      </c>
      <c r="F272" s="264" t="s">
        <v>40</v>
      </c>
      <c r="G272" s="12">
        <v>1</v>
      </c>
      <c r="H272" s="562"/>
      <c r="I272"/>
    </row>
    <row r="273" spans="1:9" x14ac:dyDescent="0.25">
      <c r="A273" s="28" t="s">
        <v>391</v>
      </c>
      <c r="B273" s="161" t="s">
        <v>242</v>
      </c>
      <c r="C273" s="2">
        <v>43206</v>
      </c>
      <c r="D273" s="2">
        <v>43258</v>
      </c>
      <c r="E273" s="161" t="s">
        <v>6</v>
      </c>
      <c r="F273" s="264" t="s">
        <v>42</v>
      </c>
      <c r="G273" s="12">
        <v>52</v>
      </c>
      <c r="H273" s="7"/>
      <c r="I273" s="256"/>
    </row>
    <row r="274" spans="1:9" x14ac:dyDescent="0.25">
      <c r="A274" s="28" t="s">
        <v>623</v>
      </c>
      <c r="B274" s="161" t="s">
        <v>220</v>
      </c>
      <c r="C274" s="2">
        <v>43453</v>
      </c>
      <c r="D274" s="2">
        <v>43454</v>
      </c>
      <c r="E274" s="161" t="s">
        <v>66</v>
      </c>
      <c r="F274" s="264" t="s">
        <v>40</v>
      </c>
      <c r="G274" s="12">
        <v>1</v>
      </c>
      <c r="H274" s="7"/>
      <c r="I274"/>
    </row>
    <row r="275" spans="1:9" x14ac:dyDescent="0.25">
      <c r="A275" s="28" t="s">
        <v>392</v>
      </c>
      <c r="B275" s="161" t="s">
        <v>242</v>
      </c>
      <c r="C275" s="2">
        <v>43108</v>
      </c>
      <c r="D275" s="2">
        <v>43161</v>
      </c>
      <c r="E275" s="161" t="s">
        <v>6</v>
      </c>
      <c r="F275" s="264" t="s">
        <v>42</v>
      </c>
      <c r="G275" s="12">
        <v>53</v>
      </c>
      <c r="H275" s="7"/>
      <c r="I275"/>
    </row>
    <row r="276" spans="1:9" x14ac:dyDescent="0.25">
      <c r="A276" s="28" t="s">
        <v>624</v>
      </c>
      <c r="B276" s="161" t="s">
        <v>220</v>
      </c>
      <c r="C276" s="2">
        <v>43454</v>
      </c>
      <c r="D276" s="2">
        <v>43455</v>
      </c>
      <c r="E276" s="161" t="s">
        <v>21</v>
      </c>
      <c r="F276" s="264" t="s">
        <v>40</v>
      </c>
      <c r="G276" s="12">
        <v>1</v>
      </c>
      <c r="H276" s="7"/>
      <c r="I276"/>
    </row>
    <row r="277" spans="1:9" x14ac:dyDescent="0.25">
      <c r="A277" s="28" t="s">
        <v>393</v>
      </c>
      <c r="B277" s="161" t="s">
        <v>240</v>
      </c>
      <c r="C277" s="2">
        <v>43200</v>
      </c>
      <c r="D277" s="2">
        <v>43210</v>
      </c>
      <c r="E277" s="161" t="s">
        <v>66</v>
      </c>
      <c r="F277" s="264" t="s">
        <v>42</v>
      </c>
      <c r="G277" s="12">
        <v>10</v>
      </c>
      <c r="H277" s="7"/>
      <c r="I277"/>
    </row>
    <row r="278" spans="1:9" x14ac:dyDescent="0.25">
      <c r="A278" s="28" t="s">
        <v>394</v>
      </c>
      <c r="B278" s="161" t="s">
        <v>240</v>
      </c>
      <c r="C278" s="2">
        <v>43409</v>
      </c>
      <c r="D278" s="2">
        <v>43476</v>
      </c>
      <c r="E278" s="161" t="s">
        <v>21</v>
      </c>
      <c r="F278" s="264" t="s">
        <v>42</v>
      </c>
      <c r="G278" s="12">
        <v>67</v>
      </c>
      <c r="H278" s="562"/>
      <c r="I278"/>
    </row>
    <row r="279" spans="1:9" x14ac:dyDescent="0.25">
      <c r="A279" s="28" t="s">
        <v>625</v>
      </c>
      <c r="B279" s="161" t="s">
        <v>226</v>
      </c>
      <c r="C279" s="2">
        <v>43395</v>
      </c>
      <c r="D279" s="2">
        <v>43434</v>
      </c>
      <c r="E279" s="161" t="s">
        <v>6</v>
      </c>
      <c r="F279" s="264" t="s">
        <v>40</v>
      </c>
      <c r="G279" s="12">
        <v>39</v>
      </c>
      <c r="H279" s="7"/>
      <c r="I279"/>
    </row>
    <row r="280" spans="1:9" x14ac:dyDescent="0.25">
      <c r="A280" s="28" t="s">
        <v>362</v>
      </c>
      <c r="B280" s="161" t="s">
        <v>240</v>
      </c>
      <c r="C280" s="2">
        <v>43339</v>
      </c>
      <c r="D280" s="2">
        <v>43364</v>
      </c>
      <c r="E280" s="161" t="s">
        <v>21</v>
      </c>
      <c r="F280" s="264" t="s">
        <v>42</v>
      </c>
      <c r="G280" s="12">
        <v>25</v>
      </c>
      <c r="H280" s="562"/>
      <c r="I280"/>
    </row>
    <row r="281" spans="1:9" x14ac:dyDescent="0.25">
      <c r="A281" s="28" t="s">
        <v>685</v>
      </c>
      <c r="B281" s="161" t="s">
        <v>250</v>
      </c>
      <c r="C281" s="2">
        <v>43430</v>
      </c>
      <c r="D281" s="2">
        <v>43441</v>
      </c>
      <c r="E281" s="161" t="s">
        <v>21</v>
      </c>
      <c r="F281" s="264" t="s">
        <v>40</v>
      </c>
      <c r="G281" s="12">
        <v>11</v>
      </c>
      <c r="H281" s="7"/>
      <c r="I281"/>
    </row>
    <row r="282" spans="1:9" x14ac:dyDescent="0.25">
      <c r="A282" s="28" t="s">
        <v>363</v>
      </c>
      <c r="B282" s="161" t="s">
        <v>241</v>
      </c>
      <c r="C282" s="2">
        <v>43108</v>
      </c>
      <c r="D282" s="2">
        <v>43196</v>
      </c>
      <c r="E282" s="161" t="s">
        <v>6</v>
      </c>
      <c r="F282" s="264" t="s">
        <v>42</v>
      </c>
      <c r="G282" s="12">
        <v>88</v>
      </c>
      <c r="H282" s="7"/>
      <c r="I282"/>
    </row>
    <row r="283" spans="1:9" x14ac:dyDescent="0.25">
      <c r="A283" s="28" t="s">
        <v>630</v>
      </c>
      <c r="B283" s="161" t="s">
        <v>253</v>
      </c>
      <c r="C283" s="2">
        <v>43382</v>
      </c>
      <c r="D283" s="2">
        <v>43444</v>
      </c>
      <c r="E283" s="161" t="s">
        <v>23</v>
      </c>
      <c r="F283" s="264" t="s">
        <v>42</v>
      </c>
      <c r="G283" s="12">
        <v>62</v>
      </c>
      <c r="H283" s="7"/>
      <c r="I283" s="256"/>
    </row>
    <row r="284" spans="1:9" x14ac:dyDescent="0.25">
      <c r="A284" s="28" t="s">
        <v>364</v>
      </c>
      <c r="B284" s="161" t="s">
        <v>240</v>
      </c>
      <c r="C284" s="2">
        <v>43185</v>
      </c>
      <c r="D284" s="2">
        <v>43195</v>
      </c>
      <c r="E284" s="161" t="s">
        <v>6</v>
      </c>
      <c r="F284" s="264" t="s">
        <v>42</v>
      </c>
      <c r="G284" s="12">
        <v>10</v>
      </c>
      <c r="H284" s="7"/>
      <c r="I284"/>
    </row>
    <row r="285" spans="1:9" x14ac:dyDescent="0.25">
      <c r="A285" s="28" t="s">
        <v>627</v>
      </c>
      <c r="B285" s="161" t="s">
        <v>226</v>
      </c>
      <c r="C285" s="2">
        <v>43376</v>
      </c>
      <c r="D285" s="2">
        <v>43378</v>
      </c>
      <c r="E285" s="161" t="s">
        <v>6</v>
      </c>
      <c r="F285" s="264" t="s">
        <v>41</v>
      </c>
      <c r="G285" s="12">
        <v>2</v>
      </c>
      <c r="H285" s="7"/>
      <c r="I285"/>
    </row>
    <row r="286" spans="1:9" x14ac:dyDescent="0.25">
      <c r="A286" s="28" t="s">
        <v>365</v>
      </c>
      <c r="B286" s="161" t="s">
        <v>240</v>
      </c>
      <c r="C286" s="2">
        <v>44105</v>
      </c>
      <c r="D286" s="2">
        <v>44166</v>
      </c>
      <c r="E286" s="161" t="s">
        <v>21</v>
      </c>
      <c r="F286" s="264" t="s">
        <v>42</v>
      </c>
      <c r="G286" s="12">
        <v>61</v>
      </c>
      <c r="H286" s="7"/>
      <c r="I286"/>
    </row>
    <row r="287" spans="1:9" x14ac:dyDescent="0.25">
      <c r="A287" s="28" t="s">
        <v>629</v>
      </c>
      <c r="B287" s="161" t="s">
        <v>254</v>
      </c>
      <c r="C287" s="2">
        <v>43383</v>
      </c>
      <c r="D287" s="2">
        <v>43396</v>
      </c>
      <c r="E287" s="161" t="s">
        <v>66</v>
      </c>
      <c r="F287" s="264" t="s">
        <v>42</v>
      </c>
      <c r="G287" s="12">
        <v>13</v>
      </c>
      <c r="H287" s="7"/>
      <c r="I287"/>
    </row>
    <row r="288" spans="1:9" x14ac:dyDescent="0.25">
      <c r="A288" s="28" t="s">
        <v>695</v>
      </c>
      <c r="B288" s="161" t="s">
        <v>243</v>
      </c>
      <c r="C288" s="2">
        <v>43389</v>
      </c>
      <c r="D288" s="2">
        <v>43396</v>
      </c>
      <c r="E288" s="161" t="s">
        <v>6</v>
      </c>
      <c r="F288" s="264" t="s">
        <v>42</v>
      </c>
      <c r="G288" s="12">
        <v>7</v>
      </c>
      <c r="H288" s="7"/>
      <c r="I288"/>
    </row>
    <row r="289" spans="1:9" ht="26.25" x14ac:dyDescent="0.25">
      <c r="A289" s="28" t="s">
        <v>395</v>
      </c>
      <c r="B289" s="161" t="s">
        <v>241</v>
      </c>
      <c r="C289" s="2">
        <v>43922</v>
      </c>
      <c r="D289" s="2">
        <v>43983</v>
      </c>
      <c r="E289" s="161" t="s">
        <v>74</v>
      </c>
      <c r="F289" s="264" t="s">
        <v>42</v>
      </c>
      <c r="G289" s="12">
        <v>61</v>
      </c>
      <c r="H289" s="7"/>
      <c r="I289"/>
    </row>
    <row r="290" spans="1:9" ht="26.25" x14ac:dyDescent="0.25">
      <c r="A290" s="28" t="s">
        <v>366</v>
      </c>
      <c r="B290" s="161" t="s">
        <v>241</v>
      </c>
      <c r="C290" s="2">
        <v>43616</v>
      </c>
      <c r="D290" s="2">
        <v>43659</v>
      </c>
      <c r="E290" s="161" t="s">
        <v>74</v>
      </c>
      <c r="F290" s="264" t="s">
        <v>42</v>
      </c>
      <c r="G290" s="12">
        <v>43</v>
      </c>
      <c r="H290" s="7"/>
      <c r="I290"/>
    </row>
    <row r="291" spans="1:9" ht="26.25" x14ac:dyDescent="0.25">
      <c r="A291" s="28" t="s">
        <v>367</v>
      </c>
      <c r="B291" s="161" t="s">
        <v>241</v>
      </c>
      <c r="C291" s="2">
        <v>43662</v>
      </c>
      <c r="D291" s="2">
        <v>43706</v>
      </c>
      <c r="E291" s="161" t="s">
        <v>74</v>
      </c>
      <c r="F291" s="264" t="s">
        <v>42</v>
      </c>
      <c r="G291" s="12">
        <v>44</v>
      </c>
      <c r="H291" s="7"/>
      <c r="I291"/>
    </row>
    <row r="292" spans="1:9" ht="26.25" x14ac:dyDescent="0.25">
      <c r="A292" s="28" t="s">
        <v>686</v>
      </c>
      <c r="B292" s="161" t="s">
        <v>230</v>
      </c>
      <c r="C292" s="2">
        <v>43416</v>
      </c>
      <c r="D292" s="2">
        <v>43448</v>
      </c>
      <c r="E292" s="161" t="s">
        <v>74</v>
      </c>
      <c r="F292" s="264" t="s">
        <v>41</v>
      </c>
      <c r="G292" s="12">
        <v>32</v>
      </c>
      <c r="H292" s="562"/>
      <c r="I292"/>
    </row>
    <row r="293" spans="1:9" ht="26.25" x14ac:dyDescent="0.25">
      <c r="A293" s="28" t="s">
        <v>368</v>
      </c>
      <c r="B293" s="161" t="s">
        <v>241</v>
      </c>
      <c r="C293" s="2">
        <v>43707</v>
      </c>
      <c r="D293" s="2">
        <v>43750</v>
      </c>
      <c r="E293" s="161" t="s">
        <v>74</v>
      </c>
      <c r="F293" s="264" t="s">
        <v>42</v>
      </c>
      <c r="G293" s="12">
        <v>43</v>
      </c>
      <c r="H293" s="562"/>
      <c r="I293"/>
    </row>
    <row r="294" spans="1:9" x14ac:dyDescent="0.25">
      <c r="A294" s="28" t="s">
        <v>687</v>
      </c>
      <c r="B294" s="161" t="s">
        <v>241</v>
      </c>
      <c r="C294" s="2">
        <v>43395</v>
      </c>
      <c r="D294" s="2">
        <v>43413</v>
      </c>
      <c r="E294" s="161" t="s">
        <v>23</v>
      </c>
      <c r="F294" s="264" t="s">
        <v>42</v>
      </c>
      <c r="G294" s="12">
        <v>18</v>
      </c>
      <c r="H294" s="7"/>
      <c r="I294"/>
    </row>
    <row r="295" spans="1:9" x14ac:dyDescent="0.25">
      <c r="A295" s="28" t="s">
        <v>369</v>
      </c>
      <c r="B295" s="161" t="s">
        <v>241</v>
      </c>
      <c r="C295" s="2">
        <v>43381</v>
      </c>
      <c r="D295" s="2">
        <v>43406</v>
      </c>
      <c r="E295" s="161" t="s">
        <v>21</v>
      </c>
      <c r="F295" s="264" t="s">
        <v>42</v>
      </c>
      <c r="G295" s="12">
        <v>25</v>
      </c>
      <c r="H295" s="562"/>
      <c r="I295"/>
    </row>
    <row r="296" spans="1:9" x14ac:dyDescent="0.25">
      <c r="A296" s="28" t="s">
        <v>696</v>
      </c>
      <c r="B296" s="161" t="s">
        <v>241</v>
      </c>
      <c r="C296" s="2">
        <v>43395</v>
      </c>
      <c r="D296" s="2">
        <v>43406</v>
      </c>
      <c r="E296" s="161" t="s">
        <v>6</v>
      </c>
      <c r="F296" s="264" t="s">
        <v>42</v>
      </c>
      <c r="G296" s="12">
        <v>11</v>
      </c>
      <c r="H296" s="7"/>
      <c r="I296"/>
    </row>
    <row r="297" spans="1:9" x14ac:dyDescent="0.25">
      <c r="A297" s="28" t="s">
        <v>370</v>
      </c>
      <c r="B297" s="161" t="s">
        <v>241</v>
      </c>
      <c r="C297" s="2">
        <v>43409</v>
      </c>
      <c r="D297" s="2">
        <v>43462</v>
      </c>
      <c r="E297" s="161" t="s">
        <v>21</v>
      </c>
      <c r="F297" s="264" t="s">
        <v>42</v>
      </c>
      <c r="G297" s="12">
        <v>53</v>
      </c>
      <c r="H297" s="7"/>
      <c r="I297"/>
    </row>
    <row r="298" spans="1:9" x14ac:dyDescent="0.25">
      <c r="A298" s="28" t="s">
        <v>688</v>
      </c>
      <c r="B298" s="161" t="s">
        <v>254</v>
      </c>
      <c r="C298" s="2">
        <v>43398</v>
      </c>
      <c r="D298" s="2">
        <v>43413</v>
      </c>
      <c r="E298" s="161" t="s">
        <v>23</v>
      </c>
      <c r="F298" s="264" t="s">
        <v>42</v>
      </c>
      <c r="G298" s="12">
        <v>15</v>
      </c>
      <c r="H298" s="7"/>
      <c r="I298"/>
    </row>
    <row r="299" spans="1:9" x14ac:dyDescent="0.25">
      <c r="A299" s="28" t="s">
        <v>371</v>
      </c>
      <c r="B299" s="161" t="s">
        <v>242</v>
      </c>
      <c r="C299" s="2">
        <v>43360</v>
      </c>
      <c r="D299" s="2">
        <v>43427</v>
      </c>
      <c r="E299" s="161" t="s">
        <v>21</v>
      </c>
      <c r="F299" s="264" t="s">
        <v>42</v>
      </c>
      <c r="G299" s="12">
        <v>67</v>
      </c>
      <c r="H299" s="7"/>
      <c r="I299"/>
    </row>
    <row r="300" spans="1:9" x14ac:dyDescent="0.25">
      <c r="A300" s="28" t="s">
        <v>697</v>
      </c>
      <c r="B300" s="161" t="s">
        <v>692</v>
      </c>
      <c r="C300" s="2">
        <v>43403</v>
      </c>
      <c r="D300" s="2">
        <v>43404</v>
      </c>
      <c r="E300" s="161" t="s">
        <v>6</v>
      </c>
      <c r="F300" s="264" t="s">
        <v>40</v>
      </c>
      <c r="G300" s="12">
        <v>1</v>
      </c>
      <c r="H300" s="562"/>
      <c r="I300"/>
    </row>
    <row r="301" spans="1:9" x14ac:dyDescent="0.25">
      <c r="A301" s="28" t="s">
        <v>372</v>
      </c>
      <c r="B301" s="161" t="s">
        <v>242</v>
      </c>
      <c r="C301" s="2">
        <v>43430</v>
      </c>
      <c r="D301" s="2">
        <v>43469</v>
      </c>
      <c r="E301" s="161" t="s">
        <v>21</v>
      </c>
      <c r="F301" s="264" t="s">
        <v>42</v>
      </c>
      <c r="G301" s="12">
        <v>39</v>
      </c>
      <c r="H301" s="7"/>
      <c r="I301"/>
    </row>
    <row r="302" spans="1:9" x14ac:dyDescent="0.25">
      <c r="A302" s="28" t="s">
        <v>373</v>
      </c>
      <c r="B302" s="161" t="s">
        <v>242</v>
      </c>
      <c r="C302" s="2">
        <v>43480</v>
      </c>
      <c r="D302" s="2">
        <v>43524</v>
      </c>
      <c r="E302" s="161" t="s">
        <v>21</v>
      </c>
      <c r="F302" s="264" t="s">
        <v>42</v>
      </c>
      <c r="G302" s="12">
        <v>44</v>
      </c>
      <c r="H302" s="7"/>
      <c r="I302"/>
    </row>
    <row r="303" spans="1:9" x14ac:dyDescent="0.25">
      <c r="A303" s="28" t="s">
        <v>374</v>
      </c>
      <c r="B303" s="161" t="s">
        <v>242</v>
      </c>
      <c r="C303" s="2">
        <v>43472</v>
      </c>
      <c r="D303" s="2">
        <v>43511</v>
      </c>
      <c r="E303" s="161" t="s">
        <v>21</v>
      </c>
      <c r="F303" s="264" t="s">
        <v>42</v>
      </c>
      <c r="G303" s="12">
        <v>39</v>
      </c>
      <c r="H303" s="7"/>
      <c r="I303" s="256"/>
    </row>
    <row r="304" spans="1:9" x14ac:dyDescent="0.25">
      <c r="A304" s="28" t="s">
        <v>698</v>
      </c>
      <c r="B304" s="161" t="s">
        <v>222</v>
      </c>
      <c r="C304" s="2">
        <v>43410</v>
      </c>
      <c r="D304" s="2">
        <v>43412</v>
      </c>
      <c r="E304" s="161" t="s">
        <v>6</v>
      </c>
      <c r="F304" s="264" t="s">
        <v>40</v>
      </c>
      <c r="G304" s="12">
        <v>2</v>
      </c>
      <c r="H304" s="7"/>
      <c r="I304"/>
    </row>
    <row r="305" spans="1:9" ht="26.25" x14ac:dyDescent="0.25">
      <c r="A305" s="28" t="s">
        <v>375</v>
      </c>
      <c r="B305" s="161" t="s">
        <v>242</v>
      </c>
      <c r="C305" s="2">
        <v>43480</v>
      </c>
      <c r="D305" s="2">
        <v>43524</v>
      </c>
      <c r="E305" s="161" t="s">
        <v>74</v>
      </c>
      <c r="F305" s="264" t="s">
        <v>42</v>
      </c>
      <c r="G305" s="12">
        <v>44</v>
      </c>
      <c r="H305" s="7"/>
      <c r="I305"/>
    </row>
    <row r="306" spans="1:9" ht="26.25" x14ac:dyDescent="0.25">
      <c r="A306" s="28" t="s">
        <v>376</v>
      </c>
      <c r="B306" s="161" t="s">
        <v>242</v>
      </c>
      <c r="C306" s="2">
        <v>43525</v>
      </c>
      <c r="D306" s="2">
        <v>43570</v>
      </c>
      <c r="E306" s="161" t="s">
        <v>74</v>
      </c>
      <c r="F306" s="264" t="s">
        <v>42</v>
      </c>
      <c r="G306" s="12">
        <v>45</v>
      </c>
      <c r="H306" s="7"/>
      <c r="I306"/>
    </row>
    <row r="307" spans="1:9" ht="26.25" x14ac:dyDescent="0.25">
      <c r="A307" s="28" t="s">
        <v>377</v>
      </c>
      <c r="B307" s="161" t="s">
        <v>242</v>
      </c>
      <c r="C307" s="2">
        <v>43570</v>
      </c>
      <c r="D307" s="2">
        <v>43616</v>
      </c>
      <c r="E307" s="161" t="s">
        <v>74</v>
      </c>
      <c r="F307" s="264" t="s">
        <v>42</v>
      </c>
      <c r="G307" s="12">
        <v>46</v>
      </c>
      <c r="H307" s="7"/>
      <c r="I307" s="256"/>
    </row>
    <row r="308" spans="1:9" x14ac:dyDescent="0.25">
      <c r="A308" s="28" t="s">
        <v>397</v>
      </c>
      <c r="B308" s="161" t="s">
        <v>238</v>
      </c>
      <c r="C308" s="2">
        <v>43074</v>
      </c>
      <c r="D308" s="2">
        <v>43076</v>
      </c>
      <c r="E308" s="161" t="s">
        <v>6</v>
      </c>
      <c r="F308" s="264" t="s">
        <v>41</v>
      </c>
      <c r="G308" s="12">
        <v>2</v>
      </c>
      <c r="H308" s="7"/>
      <c r="I308"/>
    </row>
    <row r="309" spans="1:9" x14ac:dyDescent="0.25">
      <c r="A309" s="28" t="s">
        <v>396</v>
      </c>
      <c r="B309" s="161" t="s">
        <v>239</v>
      </c>
      <c r="C309" s="2">
        <v>43507</v>
      </c>
      <c r="D309" s="2">
        <v>43518</v>
      </c>
      <c r="E309" s="161" t="s">
        <v>21</v>
      </c>
      <c r="F309" s="264" t="s">
        <v>42</v>
      </c>
      <c r="G309" s="12">
        <v>11</v>
      </c>
      <c r="H309" s="7"/>
      <c r="I309" s="256"/>
    </row>
    <row r="310" spans="1:9" x14ac:dyDescent="0.25">
      <c r="A310" s="28" t="s">
        <v>378</v>
      </c>
      <c r="B310" s="161" t="s">
        <v>239</v>
      </c>
      <c r="C310" s="2">
        <v>43298</v>
      </c>
      <c r="D310" s="2">
        <v>43315</v>
      </c>
      <c r="E310" s="161" t="s">
        <v>6</v>
      </c>
      <c r="F310" s="264" t="s">
        <v>42</v>
      </c>
      <c r="G310" s="12">
        <v>17</v>
      </c>
      <c r="H310" s="7"/>
      <c r="I310"/>
    </row>
    <row r="311" spans="1:9" x14ac:dyDescent="0.25">
      <c r="A311" s="28" t="s">
        <v>379</v>
      </c>
      <c r="B311" s="161" t="s">
        <v>239</v>
      </c>
      <c r="C311" s="2">
        <v>43396</v>
      </c>
      <c r="D311" s="2">
        <v>43413</v>
      </c>
      <c r="E311" s="161" t="s">
        <v>6</v>
      </c>
      <c r="F311" s="264" t="s">
        <v>42</v>
      </c>
      <c r="G311" s="12">
        <v>17</v>
      </c>
      <c r="H311" s="7"/>
      <c r="I311"/>
    </row>
    <row r="312" spans="1:9" x14ac:dyDescent="0.25">
      <c r="A312" s="28" t="s">
        <v>380</v>
      </c>
      <c r="B312" s="161" t="s">
        <v>239</v>
      </c>
      <c r="C312" s="2">
        <v>43444</v>
      </c>
      <c r="D312" s="2">
        <v>43462</v>
      </c>
      <c r="E312" s="161" t="s">
        <v>21</v>
      </c>
      <c r="F312" s="264" t="s">
        <v>42</v>
      </c>
      <c r="G312" s="12">
        <v>18</v>
      </c>
      <c r="H312" s="7"/>
      <c r="I312" s="256"/>
    </row>
    <row r="313" spans="1:9" x14ac:dyDescent="0.25">
      <c r="A313" s="28" t="s">
        <v>381</v>
      </c>
      <c r="B313" s="161" t="s">
        <v>239</v>
      </c>
      <c r="C313" s="2">
        <v>43409</v>
      </c>
      <c r="D313" s="2">
        <v>43420</v>
      </c>
      <c r="E313" s="161" t="s">
        <v>23</v>
      </c>
      <c r="F313" s="264" t="s">
        <v>42</v>
      </c>
      <c r="G313" s="12">
        <v>11</v>
      </c>
      <c r="H313" s="562"/>
      <c r="I313"/>
    </row>
    <row r="314" spans="1:9" x14ac:dyDescent="0.25">
      <c r="A314" s="28" t="s">
        <v>382</v>
      </c>
      <c r="B314" s="161" t="s">
        <v>239</v>
      </c>
      <c r="C314" s="2">
        <v>43416</v>
      </c>
      <c r="D314" s="2">
        <v>43427</v>
      </c>
      <c r="E314" s="161" t="s">
        <v>21</v>
      </c>
      <c r="F314" s="264" t="s">
        <v>42</v>
      </c>
      <c r="G314" s="12">
        <v>11</v>
      </c>
      <c r="H314" s="7"/>
      <c r="I314"/>
    </row>
    <row r="315" spans="1:9" x14ac:dyDescent="0.25">
      <c r="A315" s="28" t="s">
        <v>383</v>
      </c>
      <c r="B315" s="161" t="s">
        <v>239</v>
      </c>
      <c r="C315" s="2">
        <v>43493</v>
      </c>
      <c r="D315" s="2">
        <v>43504</v>
      </c>
      <c r="E315" s="161" t="s">
        <v>21</v>
      </c>
      <c r="F315" s="264" t="s">
        <v>42</v>
      </c>
      <c r="G315" s="12">
        <v>11</v>
      </c>
      <c r="H315" s="7"/>
      <c r="I315"/>
    </row>
    <row r="316" spans="1:9" x14ac:dyDescent="0.25">
      <c r="A316" s="28" t="s">
        <v>384</v>
      </c>
      <c r="B316" s="161" t="s">
        <v>239</v>
      </c>
      <c r="C316" s="2">
        <v>43318</v>
      </c>
      <c r="D316" s="2">
        <v>43327</v>
      </c>
      <c r="E316" s="161" t="s">
        <v>6</v>
      </c>
      <c r="F316" s="264" t="s">
        <v>42</v>
      </c>
      <c r="G316" s="12">
        <v>9</v>
      </c>
      <c r="H316" s="7"/>
      <c r="I316" s="256"/>
    </row>
    <row r="317" spans="1:9" x14ac:dyDescent="0.25">
      <c r="A317" s="28" t="s">
        <v>385</v>
      </c>
      <c r="B317" s="161" t="s">
        <v>239</v>
      </c>
      <c r="C317" s="2">
        <v>43262</v>
      </c>
      <c r="D317" s="2">
        <v>43280</v>
      </c>
      <c r="E317" s="161" t="s">
        <v>6</v>
      </c>
      <c r="F317" s="264" t="s">
        <v>42</v>
      </c>
      <c r="G317" s="12">
        <v>18</v>
      </c>
      <c r="H317" s="7"/>
      <c r="I317"/>
    </row>
    <row r="318" spans="1:9" x14ac:dyDescent="0.25">
      <c r="A318" s="28" t="s">
        <v>404</v>
      </c>
      <c r="B318" s="161" t="s">
        <v>245</v>
      </c>
      <c r="C318" s="2">
        <v>43090</v>
      </c>
      <c r="D318" s="2">
        <v>43126</v>
      </c>
      <c r="E318" s="161" t="s">
        <v>6</v>
      </c>
      <c r="F318" s="264" t="s">
        <v>41</v>
      </c>
      <c r="G318" s="12">
        <v>36</v>
      </c>
      <c r="H318" s="562"/>
      <c r="I318"/>
    </row>
    <row r="319" spans="1:9" x14ac:dyDescent="0.25">
      <c r="A319" s="28" t="s">
        <v>398</v>
      </c>
      <c r="B319" s="161" t="s">
        <v>223</v>
      </c>
      <c r="C319" s="2">
        <v>43081</v>
      </c>
      <c r="D319" s="2">
        <v>43084</v>
      </c>
      <c r="E319" s="161" t="s">
        <v>6</v>
      </c>
      <c r="F319" s="264" t="s">
        <v>40</v>
      </c>
      <c r="G319" s="12">
        <v>3</v>
      </c>
      <c r="H319" s="562"/>
      <c r="I319" s="256"/>
    </row>
    <row r="320" spans="1:9" x14ac:dyDescent="0.25">
      <c r="A320" s="28" t="s">
        <v>452</v>
      </c>
      <c r="B320" s="161" t="s">
        <v>215</v>
      </c>
      <c r="C320" s="2">
        <v>43244</v>
      </c>
      <c r="D320" s="2">
        <v>43276</v>
      </c>
      <c r="E320" s="161" t="s">
        <v>6</v>
      </c>
      <c r="F320" s="264" t="s">
        <v>40</v>
      </c>
      <c r="G320" s="12">
        <v>32</v>
      </c>
      <c r="H320" s="7"/>
      <c r="I320" s="256"/>
    </row>
    <row r="321" spans="1:9" x14ac:dyDescent="0.25">
      <c r="A321" s="28" t="s">
        <v>411</v>
      </c>
      <c r="B321" s="161" t="s">
        <v>255</v>
      </c>
      <c r="C321" s="2">
        <v>43080</v>
      </c>
      <c r="D321" s="2">
        <v>43131</v>
      </c>
      <c r="E321" s="161" t="s">
        <v>6</v>
      </c>
      <c r="F321" s="264" t="s">
        <v>276</v>
      </c>
      <c r="G321" s="12">
        <v>51</v>
      </c>
      <c r="H321" s="7"/>
      <c r="I321" s="256"/>
    </row>
    <row r="322" spans="1:9" x14ac:dyDescent="0.25">
      <c r="A322" s="28" t="s">
        <v>399</v>
      </c>
      <c r="B322" s="161" t="s">
        <v>243</v>
      </c>
      <c r="C322" s="2">
        <v>43171</v>
      </c>
      <c r="D322" s="2">
        <v>43175</v>
      </c>
      <c r="E322" s="161" t="s">
        <v>6</v>
      </c>
      <c r="F322" s="264" t="s">
        <v>42</v>
      </c>
      <c r="G322" s="12">
        <v>4</v>
      </c>
      <c r="H322" s="7"/>
      <c r="I322" s="256"/>
    </row>
    <row r="323" spans="1:9" x14ac:dyDescent="0.25">
      <c r="A323" s="28" t="s">
        <v>400</v>
      </c>
      <c r="B323" s="161" t="s">
        <v>243</v>
      </c>
      <c r="C323" s="2">
        <v>43631</v>
      </c>
      <c r="D323" s="2">
        <v>43661</v>
      </c>
      <c r="E323" s="161" t="s">
        <v>21</v>
      </c>
      <c r="F323" s="264" t="s">
        <v>42</v>
      </c>
      <c r="G323" s="12">
        <v>30</v>
      </c>
      <c r="H323" s="7"/>
      <c r="I323"/>
    </row>
    <row r="324" spans="1:9" x14ac:dyDescent="0.25">
      <c r="A324" s="28" t="s">
        <v>431</v>
      </c>
      <c r="B324" s="161" t="s">
        <v>224</v>
      </c>
      <c r="C324" s="2">
        <v>43227</v>
      </c>
      <c r="D324" s="2">
        <v>43250</v>
      </c>
      <c r="E324" s="161" t="s">
        <v>6</v>
      </c>
      <c r="F324" s="264" t="s">
        <v>40</v>
      </c>
      <c r="G324" s="12">
        <v>23</v>
      </c>
      <c r="H324" s="7"/>
      <c r="I324" s="256"/>
    </row>
    <row r="325" spans="1:9" x14ac:dyDescent="0.25">
      <c r="A325" s="28" t="s">
        <v>405</v>
      </c>
      <c r="B325" s="161" t="s">
        <v>694</v>
      </c>
      <c r="C325" s="2">
        <v>43089</v>
      </c>
      <c r="D325" s="2">
        <v>43137</v>
      </c>
      <c r="E325" s="161" t="s">
        <v>6</v>
      </c>
      <c r="F325" s="264" t="s">
        <v>40</v>
      </c>
      <c r="G325" s="12">
        <v>48</v>
      </c>
      <c r="H325" s="7"/>
      <c r="I325" s="256"/>
    </row>
    <row r="326" spans="1:9" x14ac:dyDescent="0.25">
      <c r="A326" s="28" t="s">
        <v>402</v>
      </c>
      <c r="B326" s="161" t="s">
        <v>234</v>
      </c>
      <c r="C326" s="2">
        <v>43131</v>
      </c>
      <c r="D326" s="2">
        <v>43147</v>
      </c>
      <c r="E326" s="161" t="s">
        <v>6</v>
      </c>
      <c r="F326" s="264" t="s">
        <v>41</v>
      </c>
      <c r="G326" s="12">
        <v>16</v>
      </c>
      <c r="H326" s="7"/>
      <c r="I326"/>
    </row>
    <row r="327" spans="1:9" x14ac:dyDescent="0.25">
      <c r="A327" s="28" t="s">
        <v>259</v>
      </c>
      <c r="B327" s="161" t="s">
        <v>254</v>
      </c>
      <c r="C327" s="2">
        <v>42829</v>
      </c>
      <c r="D327" s="2">
        <v>42830</v>
      </c>
      <c r="E327" s="161" t="s">
        <v>6</v>
      </c>
      <c r="F327" s="264" t="s">
        <v>42</v>
      </c>
      <c r="G327" s="12">
        <v>1</v>
      </c>
      <c r="H327" s="7"/>
      <c r="I327"/>
    </row>
    <row r="328" spans="1:9" x14ac:dyDescent="0.25">
      <c r="A328" s="28" t="s">
        <v>329</v>
      </c>
      <c r="B328" s="161" t="s">
        <v>213</v>
      </c>
      <c r="C328" s="2">
        <v>43039</v>
      </c>
      <c r="D328" s="2">
        <v>43040</v>
      </c>
      <c r="E328" s="161" t="s">
        <v>6</v>
      </c>
      <c r="F328" s="264" t="s">
        <v>40</v>
      </c>
      <c r="G328" s="12">
        <v>1</v>
      </c>
      <c r="H328" s="7"/>
      <c r="I328"/>
    </row>
    <row r="329" spans="1:9" x14ac:dyDescent="0.25">
      <c r="A329" s="28" t="s">
        <v>689</v>
      </c>
      <c r="B329" s="161" t="s">
        <v>217</v>
      </c>
      <c r="C329" s="2">
        <v>43451</v>
      </c>
      <c r="D329" s="2">
        <v>43455</v>
      </c>
      <c r="E329" s="161" t="s">
        <v>22</v>
      </c>
      <c r="F329" s="264" t="s">
        <v>41</v>
      </c>
      <c r="G329" s="12">
        <v>4</v>
      </c>
      <c r="H329" s="7"/>
      <c r="I329"/>
    </row>
    <row r="330" spans="1:9" x14ac:dyDescent="0.25">
      <c r="A330" s="28" t="s">
        <v>699</v>
      </c>
      <c r="B330" s="161" t="s">
        <v>241</v>
      </c>
      <c r="C330" s="2">
        <v>43423</v>
      </c>
      <c r="D330" s="2">
        <v>43431</v>
      </c>
      <c r="E330" s="161" t="s">
        <v>23</v>
      </c>
      <c r="F330" s="264" t="s">
        <v>42</v>
      </c>
      <c r="G330" s="12">
        <v>8</v>
      </c>
      <c r="H330" s="7"/>
      <c r="I330"/>
    </row>
    <row r="331" spans="1:9" x14ac:dyDescent="0.25">
      <c r="A331" s="28" t="s">
        <v>702</v>
      </c>
      <c r="B331" s="161" t="s">
        <v>239</v>
      </c>
      <c r="C331" s="2">
        <v>43431</v>
      </c>
      <c r="D331" s="2">
        <v>43434</v>
      </c>
      <c r="E331" s="161" t="s">
        <v>66</v>
      </c>
      <c r="F331" s="264" t="s">
        <v>42</v>
      </c>
      <c r="G331" s="12">
        <v>3</v>
      </c>
      <c r="H331" s="7"/>
      <c r="I331"/>
    </row>
    <row r="332" spans="1:9" x14ac:dyDescent="0.25">
      <c r="A332" s="28" t="s">
        <v>707</v>
      </c>
      <c r="B332" s="161" t="s">
        <v>213</v>
      </c>
      <c r="C332" s="2">
        <v>43435</v>
      </c>
      <c r="D332" s="2">
        <v>43465</v>
      </c>
      <c r="E332" s="161" t="s">
        <v>66</v>
      </c>
      <c r="F332" s="264" t="s">
        <v>40</v>
      </c>
      <c r="G332" s="12">
        <v>30</v>
      </c>
      <c r="H332" s="7"/>
      <c r="I332" s="256"/>
    </row>
    <row r="333" spans="1:9" x14ac:dyDescent="0.25">
      <c r="A333" s="28" t="s">
        <v>709</v>
      </c>
      <c r="B333" s="161" t="s">
        <v>227</v>
      </c>
      <c r="C333" s="2">
        <v>43437</v>
      </c>
      <c r="D333" s="2">
        <v>43465</v>
      </c>
      <c r="E333" s="161" t="s">
        <v>22</v>
      </c>
      <c r="F333" s="264" t="s">
        <v>40</v>
      </c>
      <c r="G333" s="12">
        <v>28</v>
      </c>
      <c r="H333" s="7"/>
      <c r="I333"/>
    </row>
    <row r="334" spans="1:9" x14ac:dyDescent="0.25">
      <c r="A334" s="28" t="s">
        <v>710</v>
      </c>
      <c r="B334" s="161" t="s">
        <v>215</v>
      </c>
      <c r="C334" s="2">
        <v>43448</v>
      </c>
      <c r="D334" s="2">
        <v>43489</v>
      </c>
      <c r="E334" s="161" t="s">
        <v>22</v>
      </c>
      <c r="F334" s="264" t="s">
        <v>42</v>
      </c>
      <c r="G334" s="12">
        <v>41</v>
      </c>
      <c r="H334" s="7"/>
      <c r="I334"/>
    </row>
    <row r="335" spans="1:9" x14ac:dyDescent="0.25">
      <c r="A335" s="28" t="s">
        <v>712</v>
      </c>
      <c r="B335" s="161" t="s">
        <v>212</v>
      </c>
      <c r="C335" s="2">
        <v>43472</v>
      </c>
      <c r="D335" s="2">
        <v>43496</v>
      </c>
      <c r="E335" s="161" t="s">
        <v>22</v>
      </c>
      <c r="F335" s="264" t="s">
        <v>41</v>
      </c>
      <c r="G335" s="12">
        <v>24</v>
      </c>
      <c r="H335" s="7"/>
      <c r="I335"/>
    </row>
    <row r="336" spans="1:9" x14ac:dyDescent="0.25">
      <c r="A336" s="28" t="s">
        <v>714</v>
      </c>
      <c r="B336" s="161" t="s">
        <v>227</v>
      </c>
      <c r="C336" s="2">
        <v>43444</v>
      </c>
      <c r="D336" s="2">
        <v>43462</v>
      </c>
      <c r="E336" s="161" t="s">
        <v>22</v>
      </c>
      <c r="F336" s="264" t="s">
        <v>40</v>
      </c>
      <c r="G336" s="12">
        <v>18</v>
      </c>
      <c r="H336" s="7"/>
      <c r="I336"/>
    </row>
    <row r="337" spans="1:9" x14ac:dyDescent="0.25">
      <c r="A337" s="28"/>
      <c r="B337" s="161"/>
      <c r="C337" s="2"/>
      <c r="D337" s="2"/>
      <c r="E337" s="161"/>
      <c r="F337" s="264"/>
      <c r="G337" s="12">
        <v>11</v>
      </c>
      <c r="H337" s="7"/>
      <c r="I337"/>
    </row>
    <row r="338" spans="1:9" x14ac:dyDescent="0.25">
      <c r="A338" s="28"/>
      <c r="B338" s="161"/>
      <c r="C338" s="2"/>
      <c r="D338" s="2"/>
      <c r="E338" s="161"/>
      <c r="F338" s="264"/>
      <c r="G338" s="12">
        <v>11</v>
      </c>
      <c r="H338">
        <v>0</v>
      </c>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8"/>
      <c r="C360" s="141"/>
      <c r="D360" s="141"/>
      <c r="E360" s="548"/>
      <c r="F360" s="550"/>
      <c r="G360" s="12">
        <v>13</v>
      </c>
      <c r="H360"/>
      <c r="I360"/>
    </row>
  </sheetData>
  <autoFilter ref="A1:I360" xr:uid="{00000000-0009-0000-0000-000012000000}">
    <sortState ref="A2:I360">
      <sortCondition ref="B1:B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3"/>
      <c r="H130" s="564"/>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3"/>
      <c r="H134" s="564"/>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3"/>
      <c r="H271" s="564"/>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B335" sqref="B335"/>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hidden="1" thickBot="1" x14ac:dyDescent="0.3">
      <c r="A2" s="138" t="s">
        <v>407</v>
      </c>
      <c r="B2" s="6" t="s">
        <v>34</v>
      </c>
      <c r="C2" s="6">
        <v>43160</v>
      </c>
      <c r="D2" s="6">
        <v>43175</v>
      </c>
      <c r="E2" s="6" t="s">
        <v>6</v>
      </c>
      <c r="F2" s="49">
        <v>15</v>
      </c>
      <c r="G2" s="9"/>
      <c r="H2" s="5"/>
      <c r="I2" s="5"/>
      <c r="J2" s="5">
        <f>32+3*(I2-4)</f>
        <v>20</v>
      </c>
      <c r="L2" s="17">
        <f ca="1">TODAY()</f>
        <v>43432</v>
      </c>
    </row>
    <row r="3" spans="1:12" hidden="1" x14ac:dyDescent="0.25">
      <c r="A3" s="28" t="s">
        <v>408</v>
      </c>
      <c r="B3" s="6" t="s">
        <v>34</v>
      </c>
      <c r="C3" s="6">
        <v>43159</v>
      </c>
      <c r="D3" s="6">
        <v>43173</v>
      </c>
      <c r="E3" s="6" t="s">
        <v>6</v>
      </c>
      <c r="F3" s="49">
        <v>14</v>
      </c>
      <c r="G3" s="5"/>
      <c r="H3" s="5"/>
      <c r="I3" s="5"/>
      <c r="J3" s="5">
        <f t="shared" ref="J3:J8" si="0">32+3*(I3-4)</f>
        <v>20</v>
      </c>
    </row>
    <row r="4" spans="1:12" hidden="1" x14ac:dyDescent="0.25">
      <c r="A4" s="28" t="s">
        <v>409</v>
      </c>
      <c r="B4" s="6" t="s">
        <v>658</v>
      </c>
      <c r="C4" s="6">
        <v>43108</v>
      </c>
      <c r="D4" s="6">
        <v>43133</v>
      </c>
      <c r="E4" s="6" t="s">
        <v>6</v>
      </c>
      <c r="F4" s="49">
        <v>25</v>
      </c>
      <c r="G4" s="5"/>
      <c r="H4" s="5"/>
      <c r="I4" s="5"/>
      <c r="J4" s="5">
        <f t="shared" si="0"/>
        <v>20</v>
      </c>
    </row>
    <row r="5" spans="1:12" hidden="1" x14ac:dyDescent="0.25">
      <c r="A5" s="28" t="s">
        <v>413</v>
      </c>
      <c r="B5" s="6" t="s">
        <v>280</v>
      </c>
      <c r="C5" s="6">
        <v>43157</v>
      </c>
      <c r="D5" s="6">
        <v>43161</v>
      </c>
      <c r="E5" s="6" t="s">
        <v>6</v>
      </c>
      <c r="F5" s="49">
        <v>4</v>
      </c>
      <c r="G5" s="5"/>
      <c r="H5" s="5"/>
      <c r="I5" s="5"/>
      <c r="J5" s="5">
        <f t="shared" si="0"/>
        <v>20</v>
      </c>
    </row>
    <row r="6" spans="1:12" hidden="1" x14ac:dyDescent="0.25">
      <c r="A6" s="28" t="s">
        <v>432</v>
      </c>
      <c r="B6" s="6" t="s">
        <v>292</v>
      </c>
      <c r="C6" s="6">
        <v>43136</v>
      </c>
      <c r="D6" s="6">
        <v>43165</v>
      </c>
      <c r="E6" s="6" t="s">
        <v>6</v>
      </c>
      <c r="F6" s="49">
        <v>29</v>
      </c>
      <c r="G6" s="5"/>
      <c r="H6" s="5"/>
      <c r="I6" s="5"/>
      <c r="J6" s="5">
        <f t="shared" si="0"/>
        <v>20</v>
      </c>
    </row>
    <row r="7" spans="1:12" hidden="1" x14ac:dyDescent="0.25">
      <c r="A7" s="28" t="s">
        <v>414</v>
      </c>
      <c r="B7" s="6" t="s">
        <v>34</v>
      </c>
      <c r="C7" s="6">
        <v>43171</v>
      </c>
      <c r="D7" s="6">
        <v>43252</v>
      </c>
      <c r="E7" s="6" t="s">
        <v>6</v>
      </c>
      <c r="F7" s="49">
        <v>81</v>
      </c>
      <c r="G7" s="5"/>
      <c r="H7" s="5"/>
      <c r="I7" s="5"/>
      <c r="J7" s="5">
        <f t="shared" si="0"/>
        <v>20</v>
      </c>
    </row>
    <row r="8" spans="1:12" hidden="1" x14ac:dyDescent="0.25">
      <c r="A8" s="28" t="s">
        <v>468</v>
      </c>
      <c r="B8" s="6" t="s">
        <v>32</v>
      </c>
      <c r="C8" s="6">
        <v>43262</v>
      </c>
      <c r="D8" s="6">
        <v>43300</v>
      </c>
      <c r="E8" s="6" t="s">
        <v>6</v>
      </c>
      <c r="F8" s="49">
        <v>38</v>
      </c>
      <c r="G8" s="5"/>
      <c r="H8" s="5"/>
      <c r="I8" s="5"/>
      <c r="J8" s="5">
        <f t="shared" si="0"/>
        <v>20</v>
      </c>
    </row>
    <row r="9" spans="1:12" hidden="1" x14ac:dyDescent="0.25">
      <c r="A9" s="28" t="s">
        <v>416</v>
      </c>
      <c r="B9" s="6" t="s">
        <v>83</v>
      </c>
      <c r="C9" s="6">
        <v>43313</v>
      </c>
      <c r="D9" s="6">
        <v>43343</v>
      </c>
      <c r="E9" s="6" t="s">
        <v>6</v>
      </c>
      <c r="F9" s="49">
        <v>30</v>
      </c>
      <c r="G9" s="5"/>
      <c r="H9" s="5"/>
      <c r="I9" s="5"/>
      <c r="J9" s="5">
        <f ca="1">NETWORKDAYS($L$2,D9)</f>
        <v>-64</v>
      </c>
    </row>
    <row r="10" spans="1:12" x14ac:dyDescent="0.25">
      <c r="A10" s="28" t="s">
        <v>415</v>
      </c>
      <c r="B10" s="6" t="s">
        <v>662</v>
      </c>
      <c r="C10" s="6">
        <v>43381</v>
      </c>
      <c r="D10" s="6">
        <v>43420</v>
      </c>
      <c r="E10" s="6" t="s">
        <v>23</v>
      </c>
      <c r="F10" s="49">
        <v>39</v>
      </c>
      <c r="G10" s="5"/>
      <c r="H10" s="5"/>
      <c r="I10" s="5"/>
      <c r="J10" s="5">
        <f ca="1">NETWORKDAYS($L$2,D10)</f>
        <v>-9</v>
      </c>
    </row>
    <row r="11" spans="1:12" hidden="1" x14ac:dyDescent="0.25">
      <c r="A11" s="28" t="s">
        <v>417</v>
      </c>
      <c r="B11" s="6" t="s">
        <v>83</v>
      </c>
      <c r="C11" s="6">
        <v>43269</v>
      </c>
      <c r="D11" s="6">
        <v>43325</v>
      </c>
      <c r="E11" s="6" t="s">
        <v>6</v>
      </c>
      <c r="F11" s="49">
        <v>56</v>
      </c>
      <c r="G11" s="5"/>
      <c r="H11" s="5"/>
      <c r="I11" s="5"/>
      <c r="J11" s="4"/>
    </row>
    <row r="12" spans="1:12" hidden="1" x14ac:dyDescent="0.25">
      <c r="A12" s="28" t="s">
        <v>418</v>
      </c>
      <c r="B12" s="6" t="s">
        <v>83</v>
      </c>
      <c r="C12" s="6">
        <v>43223</v>
      </c>
      <c r="D12" s="6">
        <v>43238</v>
      </c>
      <c r="E12" s="6" t="s">
        <v>6</v>
      </c>
      <c r="F12" s="49">
        <v>15</v>
      </c>
      <c r="G12" s="5"/>
      <c r="H12" s="5"/>
      <c r="I12" s="5"/>
      <c r="J12" s="5">
        <f ca="1">NETWORKDAYS($L$2,D12)</f>
        <v>-139</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143</v>
      </c>
    </row>
    <row r="15" spans="1:12" x14ac:dyDescent="0.25">
      <c r="A15" s="28" t="s">
        <v>421</v>
      </c>
      <c r="B15" s="6" t="s">
        <v>662</v>
      </c>
      <c r="C15" s="6">
        <v>43409</v>
      </c>
      <c r="D15" s="6">
        <v>43420</v>
      </c>
      <c r="E15" s="6" t="s">
        <v>23</v>
      </c>
      <c r="F15" s="49">
        <v>11</v>
      </c>
      <c r="G15" s="5"/>
      <c r="H15" s="5"/>
      <c r="I15" s="5"/>
      <c r="J15" s="5">
        <f>32+3*(I15-4)</f>
        <v>20</v>
      </c>
    </row>
    <row r="16" spans="1:12" hidden="1"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hidden="1" x14ac:dyDescent="0.25">
      <c r="A18" s="28" t="s">
        <v>428</v>
      </c>
      <c r="B18" s="6" t="s">
        <v>280</v>
      </c>
      <c r="C18" s="6">
        <v>43164</v>
      </c>
      <c r="D18" s="6">
        <v>43168</v>
      </c>
      <c r="E18" s="6" t="s">
        <v>6</v>
      </c>
      <c r="F18" s="49">
        <v>4</v>
      </c>
      <c r="G18" s="5"/>
      <c r="H18" s="5"/>
      <c r="I18" s="5"/>
      <c r="J18" s="4"/>
    </row>
    <row r="19" spans="1:10" hidden="1" x14ac:dyDescent="0.25">
      <c r="A19" s="28" t="s">
        <v>427</v>
      </c>
      <c r="B19" s="6" t="s">
        <v>32</v>
      </c>
      <c r="C19" s="6">
        <v>43123</v>
      </c>
      <c r="D19" s="6">
        <v>43189</v>
      </c>
      <c r="E19" s="6" t="s">
        <v>6</v>
      </c>
      <c r="F19" s="49">
        <v>66</v>
      </c>
      <c r="G19" s="5"/>
      <c r="H19" s="5"/>
      <c r="I19" s="5"/>
      <c r="J19" s="5">
        <f>32+3*(I19-4)</f>
        <v>20</v>
      </c>
    </row>
    <row r="20" spans="1:10" hidden="1" x14ac:dyDescent="0.25">
      <c r="A20" s="28" t="s">
        <v>510</v>
      </c>
      <c r="B20" s="6" t="s">
        <v>312</v>
      </c>
      <c r="C20" s="6">
        <v>43374</v>
      </c>
      <c r="D20" s="6">
        <v>43385</v>
      </c>
      <c r="E20" s="6" t="s">
        <v>6</v>
      </c>
      <c r="F20" s="49">
        <v>11</v>
      </c>
      <c r="G20" s="5"/>
      <c r="H20" s="5"/>
      <c r="I20" s="5"/>
      <c r="J20" s="5">
        <f>32+3*(I20-4)</f>
        <v>20</v>
      </c>
    </row>
    <row r="21" spans="1:10" hidden="1" x14ac:dyDescent="0.25">
      <c r="A21" s="28" t="s">
        <v>451</v>
      </c>
      <c r="B21" s="6" t="s">
        <v>32</v>
      </c>
      <c r="C21" s="6">
        <v>43171</v>
      </c>
      <c r="D21" s="6">
        <v>43208</v>
      </c>
      <c r="E21" s="6" t="s">
        <v>6</v>
      </c>
      <c r="F21" s="49">
        <v>37</v>
      </c>
      <c r="G21" s="5"/>
      <c r="H21" s="5"/>
      <c r="I21" s="5"/>
      <c r="J21" s="5">
        <f>32+3*(I21-4)</f>
        <v>20</v>
      </c>
    </row>
    <row r="22" spans="1:10" hidden="1" x14ac:dyDescent="0.25">
      <c r="A22" s="28" t="s">
        <v>206</v>
      </c>
      <c r="B22" s="6" t="s">
        <v>190</v>
      </c>
      <c r="C22" s="6">
        <v>43014</v>
      </c>
      <c r="D22" s="6">
        <v>43042</v>
      </c>
      <c r="E22" s="6" t="s">
        <v>6</v>
      </c>
      <c r="F22" s="49">
        <v>28</v>
      </c>
      <c r="G22" s="5"/>
      <c r="H22" s="5"/>
      <c r="I22" s="5"/>
      <c r="J22" s="5">
        <f ca="1">NETWORKDAYS($L$2,D22)</f>
        <v>-279</v>
      </c>
    </row>
    <row r="23" spans="1:10" hidden="1" x14ac:dyDescent="0.25">
      <c r="A23" s="28" t="s">
        <v>429</v>
      </c>
      <c r="B23" s="6" t="s">
        <v>9</v>
      </c>
      <c r="C23" s="6">
        <v>43122</v>
      </c>
      <c r="D23" s="6">
        <v>43205</v>
      </c>
      <c r="E23" s="6" t="s">
        <v>6</v>
      </c>
      <c r="F23" s="49">
        <v>83</v>
      </c>
      <c r="G23" s="5"/>
      <c r="H23" s="5"/>
      <c r="I23" s="5"/>
      <c r="J23" s="5">
        <f t="shared" ref="J23:J29" si="1">32+3*(I23-4)</f>
        <v>20</v>
      </c>
    </row>
    <row r="24" spans="1:10" hidden="1" x14ac:dyDescent="0.25">
      <c r="A24" s="28" t="s">
        <v>449</v>
      </c>
      <c r="B24" s="6" t="s">
        <v>657</v>
      </c>
      <c r="C24" s="6">
        <v>43336</v>
      </c>
      <c r="D24" s="6">
        <v>43339</v>
      </c>
      <c r="E24" s="6" t="s">
        <v>6</v>
      </c>
      <c r="F24" s="49">
        <v>3</v>
      </c>
      <c r="G24" s="5"/>
      <c r="H24" s="5"/>
      <c r="I24" s="5"/>
      <c r="J24" s="5">
        <f t="shared" si="1"/>
        <v>20</v>
      </c>
    </row>
    <row r="25" spans="1:10" hidden="1" x14ac:dyDescent="0.25">
      <c r="A25" s="28" t="s">
        <v>538</v>
      </c>
      <c r="B25" s="6" t="s">
        <v>661</v>
      </c>
      <c r="C25" s="6">
        <v>43335</v>
      </c>
      <c r="D25" s="6">
        <v>43340</v>
      </c>
      <c r="E25" s="6" t="s">
        <v>6</v>
      </c>
      <c r="F25" s="49">
        <v>5</v>
      </c>
      <c r="G25" s="5"/>
      <c r="H25" s="5"/>
      <c r="I25" s="5"/>
      <c r="J25" s="5">
        <f t="shared" si="1"/>
        <v>20</v>
      </c>
    </row>
    <row r="26" spans="1:10" hidden="1" x14ac:dyDescent="0.25">
      <c r="A26" s="28" t="s">
        <v>447</v>
      </c>
      <c r="B26" s="6" t="s">
        <v>9</v>
      </c>
      <c r="C26" s="6">
        <v>43255</v>
      </c>
      <c r="D26" s="6">
        <v>43259</v>
      </c>
      <c r="E26" s="6" t="s">
        <v>6</v>
      </c>
      <c r="F26" s="49">
        <v>4</v>
      </c>
      <c r="G26" s="5"/>
      <c r="H26" s="5"/>
      <c r="I26" s="5"/>
      <c r="J26" s="5">
        <f t="shared" si="1"/>
        <v>20</v>
      </c>
    </row>
    <row r="27" spans="1:10" hidden="1" x14ac:dyDescent="0.25">
      <c r="A27" s="28" t="s">
        <v>205</v>
      </c>
      <c r="B27" s="6" t="s">
        <v>150</v>
      </c>
      <c r="C27" s="6">
        <v>42776</v>
      </c>
      <c r="D27" s="6">
        <v>43098</v>
      </c>
      <c r="E27" s="6" t="s">
        <v>6</v>
      </c>
      <c r="F27" s="49">
        <v>322</v>
      </c>
      <c r="G27" s="5"/>
      <c r="H27" s="5"/>
      <c r="I27" s="5"/>
      <c r="J27" s="5">
        <f t="shared" si="1"/>
        <v>20</v>
      </c>
    </row>
    <row r="28" spans="1:10" hidden="1" x14ac:dyDescent="0.25">
      <c r="A28" s="28" t="s">
        <v>437</v>
      </c>
      <c r="B28" s="6" t="s">
        <v>658</v>
      </c>
      <c r="C28" s="6">
        <v>43136</v>
      </c>
      <c r="D28" s="6">
        <v>43252</v>
      </c>
      <c r="E28" s="6" t="s">
        <v>6</v>
      </c>
      <c r="F28" s="49">
        <v>116</v>
      </c>
      <c r="G28" s="5"/>
      <c r="H28" s="5"/>
      <c r="I28" s="5"/>
      <c r="J28" s="5">
        <f t="shared" si="1"/>
        <v>20</v>
      </c>
    </row>
    <row r="29" spans="1:10" hidden="1" x14ac:dyDescent="0.25">
      <c r="A29" s="28" t="s">
        <v>438</v>
      </c>
      <c r="B29" s="6" t="s">
        <v>33</v>
      </c>
      <c r="C29" s="6">
        <v>43143</v>
      </c>
      <c r="D29" s="6">
        <v>43161</v>
      </c>
      <c r="E29" s="6" t="s">
        <v>6</v>
      </c>
      <c r="F29" s="49">
        <v>18</v>
      </c>
      <c r="G29" s="5"/>
      <c r="H29" s="5"/>
      <c r="I29" s="5"/>
      <c r="J29" s="5">
        <f t="shared" si="1"/>
        <v>20</v>
      </c>
    </row>
    <row r="30" spans="1:10" hidden="1" x14ac:dyDescent="0.25">
      <c r="A30" s="28" t="s">
        <v>448</v>
      </c>
      <c r="B30" s="6" t="s">
        <v>311</v>
      </c>
      <c r="C30" s="6">
        <v>43264</v>
      </c>
      <c r="D30" s="6">
        <v>43269</v>
      </c>
      <c r="E30" s="6" t="s">
        <v>6</v>
      </c>
      <c r="F30" s="49">
        <v>5</v>
      </c>
      <c r="G30" s="5"/>
      <c r="H30" s="5"/>
      <c r="I30" s="5"/>
      <c r="J30" s="5">
        <f ca="1">NETWORKDAYS($L$2,D30)</f>
        <v>-118</v>
      </c>
    </row>
    <row r="31" spans="1:10" hidden="1" x14ac:dyDescent="0.25">
      <c r="A31" s="28" t="s">
        <v>207</v>
      </c>
      <c r="B31" s="6" t="s">
        <v>36</v>
      </c>
      <c r="C31" s="6">
        <v>42870</v>
      </c>
      <c r="D31" s="6">
        <v>42881</v>
      </c>
      <c r="E31" s="6" t="s">
        <v>6</v>
      </c>
      <c r="F31" s="49">
        <v>11</v>
      </c>
      <c r="G31" s="5"/>
      <c r="H31" s="5"/>
      <c r="I31" s="5"/>
      <c r="J31" s="5">
        <f ca="1">NETWORKDAYS($L$2,D31)</f>
        <v>-394</v>
      </c>
    </row>
    <row r="32" spans="1:10" hidden="1" x14ac:dyDescent="0.25">
      <c r="A32" s="28" t="s">
        <v>444</v>
      </c>
      <c r="B32" s="6" t="s">
        <v>312</v>
      </c>
      <c r="C32" s="6">
        <v>43241</v>
      </c>
      <c r="D32" s="6">
        <v>43252</v>
      </c>
      <c r="E32" s="6" t="s">
        <v>6</v>
      </c>
      <c r="F32" s="49">
        <v>11</v>
      </c>
      <c r="G32" s="5"/>
      <c r="H32" s="5"/>
      <c r="I32" s="5"/>
      <c r="J32" s="5">
        <f ca="1">NETWORKDAYS($L$2,D32)</f>
        <v>-129</v>
      </c>
    </row>
    <row r="33" spans="1:10" x14ac:dyDescent="0.25">
      <c r="A33" s="28" t="s">
        <v>500</v>
      </c>
      <c r="B33" s="6" t="s">
        <v>661</v>
      </c>
      <c r="C33" s="6">
        <v>43430</v>
      </c>
      <c r="D33" s="6">
        <v>43455</v>
      </c>
      <c r="E33" s="6" t="s">
        <v>66</v>
      </c>
      <c r="F33" s="49">
        <v>25</v>
      </c>
      <c r="G33" s="5"/>
      <c r="H33" s="5"/>
      <c r="I33" s="5"/>
      <c r="J33" s="5">
        <f ca="1">NETWORKDAYS($L$2,D33)</f>
        <v>18</v>
      </c>
    </row>
    <row r="34" spans="1:10" x14ac:dyDescent="0.25">
      <c r="A34" s="28" t="s">
        <v>509</v>
      </c>
      <c r="B34" s="6" t="s">
        <v>659</v>
      </c>
      <c r="C34" s="6">
        <v>43367</v>
      </c>
      <c r="D34" s="6">
        <v>43434</v>
      </c>
      <c r="E34" s="6" t="s">
        <v>23</v>
      </c>
      <c r="F34" s="49">
        <v>67</v>
      </c>
      <c r="G34" s="5"/>
      <c r="H34" s="5"/>
      <c r="I34" s="5"/>
      <c r="J34" s="5">
        <f ca="1">NETWORKDAYS($L$2,D34)</f>
        <v>3</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hidden="1" x14ac:dyDescent="0.25">
      <c r="A37" s="28" t="s">
        <v>208</v>
      </c>
      <c r="B37" s="6" t="s">
        <v>31</v>
      </c>
      <c r="C37" s="6">
        <v>43017</v>
      </c>
      <c r="D37" s="6">
        <v>43083</v>
      </c>
      <c r="E37" s="6" t="s">
        <v>6</v>
      </c>
      <c r="F37" s="49">
        <v>66</v>
      </c>
      <c r="G37" s="5"/>
      <c r="H37" s="5"/>
      <c r="I37" s="5"/>
      <c r="J37" s="5">
        <f>32+3*(I37-4)</f>
        <v>20</v>
      </c>
    </row>
    <row r="38" spans="1:10" hidden="1" x14ac:dyDescent="0.25">
      <c r="A38" s="28" t="s">
        <v>453</v>
      </c>
      <c r="B38" s="6" t="s">
        <v>312</v>
      </c>
      <c r="C38" s="6">
        <v>43297</v>
      </c>
      <c r="D38" s="6">
        <v>43333</v>
      </c>
      <c r="E38" s="6" t="s">
        <v>6</v>
      </c>
      <c r="F38" s="49">
        <v>36</v>
      </c>
      <c r="G38" s="5"/>
      <c r="H38" s="5"/>
      <c r="I38" s="5"/>
      <c r="J38" s="5">
        <f>32+3*(I38-4)</f>
        <v>20</v>
      </c>
    </row>
    <row r="39" spans="1:10" hidden="1" x14ac:dyDescent="0.25">
      <c r="A39" s="28" t="s">
        <v>455</v>
      </c>
      <c r="B39" s="6" t="s">
        <v>662</v>
      </c>
      <c r="C39" s="6">
        <v>43161</v>
      </c>
      <c r="D39" s="6">
        <v>43196</v>
      </c>
      <c r="E39" s="6" t="s">
        <v>6</v>
      </c>
      <c r="F39" s="49">
        <v>35</v>
      </c>
      <c r="G39" s="5"/>
      <c r="H39" s="5"/>
      <c r="I39" s="5"/>
      <c r="J39" s="5">
        <f>32+3*(I39-4)</f>
        <v>20</v>
      </c>
    </row>
    <row r="40" spans="1:10" hidden="1" x14ac:dyDescent="0.25">
      <c r="A40" s="28" t="s">
        <v>457</v>
      </c>
      <c r="B40" s="6" t="s">
        <v>312</v>
      </c>
      <c r="C40" s="6">
        <v>43185</v>
      </c>
      <c r="D40" s="6">
        <v>43265</v>
      </c>
      <c r="E40" s="6" t="s">
        <v>6</v>
      </c>
      <c r="F40" s="49">
        <v>80</v>
      </c>
      <c r="G40" s="5"/>
      <c r="H40" s="5"/>
      <c r="I40" s="5"/>
      <c r="J40" s="4"/>
    </row>
    <row r="41" spans="1:10" hidden="1" x14ac:dyDescent="0.25">
      <c r="A41" s="28" t="s">
        <v>456</v>
      </c>
      <c r="B41" s="6" t="s">
        <v>662</v>
      </c>
      <c r="C41" s="6">
        <v>43199</v>
      </c>
      <c r="D41" s="6">
        <v>43236</v>
      </c>
      <c r="E41" s="6" t="s">
        <v>6</v>
      </c>
      <c r="F41" s="49">
        <v>37</v>
      </c>
      <c r="G41" s="5"/>
      <c r="H41" s="5"/>
      <c r="I41" s="5"/>
      <c r="J41" s="5">
        <f>32+3*(I41-4)</f>
        <v>20</v>
      </c>
    </row>
    <row r="42" spans="1:10" hidden="1" x14ac:dyDescent="0.25">
      <c r="A42" s="28" t="s">
        <v>458</v>
      </c>
      <c r="B42" s="6" t="s">
        <v>31</v>
      </c>
      <c r="C42" s="6">
        <v>43251</v>
      </c>
      <c r="D42" s="6">
        <v>43361</v>
      </c>
      <c r="E42" s="6" t="s">
        <v>6</v>
      </c>
      <c r="F42" s="49">
        <v>110</v>
      </c>
      <c r="G42" s="5"/>
      <c r="H42" s="5"/>
      <c r="I42" s="5"/>
      <c r="J42" s="4"/>
    </row>
    <row r="43" spans="1:10" hidden="1" x14ac:dyDescent="0.25">
      <c r="A43" s="28" t="s">
        <v>494</v>
      </c>
      <c r="B43" s="6" t="s">
        <v>280</v>
      </c>
      <c r="C43" s="6">
        <v>43290</v>
      </c>
      <c r="D43" s="6">
        <v>43299</v>
      </c>
      <c r="E43" s="6" t="s">
        <v>6</v>
      </c>
      <c r="F43" s="49">
        <v>9</v>
      </c>
      <c r="G43" s="5"/>
      <c r="H43" s="5"/>
      <c r="I43" s="5"/>
      <c r="J43" s="5">
        <f ca="1">NETWORKDAYS($L$2,D43)</f>
        <v>-96</v>
      </c>
    </row>
    <row r="44" spans="1:10" hidden="1" x14ac:dyDescent="0.25">
      <c r="A44" s="28" t="s">
        <v>464</v>
      </c>
      <c r="B44" s="6" t="s">
        <v>311</v>
      </c>
      <c r="C44" s="6">
        <v>43213</v>
      </c>
      <c r="D44" s="6">
        <v>43224</v>
      </c>
      <c r="E44" s="6" t="s">
        <v>6</v>
      </c>
      <c r="F44" s="49">
        <v>11</v>
      </c>
      <c r="G44" s="5"/>
      <c r="H44" s="5"/>
      <c r="I44" s="5"/>
      <c r="J44" s="4"/>
    </row>
    <row r="45" spans="1:10" hidden="1" x14ac:dyDescent="0.25">
      <c r="A45" s="28" t="s">
        <v>462</v>
      </c>
      <c r="B45" s="6" t="s">
        <v>292</v>
      </c>
      <c r="C45" s="6">
        <v>43180</v>
      </c>
      <c r="D45" s="6">
        <v>43185</v>
      </c>
      <c r="E45" s="6" t="s">
        <v>6</v>
      </c>
      <c r="F45" s="49">
        <v>5</v>
      </c>
      <c r="G45" s="5"/>
      <c r="H45" s="5"/>
      <c r="I45" s="5"/>
      <c r="J45" s="5">
        <f ca="1">NETWORKDAYS($L$2,D45)</f>
        <v>-178</v>
      </c>
    </row>
    <row r="46" spans="1:10" hidden="1" x14ac:dyDescent="0.25">
      <c r="A46" s="28" t="s">
        <v>463</v>
      </c>
      <c r="B46" s="6" t="s">
        <v>661</v>
      </c>
      <c r="C46" s="6">
        <v>43182</v>
      </c>
      <c r="D46" s="6">
        <v>43194</v>
      </c>
      <c r="E46" s="6" t="s">
        <v>6</v>
      </c>
      <c r="F46" s="49">
        <v>12</v>
      </c>
      <c r="G46" s="5"/>
      <c r="H46" s="5"/>
      <c r="I46" s="5"/>
      <c r="J46" s="5">
        <f>32+3*(I46-4)</f>
        <v>20</v>
      </c>
    </row>
    <row r="47" spans="1:10" hidden="1" x14ac:dyDescent="0.25">
      <c r="A47" s="28" t="s">
        <v>466</v>
      </c>
      <c r="B47" s="6" t="s">
        <v>279</v>
      </c>
      <c r="C47" s="6">
        <v>43185</v>
      </c>
      <c r="D47" s="6">
        <v>43189</v>
      </c>
      <c r="E47" s="6" t="s">
        <v>6</v>
      </c>
      <c r="F47" s="49">
        <v>4</v>
      </c>
      <c r="G47" s="5"/>
      <c r="H47" s="5"/>
      <c r="I47" s="5"/>
      <c r="J47" s="5">
        <f>32+3*(I47-4)</f>
        <v>20</v>
      </c>
    </row>
    <row r="48" spans="1:10" hidden="1" x14ac:dyDescent="0.25">
      <c r="A48" s="28" t="s">
        <v>467</v>
      </c>
      <c r="B48" s="6" t="s">
        <v>292</v>
      </c>
      <c r="C48" s="6">
        <v>43192</v>
      </c>
      <c r="D48" s="6">
        <v>43203</v>
      </c>
      <c r="E48" s="6" t="s">
        <v>6</v>
      </c>
      <c r="F48" s="49">
        <v>11</v>
      </c>
      <c r="G48" s="5"/>
      <c r="H48" s="5"/>
      <c r="I48" s="5"/>
      <c r="J48" s="5">
        <f ca="1">NETWORKDAYS($L$2,D48)</f>
        <v>-164</v>
      </c>
    </row>
    <row r="49" spans="1:10" hidden="1"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hidden="1" x14ac:dyDescent="0.25">
      <c r="A51" s="28" t="s">
        <v>471</v>
      </c>
      <c r="B51" s="6" t="s">
        <v>32</v>
      </c>
      <c r="C51" s="6">
        <v>43208</v>
      </c>
      <c r="D51" s="6">
        <v>43238</v>
      </c>
      <c r="E51" s="6" t="s">
        <v>6</v>
      </c>
      <c r="F51" s="49">
        <v>30</v>
      </c>
      <c r="G51" s="5"/>
      <c r="H51" s="5"/>
      <c r="I51" s="5"/>
      <c r="J51" s="5">
        <f t="shared" si="2"/>
        <v>20</v>
      </c>
    </row>
    <row r="52" spans="1:10" hidden="1" x14ac:dyDescent="0.25">
      <c r="A52" s="28" t="s">
        <v>298</v>
      </c>
      <c r="B52" s="6" t="s">
        <v>32</v>
      </c>
      <c r="C52" s="6">
        <v>43069</v>
      </c>
      <c r="D52" s="6">
        <v>43112</v>
      </c>
      <c r="E52" s="6" t="s">
        <v>6</v>
      </c>
      <c r="F52" s="49">
        <v>43</v>
      </c>
      <c r="G52" s="5"/>
      <c r="H52" s="5"/>
      <c r="I52" s="5"/>
      <c r="J52" s="5">
        <f t="shared" si="2"/>
        <v>20</v>
      </c>
    </row>
    <row r="53" spans="1:10" hidden="1"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hidden="1"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hidden="1"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-54</v>
      </c>
    </row>
    <row r="64" spans="1:10" hidden="1" x14ac:dyDescent="0.25">
      <c r="A64" s="28" t="s">
        <v>338</v>
      </c>
      <c r="B64" s="6" t="s">
        <v>62</v>
      </c>
      <c r="C64" s="6">
        <v>43059</v>
      </c>
      <c r="D64" s="6">
        <v>43147</v>
      </c>
      <c r="E64" s="6" t="s">
        <v>6</v>
      </c>
      <c r="F64" s="49">
        <v>88</v>
      </c>
      <c r="G64" s="5"/>
      <c r="H64" s="5"/>
      <c r="I64" s="5"/>
      <c r="J64" s="5">
        <f>32+3*(I64-4)</f>
        <v>20</v>
      </c>
    </row>
    <row r="65" spans="1:10" hidden="1"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hidden="1" x14ac:dyDescent="0.25">
      <c r="A69" s="28" t="s">
        <v>285</v>
      </c>
      <c r="B69" s="6" t="s">
        <v>152</v>
      </c>
      <c r="C69" s="6">
        <v>42891</v>
      </c>
      <c r="D69" s="6">
        <v>43042</v>
      </c>
      <c r="E69" s="6" t="s">
        <v>6</v>
      </c>
      <c r="F69" s="49">
        <v>151</v>
      </c>
      <c r="G69" s="5"/>
      <c r="H69" s="5"/>
      <c r="I69" s="5"/>
      <c r="J69" s="4"/>
    </row>
    <row r="70" spans="1:10" hidden="1" x14ac:dyDescent="0.25">
      <c r="A70" s="28" t="s">
        <v>470</v>
      </c>
      <c r="B70" s="6" t="s">
        <v>661</v>
      </c>
      <c r="C70" s="6">
        <v>43199</v>
      </c>
      <c r="D70" s="6">
        <v>43203</v>
      </c>
      <c r="E70" s="6" t="s">
        <v>6</v>
      </c>
      <c r="F70" s="49">
        <v>4</v>
      </c>
      <c r="G70" s="5"/>
      <c r="H70" s="5"/>
      <c r="I70" s="5"/>
      <c r="J70" s="5">
        <f>32+3*(I70-4)</f>
        <v>20</v>
      </c>
    </row>
    <row r="71" spans="1:10" hidden="1" x14ac:dyDescent="0.25">
      <c r="A71" s="28" t="s">
        <v>283</v>
      </c>
      <c r="B71" s="6" t="s">
        <v>9</v>
      </c>
      <c r="C71" s="6">
        <v>42877</v>
      </c>
      <c r="D71" s="6">
        <v>42881</v>
      </c>
      <c r="E71" s="6" t="s">
        <v>6</v>
      </c>
      <c r="F71" s="49">
        <v>4</v>
      </c>
      <c r="G71" s="5"/>
      <c r="H71" s="5"/>
      <c r="I71" s="5"/>
      <c r="J71" s="5">
        <f>32+3*(I71-4)</f>
        <v>20</v>
      </c>
    </row>
    <row r="72" spans="1:10" hidden="1" x14ac:dyDescent="0.25">
      <c r="A72" s="28" t="s">
        <v>490</v>
      </c>
      <c r="B72" s="6" t="s">
        <v>190</v>
      </c>
      <c r="C72" s="6">
        <v>43241</v>
      </c>
      <c r="D72" s="6">
        <v>43259</v>
      </c>
      <c r="E72" s="6" t="s">
        <v>6</v>
      </c>
      <c r="F72" s="49">
        <v>18</v>
      </c>
      <c r="G72" s="5"/>
      <c r="H72" s="5"/>
      <c r="I72" s="5"/>
      <c r="J72" s="4"/>
    </row>
    <row r="73" spans="1:10" hidden="1" x14ac:dyDescent="0.25">
      <c r="A73" s="28" t="s">
        <v>472</v>
      </c>
      <c r="B73" s="6" t="s">
        <v>279</v>
      </c>
      <c r="C73" s="6">
        <v>43199</v>
      </c>
      <c r="D73" s="6">
        <v>43208</v>
      </c>
      <c r="E73" s="6" t="s">
        <v>6</v>
      </c>
      <c r="F73" s="49">
        <v>9</v>
      </c>
      <c r="G73" s="5"/>
      <c r="H73" s="5"/>
      <c r="I73" s="5"/>
      <c r="J73" s="4"/>
    </row>
    <row r="74" spans="1:10" hidden="1" x14ac:dyDescent="0.25">
      <c r="A74" s="28" t="s">
        <v>331</v>
      </c>
      <c r="B74" s="6" t="s">
        <v>33</v>
      </c>
      <c r="C74" s="6">
        <v>43045</v>
      </c>
      <c r="D74" s="6">
        <v>43077</v>
      </c>
      <c r="E74" s="6" t="s">
        <v>6</v>
      </c>
      <c r="F74" s="49">
        <v>32</v>
      </c>
      <c r="G74" s="5"/>
      <c r="H74" s="5"/>
      <c r="I74" s="5"/>
      <c r="J74" s="5">
        <f>32+3*(I74-4)</f>
        <v>20</v>
      </c>
    </row>
    <row r="75" spans="1:10" hidden="1" x14ac:dyDescent="0.25">
      <c r="A75" s="28" t="s">
        <v>499</v>
      </c>
      <c r="B75" s="6" t="s">
        <v>280</v>
      </c>
      <c r="C75" s="6">
        <v>43244</v>
      </c>
      <c r="D75" s="6">
        <v>43251</v>
      </c>
      <c r="E75" s="6" t="s">
        <v>6</v>
      </c>
      <c r="F75" s="49">
        <v>7</v>
      </c>
      <c r="G75" s="5"/>
      <c r="H75" s="5"/>
      <c r="I75" s="5"/>
      <c r="J75" s="4"/>
    </row>
    <row r="76" spans="1:10" hidden="1"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hidden="1"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hidden="1" x14ac:dyDescent="0.25">
      <c r="A80" s="28" t="s">
        <v>486</v>
      </c>
      <c r="B80" s="6" t="s">
        <v>190</v>
      </c>
      <c r="C80" s="6">
        <v>43206</v>
      </c>
      <c r="D80" s="6">
        <v>43217</v>
      </c>
      <c r="E80" s="6" t="s">
        <v>6</v>
      </c>
      <c r="F80" s="49">
        <v>11</v>
      </c>
      <c r="G80" s="5"/>
      <c r="H80" s="5"/>
      <c r="I80" s="5"/>
      <c r="J80" s="4"/>
    </row>
    <row r="81" spans="1:10" hidden="1" x14ac:dyDescent="0.25">
      <c r="A81" s="28" t="s">
        <v>288</v>
      </c>
      <c r="B81" s="6" t="s">
        <v>190</v>
      </c>
      <c r="C81" s="6">
        <v>43003</v>
      </c>
      <c r="D81" s="6">
        <v>43014</v>
      </c>
      <c r="E81" s="6" t="s">
        <v>6</v>
      </c>
      <c r="F81" s="49">
        <v>11</v>
      </c>
      <c r="G81" s="5"/>
      <c r="H81" s="5"/>
      <c r="I81" s="5"/>
      <c r="J81" s="4"/>
    </row>
    <row r="82" spans="1:10" hidden="1" x14ac:dyDescent="0.25">
      <c r="A82" s="28" t="s">
        <v>497</v>
      </c>
      <c r="B82" s="6" t="s">
        <v>292</v>
      </c>
      <c r="C82" s="6">
        <v>43207</v>
      </c>
      <c r="D82" s="6">
        <v>43266</v>
      </c>
      <c r="E82" s="6" t="s">
        <v>6</v>
      </c>
      <c r="F82" s="49">
        <v>59</v>
      </c>
      <c r="G82" s="5"/>
      <c r="H82" s="5"/>
      <c r="I82" s="5"/>
      <c r="J82" s="5">
        <f>32+3*(I82-4)</f>
        <v>20</v>
      </c>
    </row>
    <row r="83" spans="1:10" hidden="1" x14ac:dyDescent="0.25">
      <c r="A83" s="28" t="s">
        <v>322</v>
      </c>
      <c r="B83" s="6" t="s">
        <v>659</v>
      </c>
      <c r="C83" s="6">
        <v>43019</v>
      </c>
      <c r="D83" s="6">
        <v>43039</v>
      </c>
      <c r="E83" s="6" t="s">
        <v>6</v>
      </c>
      <c r="F83" s="49">
        <v>20</v>
      </c>
      <c r="G83" s="5"/>
      <c r="H83" s="5"/>
      <c r="I83" s="5"/>
      <c r="J83" s="5">
        <f t="shared" ref="J83:J89" ca="1" si="3">NETWORKDAYS($L$2,D83)</f>
        <v>-282</v>
      </c>
    </row>
    <row r="84" spans="1:10" hidden="1" x14ac:dyDescent="0.25">
      <c r="A84" s="28" t="s">
        <v>495</v>
      </c>
      <c r="B84" s="6" t="s">
        <v>280</v>
      </c>
      <c r="C84" s="6">
        <v>43332</v>
      </c>
      <c r="D84" s="6">
        <v>43363</v>
      </c>
      <c r="E84" s="6" t="s">
        <v>6</v>
      </c>
      <c r="F84" s="49">
        <v>31</v>
      </c>
      <c r="G84" s="5"/>
      <c r="H84" s="5"/>
      <c r="I84" s="5"/>
      <c r="J84" s="5">
        <f t="shared" ca="1" si="3"/>
        <v>-50</v>
      </c>
    </row>
    <row r="85" spans="1:10" hidden="1" x14ac:dyDescent="0.25">
      <c r="A85" s="28" t="s">
        <v>284</v>
      </c>
      <c r="B85" s="6" t="s">
        <v>662</v>
      </c>
      <c r="C85" s="6">
        <v>42877</v>
      </c>
      <c r="D85" s="6">
        <v>43100</v>
      </c>
      <c r="E85" s="6" t="s">
        <v>6</v>
      </c>
      <c r="F85" s="49">
        <v>223</v>
      </c>
      <c r="G85" s="5"/>
      <c r="H85" s="5"/>
      <c r="I85" s="5"/>
      <c r="J85" s="5">
        <f t="shared" ca="1" si="3"/>
        <v>-238</v>
      </c>
    </row>
    <row r="86" spans="1:10" hidden="1" x14ac:dyDescent="0.25">
      <c r="A86" s="28" t="s">
        <v>498</v>
      </c>
      <c r="B86" s="6" t="s">
        <v>280</v>
      </c>
      <c r="C86" s="6">
        <v>43234</v>
      </c>
      <c r="D86" s="6">
        <v>43243</v>
      </c>
      <c r="E86" s="6" t="s">
        <v>6</v>
      </c>
      <c r="F86" s="49">
        <v>9</v>
      </c>
      <c r="G86" s="5"/>
      <c r="H86" s="5"/>
      <c r="I86" s="5"/>
      <c r="J86" s="5">
        <f t="shared" ca="1" si="3"/>
        <v>-136</v>
      </c>
    </row>
    <row r="87" spans="1:10" hidden="1" x14ac:dyDescent="0.25">
      <c r="A87" s="28" t="s">
        <v>496</v>
      </c>
      <c r="B87" s="6" t="s">
        <v>33</v>
      </c>
      <c r="C87" s="6">
        <v>43213</v>
      </c>
      <c r="D87" s="6">
        <v>43238</v>
      </c>
      <c r="E87" s="6" t="s">
        <v>6</v>
      </c>
      <c r="F87" s="49">
        <v>25</v>
      </c>
      <c r="G87" s="5"/>
      <c r="H87" s="5"/>
      <c r="I87" s="5"/>
      <c r="J87" s="5">
        <f t="shared" ca="1" si="3"/>
        <v>-139</v>
      </c>
    </row>
    <row r="88" spans="1:10" hidden="1" x14ac:dyDescent="0.25">
      <c r="A88" s="28" t="s">
        <v>297</v>
      </c>
      <c r="B88" s="6" t="s">
        <v>62</v>
      </c>
      <c r="C88" s="6">
        <v>43003</v>
      </c>
      <c r="D88" s="6">
        <v>43028</v>
      </c>
      <c r="E88" s="6" t="s">
        <v>6</v>
      </c>
      <c r="F88" s="49">
        <v>25</v>
      </c>
      <c r="G88" s="5"/>
      <c r="H88" s="5"/>
      <c r="I88" s="5"/>
      <c r="J88" s="5">
        <f t="shared" ca="1" si="3"/>
        <v>-289</v>
      </c>
    </row>
    <row r="89" spans="1:10" hidden="1" x14ac:dyDescent="0.25">
      <c r="A89" s="28" t="s">
        <v>503</v>
      </c>
      <c r="B89" s="6" t="s">
        <v>280</v>
      </c>
      <c r="C89" s="6">
        <v>43297</v>
      </c>
      <c r="D89" s="6">
        <v>43343</v>
      </c>
      <c r="E89" s="6" t="s">
        <v>6</v>
      </c>
      <c r="F89" s="49">
        <v>46</v>
      </c>
      <c r="G89" s="5"/>
      <c r="H89" s="5"/>
      <c r="I89" s="5"/>
      <c r="J89" s="5">
        <f t="shared" ca="1" si="3"/>
        <v>-64</v>
      </c>
    </row>
    <row r="90" spans="1:10" x14ac:dyDescent="0.25">
      <c r="A90" s="28" t="s">
        <v>502</v>
      </c>
      <c r="B90" s="6" t="s">
        <v>657</v>
      </c>
      <c r="C90" s="6">
        <v>43404</v>
      </c>
      <c r="D90" s="6">
        <v>43420</v>
      </c>
      <c r="E90" s="6" t="s">
        <v>23</v>
      </c>
      <c r="F90" s="49">
        <v>16</v>
      </c>
      <c r="G90" s="5"/>
      <c r="H90" s="5"/>
      <c r="I90" s="5"/>
      <c r="J90" s="4"/>
    </row>
    <row r="91" spans="1:10" hidden="1" x14ac:dyDescent="0.25">
      <c r="A91" s="28" t="s">
        <v>504</v>
      </c>
      <c r="B91" s="6" t="s">
        <v>190</v>
      </c>
      <c r="C91" s="6">
        <v>43276</v>
      </c>
      <c r="D91" s="6">
        <v>43413</v>
      </c>
      <c r="E91" s="6" t="s">
        <v>6</v>
      </c>
      <c r="F91" s="49">
        <v>137</v>
      </c>
      <c r="G91" s="5"/>
      <c r="H91" s="5"/>
      <c r="I91" s="5"/>
      <c r="J91" s="5">
        <f ca="1">NETWORKDAYS($L$2,D91)</f>
        <v>-14</v>
      </c>
    </row>
    <row r="92" spans="1:10" x14ac:dyDescent="0.25">
      <c r="A92" s="28" t="s">
        <v>594</v>
      </c>
      <c r="B92" s="6" t="s">
        <v>658</v>
      </c>
      <c r="C92" s="6">
        <v>43417</v>
      </c>
      <c r="D92" s="6">
        <v>43525</v>
      </c>
      <c r="E92" s="6" t="s">
        <v>23</v>
      </c>
      <c r="F92" s="49">
        <v>108</v>
      </c>
      <c r="G92" s="5"/>
      <c r="H92" s="5"/>
      <c r="I92" s="5"/>
      <c r="J92" s="4"/>
    </row>
    <row r="93" spans="1:10" hidden="1" x14ac:dyDescent="0.25">
      <c r="A93" s="28" t="s">
        <v>505</v>
      </c>
      <c r="B93" s="6" t="s">
        <v>664</v>
      </c>
      <c r="C93" s="6">
        <v>43297</v>
      </c>
      <c r="D93" s="6">
        <v>43306</v>
      </c>
      <c r="E93" s="6" t="s">
        <v>6</v>
      </c>
      <c r="F93" s="49">
        <v>9</v>
      </c>
      <c r="G93" s="5"/>
      <c r="H93" s="5"/>
      <c r="I93" s="5"/>
      <c r="J93" s="5">
        <f t="shared" ref="J93:J105" ca="1" si="4">NETWORKDAYS($L$2,D93)</f>
        <v>-91</v>
      </c>
    </row>
    <row r="94" spans="1:10" x14ac:dyDescent="0.25">
      <c r="A94" s="28" t="s">
        <v>682</v>
      </c>
      <c r="B94" s="6" t="s">
        <v>658</v>
      </c>
      <c r="C94" s="6">
        <v>43416</v>
      </c>
      <c r="D94" s="6">
        <v>43525</v>
      </c>
      <c r="E94" s="6" t="s">
        <v>23</v>
      </c>
      <c r="F94" s="49">
        <v>109</v>
      </c>
      <c r="G94" s="5"/>
      <c r="H94" s="5"/>
      <c r="I94" s="5"/>
      <c r="J94" s="5">
        <f t="shared" ca="1" si="4"/>
        <v>68</v>
      </c>
    </row>
    <row r="95" spans="1:10" hidden="1" x14ac:dyDescent="0.25">
      <c r="A95" s="28" t="s">
        <v>320</v>
      </c>
      <c r="B95" s="6" t="s">
        <v>190</v>
      </c>
      <c r="C95" s="6">
        <v>43059</v>
      </c>
      <c r="D95" s="6">
        <v>43196</v>
      </c>
      <c r="E95" s="6" t="s">
        <v>6</v>
      </c>
      <c r="F95" s="49">
        <v>137</v>
      </c>
      <c r="G95" s="5"/>
      <c r="H95" s="5"/>
      <c r="I95" s="5"/>
      <c r="J95" s="5">
        <f t="shared" ca="1" si="4"/>
        <v>-169</v>
      </c>
    </row>
    <row r="96" spans="1:10" hidden="1" x14ac:dyDescent="0.25">
      <c r="A96" s="28" t="s">
        <v>319</v>
      </c>
      <c r="B96" s="6" t="s">
        <v>190</v>
      </c>
      <c r="C96" s="6">
        <v>43025</v>
      </c>
      <c r="D96" s="6">
        <v>43126</v>
      </c>
      <c r="E96" s="6" t="s">
        <v>6</v>
      </c>
      <c r="F96" s="49">
        <v>101</v>
      </c>
      <c r="G96" s="5"/>
      <c r="H96" s="5"/>
      <c r="I96" s="5"/>
      <c r="J96" s="5">
        <f t="shared" ca="1" si="4"/>
        <v>-219</v>
      </c>
    </row>
    <row r="97" spans="1:10" hidden="1" x14ac:dyDescent="0.25">
      <c r="A97" s="28" t="s">
        <v>508</v>
      </c>
      <c r="B97" s="6" t="s">
        <v>292</v>
      </c>
      <c r="C97" s="6">
        <v>43256</v>
      </c>
      <c r="D97" s="6">
        <v>43258</v>
      </c>
      <c r="E97" s="6" t="s">
        <v>6</v>
      </c>
      <c r="F97" s="49">
        <v>2</v>
      </c>
      <c r="G97" s="5"/>
      <c r="H97" s="5"/>
      <c r="I97" s="5"/>
      <c r="J97" s="5">
        <f t="shared" ca="1" si="4"/>
        <v>-125</v>
      </c>
    </row>
    <row r="98" spans="1:10" x14ac:dyDescent="0.25">
      <c r="A98" s="28" t="s">
        <v>289</v>
      </c>
      <c r="B98" s="6" t="s">
        <v>35</v>
      </c>
      <c r="C98" s="6">
        <v>43434</v>
      </c>
      <c r="D98" s="6">
        <v>43476</v>
      </c>
      <c r="E98" s="6" t="s">
        <v>66</v>
      </c>
      <c r="F98" s="49">
        <v>172</v>
      </c>
      <c r="G98" s="5"/>
      <c r="H98" s="5"/>
      <c r="I98" s="5"/>
      <c r="J98" s="5">
        <f t="shared" ca="1" si="4"/>
        <v>33</v>
      </c>
    </row>
    <row r="99" spans="1:10" hidden="1" x14ac:dyDescent="0.25">
      <c r="A99" s="28" t="s">
        <v>290</v>
      </c>
      <c r="B99" s="6" t="s">
        <v>35</v>
      </c>
      <c r="C99" s="6">
        <v>42926</v>
      </c>
      <c r="D99" s="6">
        <v>43000</v>
      </c>
      <c r="E99" s="6" t="s">
        <v>6</v>
      </c>
      <c r="F99" s="49">
        <v>74</v>
      </c>
      <c r="G99" s="5"/>
      <c r="H99" s="5"/>
      <c r="I99" s="5"/>
      <c r="J99" s="5">
        <f t="shared" ca="1" si="4"/>
        <v>-309</v>
      </c>
    </row>
    <row r="100" spans="1:10" hidden="1" x14ac:dyDescent="0.25">
      <c r="A100" s="28" t="s">
        <v>506</v>
      </c>
      <c r="B100" s="6" t="s">
        <v>190</v>
      </c>
      <c r="C100" s="6">
        <v>43251</v>
      </c>
      <c r="D100" s="6">
        <v>43273</v>
      </c>
      <c r="E100" s="6" t="s">
        <v>6</v>
      </c>
      <c r="F100" s="49">
        <v>22</v>
      </c>
      <c r="G100" s="5"/>
      <c r="H100" s="5"/>
      <c r="I100" s="5"/>
      <c r="J100" s="5">
        <f t="shared" ca="1" si="4"/>
        <v>-114</v>
      </c>
    </row>
    <row r="101" spans="1:10" hidden="1" x14ac:dyDescent="0.25">
      <c r="A101" s="28" t="s">
        <v>530</v>
      </c>
      <c r="B101" s="6" t="s">
        <v>280</v>
      </c>
      <c r="C101" s="6">
        <v>43297</v>
      </c>
      <c r="D101" s="6">
        <v>43308</v>
      </c>
      <c r="E101" s="6" t="s">
        <v>6</v>
      </c>
      <c r="F101" s="49">
        <v>11</v>
      </c>
      <c r="G101" s="5"/>
      <c r="H101" s="5"/>
      <c r="I101" s="5"/>
      <c r="J101" s="5">
        <f t="shared" ca="1" si="4"/>
        <v>-89</v>
      </c>
    </row>
    <row r="102" spans="1:10" hidden="1" x14ac:dyDescent="0.25">
      <c r="A102" s="28" t="s">
        <v>534</v>
      </c>
      <c r="B102" s="6" t="s">
        <v>658</v>
      </c>
      <c r="C102" s="6">
        <v>43270</v>
      </c>
      <c r="D102" s="6">
        <v>43271</v>
      </c>
      <c r="E102" s="6" t="s">
        <v>6</v>
      </c>
      <c r="F102" s="49">
        <v>1</v>
      </c>
      <c r="G102" s="5"/>
      <c r="H102" s="5"/>
      <c r="I102" s="5"/>
      <c r="J102" s="5">
        <f t="shared" ca="1" si="4"/>
        <v>-116</v>
      </c>
    </row>
    <row r="103" spans="1:10" hidden="1" x14ac:dyDescent="0.25">
      <c r="A103" s="28" t="s">
        <v>536</v>
      </c>
      <c r="B103" s="6" t="s">
        <v>658</v>
      </c>
      <c r="C103" s="6">
        <v>43272</v>
      </c>
      <c r="D103" s="6">
        <v>43276</v>
      </c>
      <c r="E103" s="6" t="s">
        <v>6</v>
      </c>
      <c r="F103" s="49">
        <v>4</v>
      </c>
      <c r="G103" s="5"/>
      <c r="H103" s="5"/>
      <c r="I103" s="5"/>
      <c r="J103" s="5">
        <f t="shared" ca="1" si="4"/>
        <v>-113</v>
      </c>
    </row>
    <row r="104" spans="1:10" hidden="1" x14ac:dyDescent="0.25">
      <c r="A104" s="28" t="s">
        <v>550</v>
      </c>
      <c r="B104" s="6" t="s">
        <v>658</v>
      </c>
      <c r="C104" s="6">
        <v>43277</v>
      </c>
      <c r="D104" s="6">
        <v>43279</v>
      </c>
      <c r="E104" s="6" t="s">
        <v>6</v>
      </c>
      <c r="F104" s="49">
        <v>2</v>
      </c>
      <c r="G104" s="5"/>
      <c r="H104" s="5"/>
      <c r="I104" s="5"/>
      <c r="J104" s="5">
        <f t="shared" ca="1" si="4"/>
        <v>-110</v>
      </c>
    </row>
    <row r="105" spans="1:10" hidden="1" x14ac:dyDescent="0.25">
      <c r="A105" s="28" t="s">
        <v>522</v>
      </c>
      <c r="B105" s="6" t="s">
        <v>658</v>
      </c>
      <c r="C105" s="6">
        <v>43262</v>
      </c>
      <c r="D105" s="6">
        <v>43265</v>
      </c>
      <c r="E105" s="6" t="s">
        <v>6</v>
      </c>
      <c r="F105" s="49">
        <v>3</v>
      </c>
      <c r="G105" s="5"/>
      <c r="H105" s="5"/>
      <c r="I105" s="5"/>
      <c r="J105" s="5">
        <f t="shared" ca="1" si="4"/>
        <v>-120</v>
      </c>
    </row>
    <row r="106" spans="1:10" hidden="1" x14ac:dyDescent="0.25">
      <c r="A106" s="28" t="s">
        <v>535</v>
      </c>
      <c r="B106" s="6" t="s">
        <v>658</v>
      </c>
      <c r="C106" s="6">
        <v>43271</v>
      </c>
      <c r="D106" s="6">
        <v>43272</v>
      </c>
      <c r="E106" s="6" t="s">
        <v>6</v>
      </c>
      <c r="F106" s="49">
        <v>1</v>
      </c>
      <c r="G106" s="5"/>
      <c r="H106" s="5"/>
      <c r="I106" s="5"/>
      <c r="J106" s="4"/>
    </row>
    <row r="107" spans="1:10" hidden="1" x14ac:dyDescent="0.25">
      <c r="A107" s="28" t="s">
        <v>544</v>
      </c>
      <c r="B107" s="6" t="s">
        <v>658</v>
      </c>
      <c r="C107" s="6">
        <v>43276</v>
      </c>
      <c r="D107" s="6">
        <v>43277</v>
      </c>
      <c r="E107" s="6" t="s">
        <v>6</v>
      </c>
      <c r="F107" s="49">
        <v>1</v>
      </c>
      <c r="G107" s="5"/>
      <c r="H107" s="5"/>
      <c r="I107" s="5"/>
      <c r="J107" s="5">
        <f ca="1">NETWORKDAYS($L$2,D107)</f>
        <v>-112</v>
      </c>
    </row>
    <row r="108" spans="1:10" hidden="1" x14ac:dyDescent="0.25">
      <c r="A108" s="28" t="s">
        <v>545</v>
      </c>
      <c r="B108" s="6" t="s">
        <v>658</v>
      </c>
      <c r="C108" s="6">
        <v>43280</v>
      </c>
      <c r="D108" s="6">
        <v>43283</v>
      </c>
      <c r="E108" s="6" t="s">
        <v>6</v>
      </c>
      <c r="F108" s="49">
        <v>3</v>
      </c>
      <c r="G108" s="5"/>
      <c r="H108" s="5"/>
      <c r="I108" s="5"/>
      <c r="J108" s="4"/>
    </row>
    <row r="109" spans="1:10" hidden="1" x14ac:dyDescent="0.25">
      <c r="A109" s="28" t="s">
        <v>546</v>
      </c>
      <c r="B109" s="6" t="s">
        <v>658</v>
      </c>
      <c r="C109" s="6">
        <v>43287</v>
      </c>
      <c r="D109" s="6">
        <v>43290</v>
      </c>
      <c r="E109" s="6" t="s">
        <v>6</v>
      </c>
      <c r="F109" s="49">
        <v>3</v>
      </c>
      <c r="G109" s="5"/>
      <c r="H109" s="5"/>
      <c r="I109" s="5"/>
      <c r="J109" s="5">
        <f ca="1">NETWORKDAYS($L$2,D109)</f>
        <v>-103</v>
      </c>
    </row>
    <row r="110" spans="1:10" hidden="1" x14ac:dyDescent="0.25">
      <c r="A110" s="28" t="s">
        <v>547</v>
      </c>
      <c r="B110" s="6" t="s">
        <v>658</v>
      </c>
      <c r="C110" s="6">
        <v>43311</v>
      </c>
      <c r="D110" s="6">
        <v>43312</v>
      </c>
      <c r="E110" s="6" t="s">
        <v>6</v>
      </c>
      <c r="F110" s="49">
        <v>1</v>
      </c>
      <c r="G110" s="5"/>
      <c r="H110" s="5"/>
      <c r="I110" s="5"/>
      <c r="J110" s="5">
        <f ca="1">NETWORKDAYS($L$2,D110)</f>
        <v>-87</v>
      </c>
    </row>
    <row r="111" spans="1:10" hidden="1" x14ac:dyDescent="0.25">
      <c r="A111" s="28" t="s">
        <v>548</v>
      </c>
      <c r="B111" s="6" t="s">
        <v>658</v>
      </c>
      <c r="C111" s="6">
        <v>43335</v>
      </c>
      <c r="D111" s="6">
        <v>43336</v>
      </c>
      <c r="E111" s="6" t="s">
        <v>6</v>
      </c>
      <c r="F111" s="49">
        <v>1</v>
      </c>
      <c r="G111" s="5"/>
      <c r="H111" s="5"/>
      <c r="I111" s="5"/>
      <c r="J111" s="5">
        <f ca="1">NETWORKDAYS($L$2,D111)</f>
        <v>-69</v>
      </c>
    </row>
    <row r="112" spans="1:10" hidden="1" x14ac:dyDescent="0.25">
      <c r="A112" s="28" t="s">
        <v>549</v>
      </c>
      <c r="B112" s="6" t="s">
        <v>658</v>
      </c>
      <c r="C112" s="6">
        <v>43368</v>
      </c>
      <c r="D112" s="6">
        <v>43368</v>
      </c>
      <c r="E112" s="6" t="s">
        <v>6</v>
      </c>
      <c r="F112" s="49">
        <v>0</v>
      </c>
      <c r="G112" s="5"/>
      <c r="H112" s="5"/>
      <c r="I112" s="5"/>
      <c r="J112" s="5">
        <f ca="1">NETWORKDAYS($L$2,D112)</f>
        <v>-47</v>
      </c>
    </row>
    <row r="113" spans="1:10" hidden="1" x14ac:dyDescent="0.25">
      <c r="A113" s="28" t="s">
        <v>303</v>
      </c>
      <c r="B113" s="6" t="s">
        <v>35</v>
      </c>
      <c r="C113" s="6">
        <v>43010</v>
      </c>
      <c r="D113" s="6">
        <v>43028</v>
      </c>
      <c r="E113" s="6" t="s">
        <v>6</v>
      </c>
      <c r="F113" s="49">
        <v>18</v>
      </c>
      <c r="G113" s="5"/>
      <c r="H113" s="5"/>
      <c r="I113" s="5"/>
      <c r="J113" s="5">
        <f ca="1">NETWORKDAYS($L$2,D113)</f>
        <v>-289</v>
      </c>
    </row>
    <row r="114" spans="1:10" hidden="1" x14ac:dyDescent="0.25">
      <c r="A114" s="28" t="s">
        <v>566</v>
      </c>
      <c r="B114" s="6" t="s">
        <v>280</v>
      </c>
      <c r="C114" s="6">
        <v>43306</v>
      </c>
      <c r="D114" s="6">
        <v>43315</v>
      </c>
      <c r="E114" s="6" t="s">
        <v>6</v>
      </c>
      <c r="F114" s="49">
        <v>9</v>
      </c>
      <c r="G114" s="5"/>
      <c r="H114" s="5"/>
      <c r="I114" s="5"/>
      <c r="J114" s="5">
        <f t="shared" ref="J114:J139" si="5">32+3*(I114-4)</f>
        <v>20</v>
      </c>
    </row>
    <row r="115" spans="1:10" hidden="1" x14ac:dyDescent="0.25">
      <c r="A115" s="28" t="s">
        <v>565</v>
      </c>
      <c r="B115" s="6" t="s">
        <v>312</v>
      </c>
      <c r="C115" s="6">
        <v>43390</v>
      </c>
      <c r="D115" s="6">
        <v>43406</v>
      </c>
      <c r="E115" s="6" t="s">
        <v>6</v>
      </c>
      <c r="F115" s="49">
        <v>16</v>
      </c>
      <c r="G115" s="5"/>
      <c r="H115" s="5"/>
      <c r="I115" s="5"/>
      <c r="J115" s="5">
        <f t="shared" si="5"/>
        <v>20</v>
      </c>
    </row>
    <row r="116" spans="1:10" hidden="1" x14ac:dyDescent="0.25">
      <c r="A116" s="28" t="s">
        <v>295</v>
      </c>
      <c r="B116" s="6" t="s">
        <v>658</v>
      </c>
      <c r="C116" s="6">
        <v>43017</v>
      </c>
      <c r="D116" s="6">
        <v>43047</v>
      </c>
      <c r="E116" s="6" t="s">
        <v>6</v>
      </c>
      <c r="F116" s="49">
        <v>30</v>
      </c>
      <c r="G116" s="5"/>
      <c r="H116" s="5"/>
      <c r="I116" s="5"/>
      <c r="J116" s="5">
        <f t="shared" si="5"/>
        <v>20</v>
      </c>
    </row>
    <row r="117" spans="1:10" hidden="1" x14ac:dyDescent="0.25">
      <c r="A117" s="28" t="s">
        <v>514</v>
      </c>
      <c r="B117" s="6" t="s">
        <v>33</v>
      </c>
      <c r="C117" s="6">
        <v>43249</v>
      </c>
      <c r="D117" s="6">
        <v>43259</v>
      </c>
      <c r="E117" s="6" t="s">
        <v>6</v>
      </c>
      <c r="F117" s="49">
        <v>10</v>
      </c>
      <c r="G117" s="5"/>
      <c r="H117" s="5"/>
      <c r="I117" s="5"/>
      <c r="J117" s="5">
        <f t="shared" si="5"/>
        <v>20</v>
      </c>
    </row>
    <row r="118" spans="1:10" hidden="1" x14ac:dyDescent="0.25">
      <c r="A118" s="28" t="s">
        <v>296</v>
      </c>
      <c r="B118" s="6" t="s">
        <v>658</v>
      </c>
      <c r="C118" s="6">
        <v>43150</v>
      </c>
      <c r="D118" s="6">
        <v>43175</v>
      </c>
      <c r="E118" s="6" t="s">
        <v>6</v>
      </c>
      <c r="F118" s="49">
        <v>25</v>
      </c>
      <c r="G118" s="5"/>
      <c r="H118" s="5"/>
      <c r="I118" s="5"/>
      <c r="J118" s="5">
        <f t="shared" si="5"/>
        <v>20</v>
      </c>
    </row>
    <row r="119" spans="1:10" hidden="1" x14ac:dyDescent="0.25">
      <c r="A119" s="28" t="s">
        <v>513</v>
      </c>
      <c r="B119" s="6" t="s">
        <v>34</v>
      </c>
      <c r="C119" s="6">
        <v>43269</v>
      </c>
      <c r="D119" s="6">
        <v>43280</v>
      </c>
      <c r="E119" s="6" t="s">
        <v>6</v>
      </c>
      <c r="F119" s="49">
        <v>11</v>
      </c>
      <c r="G119" s="5"/>
      <c r="H119" s="5"/>
      <c r="I119" s="5"/>
      <c r="J119" s="5">
        <f t="shared" si="5"/>
        <v>20</v>
      </c>
    </row>
    <row r="120" spans="1:10" hidden="1" x14ac:dyDescent="0.25">
      <c r="A120" s="28" t="s">
        <v>520</v>
      </c>
      <c r="B120" s="6" t="s">
        <v>664</v>
      </c>
      <c r="C120" s="6">
        <v>43402</v>
      </c>
      <c r="D120" s="6">
        <v>43411</v>
      </c>
      <c r="E120" s="6" t="s">
        <v>6</v>
      </c>
      <c r="F120" s="49">
        <v>9</v>
      </c>
      <c r="G120" s="5"/>
      <c r="H120" s="5"/>
      <c r="I120" s="5"/>
      <c r="J120" s="5">
        <f t="shared" si="5"/>
        <v>20</v>
      </c>
    </row>
    <row r="121" spans="1:10" hidden="1" x14ac:dyDescent="0.25">
      <c r="A121" s="28" t="s">
        <v>489</v>
      </c>
      <c r="B121" s="6" t="s">
        <v>32</v>
      </c>
      <c r="C121" s="6">
        <v>43306</v>
      </c>
      <c r="D121" s="6">
        <v>43369</v>
      </c>
      <c r="E121" s="6" t="s">
        <v>6</v>
      </c>
      <c r="F121" s="49">
        <v>63</v>
      </c>
      <c r="G121" s="5"/>
      <c r="H121" s="5"/>
      <c r="I121" s="5"/>
      <c r="J121" s="5">
        <f t="shared" si="5"/>
        <v>20</v>
      </c>
    </row>
    <row r="122" spans="1:10" hidden="1" x14ac:dyDescent="0.25">
      <c r="A122" s="28" t="s">
        <v>515</v>
      </c>
      <c r="B122" s="6" t="s">
        <v>32</v>
      </c>
      <c r="C122" s="6">
        <v>43258</v>
      </c>
      <c r="D122" s="6">
        <v>43258</v>
      </c>
      <c r="E122" s="6" t="s">
        <v>6</v>
      </c>
      <c r="F122" s="49">
        <v>0</v>
      </c>
      <c r="G122" s="5"/>
      <c r="H122" s="5"/>
      <c r="I122" s="5"/>
      <c r="J122" s="5">
        <f t="shared" si="5"/>
        <v>20</v>
      </c>
    </row>
    <row r="123" spans="1:10" hidden="1" x14ac:dyDescent="0.25">
      <c r="A123" s="28" t="s">
        <v>512</v>
      </c>
      <c r="B123" s="6" t="s">
        <v>36</v>
      </c>
      <c r="C123" s="6">
        <v>43348</v>
      </c>
      <c r="D123" s="6">
        <v>43353</v>
      </c>
      <c r="E123" s="6" t="s">
        <v>6</v>
      </c>
      <c r="F123" s="49">
        <v>5</v>
      </c>
      <c r="G123" s="5"/>
      <c r="H123" s="5"/>
      <c r="I123" s="5"/>
      <c r="J123" s="5">
        <f t="shared" si="5"/>
        <v>20</v>
      </c>
    </row>
    <row r="124" spans="1:10" hidden="1"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hidden="1" x14ac:dyDescent="0.25">
      <c r="A126" s="28" t="s">
        <v>529</v>
      </c>
      <c r="B126" s="6" t="s">
        <v>33</v>
      </c>
      <c r="C126" s="6">
        <v>43271</v>
      </c>
      <c r="D126" s="6">
        <v>43332</v>
      </c>
      <c r="E126" s="6" t="s">
        <v>6</v>
      </c>
      <c r="F126" s="49">
        <v>61</v>
      </c>
      <c r="G126" s="5"/>
      <c r="H126" s="5"/>
      <c r="I126" s="5"/>
      <c r="J126" s="5">
        <f t="shared" si="5"/>
        <v>20</v>
      </c>
    </row>
    <row r="127" spans="1:10" hidden="1" x14ac:dyDescent="0.25">
      <c r="A127" s="28" t="s">
        <v>533</v>
      </c>
      <c r="B127" s="6" t="s">
        <v>32</v>
      </c>
      <c r="C127" s="6">
        <v>43311</v>
      </c>
      <c r="D127" s="6">
        <v>43329</v>
      </c>
      <c r="E127" s="6" t="s">
        <v>6</v>
      </c>
      <c r="F127" s="49">
        <v>18</v>
      </c>
      <c r="G127" s="5"/>
      <c r="H127" s="5"/>
      <c r="I127" s="5"/>
      <c r="J127" s="5">
        <f t="shared" si="5"/>
        <v>20</v>
      </c>
    </row>
    <row r="128" spans="1:10" hidden="1" x14ac:dyDescent="0.25">
      <c r="A128" s="28" t="s">
        <v>518</v>
      </c>
      <c r="B128" s="6" t="s">
        <v>34</v>
      </c>
      <c r="C128" s="6">
        <v>43347</v>
      </c>
      <c r="D128" s="6">
        <v>43390</v>
      </c>
      <c r="E128" s="6" t="s">
        <v>6</v>
      </c>
      <c r="F128" s="49">
        <v>43</v>
      </c>
      <c r="G128" s="5"/>
      <c r="H128" s="5"/>
      <c r="I128" s="5"/>
      <c r="J128" s="5">
        <f t="shared" si="5"/>
        <v>20</v>
      </c>
    </row>
    <row r="129" spans="1:10" hidden="1" x14ac:dyDescent="0.25">
      <c r="A129" s="28" t="s">
        <v>521</v>
      </c>
      <c r="B129" s="6" t="s">
        <v>657</v>
      </c>
      <c r="C129" s="6">
        <v>43266</v>
      </c>
      <c r="D129" s="6">
        <v>43273</v>
      </c>
      <c r="E129" s="6" t="s">
        <v>6</v>
      </c>
      <c r="F129" s="49">
        <v>7</v>
      </c>
      <c r="G129" s="5"/>
      <c r="H129" s="5"/>
      <c r="I129" s="5"/>
      <c r="J129" s="5">
        <f t="shared" si="5"/>
        <v>20</v>
      </c>
    </row>
    <row r="130" spans="1:10" hidden="1" x14ac:dyDescent="0.25">
      <c r="A130" s="28" t="s">
        <v>527</v>
      </c>
      <c r="B130" s="6" t="s">
        <v>292</v>
      </c>
      <c r="C130" s="6">
        <v>43262</v>
      </c>
      <c r="D130" s="6">
        <v>43277</v>
      </c>
      <c r="E130" s="6" t="s">
        <v>6</v>
      </c>
      <c r="F130" s="49">
        <v>15</v>
      </c>
      <c r="G130" s="5"/>
      <c r="H130" s="5"/>
      <c r="I130" s="5"/>
      <c r="J130" s="5">
        <f t="shared" si="5"/>
        <v>20</v>
      </c>
    </row>
    <row r="131" spans="1:10" hidden="1" x14ac:dyDescent="0.25">
      <c r="A131" s="28" t="s">
        <v>526</v>
      </c>
      <c r="B131" s="6" t="s">
        <v>292</v>
      </c>
      <c r="C131" s="6">
        <v>43256</v>
      </c>
      <c r="D131" s="6">
        <v>43263</v>
      </c>
      <c r="E131" s="6" t="s">
        <v>6</v>
      </c>
      <c r="F131" s="49">
        <v>7</v>
      </c>
      <c r="G131" s="5"/>
      <c r="H131" s="5"/>
      <c r="I131" s="5"/>
      <c r="J131" s="5">
        <f t="shared" si="5"/>
        <v>20</v>
      </c>
    </row>
    <row r="132" spans="1:10" hidden="1" x14ac:dyDescent="0.25">
      <c r="A132" s="28" t="s">
        <v>291</v>
      </c>
      <c r="B132" s="6" t="s">
        <v>292</v>
      </c>
      <c r="C132" s="6">
        <v>43227</v>
      </c>
      <c r="D132" s="6">
        <v>43231</v>
      </c>
      <c r="E132" s="6" t="s">
        <v>6</v>
      </c>
      <c r="F132" s="49">
        <v>4</v>
      </c>
      <c r="G132" s="5"/>
      <c r="H132" s="5"/>
      <c r="I132" s="5"/>
      <c r="J132" s="5">
        <f t="shared" si="5"/>
        <v>20</v>
      </c>
    </row>
    <row r="133" spans="1:10" hidden="1" x14ac:dyDescent="0.25">
      <c r="A133" s="28" t="s">
        <v>525</v>
      </c>
      <c r="B133" s="6" t="s">
        <v>82</v>
      </c>
      <c r="C133" s="6">
        <v>43257</v>
      </c>
      <c r="D133" s="6">
        <v>43258</v>
      </c>
      <c r="E133" s="6" t="s">
        <v>6</v>
      </c>
      <c r="F133" s="49">
        <v>1</v>
      </c>
      <c r="G133" s="5"/>
      <c r="H133" s="5"/>
      <c r="I133" s="5"/>
      <c r="J133" s="5">
        <f t="shared" si="5"/>
        <v>20</v>
      </c>
    </row>
    <row r="134" spans="1:10" hidden="1"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hidden="1"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hidden="1" x14ac:dyDescent="0.25">
      <c r="A138" s="28" t="s">
        <v>302</v>
      </c>
      <c r="B138" s="6" t="s">
        <v>33</v>
      </c>
      <c r="C138" s="6">
        <v>43010</v>
      </c>
      <c r="D138" s="6">
        <v>43028</v>
      </c>
      <c r="E138" s="6" t="s">
        <v>6</v>
      </c>
      <c r="F138" s="49">
        <v>18</v>
      </c>
      <c r="G138" s="5"/>
      <c r="H138" s="5"/>
      <c r="I138" s="5"/>
      <c r="J138" s="5">
        <f t="shared" si="5"/>
        <v>20</v>
      </c>
    </row>
    <row r="139" spans="1:10" hidden="1"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-4</v>
      </c>
    </row>
    <row r="141" spans="1:10" hidden="1" x14ac:dyDescent="0.25">
      <c r="A141" s="28" t="s">
        <v>305</v>
      </c>
      <c r="B141" s="6" t="s">
        <v>32</v>
      </c>
      <c r="C141" s="6">
        <v>43045</v>
      </c>
      <c r="D141" s="6">
        <v>43070</v>
      </c>
      <c r="E141" s="6" t="s">
        <v>6</v>
      </c>
      <c r="F141" s="49">
        <v>25</v>
      </c>
      <c r="G141" s="5"/>
      <c r="H141" s="5"/>
      <c r="I141" s="5"/>
      <c r="J141" s="5">
        <f>32+3*(I141-4)</f>
        <v>20</v>
      </c>
    </row>
    <row r="142" spans="1:10" hidden="1" x14ac:dyDescent="0.25">
      <c r="A142" s="28" t="s">
        <v>532</v>
      </c>
      <c r="B142" s="6" t="s">
        <v>661</v>
      </c>
      <c r="C142" s="6">
        <v>43339</v>
      </c>
      <c r="D142" s="6">
        <v>43363</v>
      </c>
      <c r="E142" s="6" t="s">
        <v>6</v>
      </c>
      <c r="F142" s="49">
        <v>24</v>
      </c>
      <c r="G142" s="5"/>
      <c r="H142" s="5"/>
      <c r="I142" s="5"/>
      <c r="J142" s="5">
        <f>32+3*(I142-4)</f>
        <v>20</v>
      </c>
    </row>
    <row r="143" spans="1:10" hidden="1"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hidden="1" x14ac:dyDescent="0.25">
      <c r="A145" s="28" t="s">
        <v>307</v>
      </c>
      <c r="B145" s="6" t="s">
        <v>311</v>
      </c>
      <c r="C145" s="6">
        <v>43185</v>
      </c>
      <c r="D145" s="6">
        <v>43196</v>
      </c>
      <c r="E145" s="6" t="s">
        <v>6</v>
      </c>
      <c r="F145" s="49">
        <v>11</v>
      </c>
      <c r="G145" s="5"/>
      <c r="H145" s="5"/>
      <c r="I145" s="5"/>
    </row>
    <row r="146" spans="1:10" hidden="1" x14ac:dyDescent="0.25">
      <c r="A146" s="28" t="s">
        <v>543</v>
      </c>
      <c r="B146" s="6" t="s">
        <v>280</v>
      </c>
      <c r="C146" s="6">
        <v>43271</v>
      </c>
      <c r="D146" s="6">
        <v>43280</v>
      </c>
      <c r="E146" s="6" t="s">
        <v>6</v>
      </c>
      <c r="F146" s="49">
        <v>9</v>
      </c>
      <c r="G146" s="5"/>
      <c r="H146" s="5"/>
      <c r="I146" s="5"/>
    </row>
    <row r="147" spans="1:10" hidden="1" x14ac:dyDescent="0.25">
      <c r="A147" s="28" t="s">
        <v>309</v>
      </c>
      <c r="B147" s="6" t="s">
        <v>33</v>
      </c>
      <c r="C147" s="6">
        <v>43066</v>
      </c>
      <c r="D147" s="6">
        <v>43077</v>
      </c>
      <c r="E147" s="6" t="s">
        <v>6</v>
      </c>
      <c r="F147" s="49">
        <v>11</v>
      </c>
      <c r="G147" s="5"/>
      <c r="H147" s="5"/>
      <c r="I147" s="5"/>
    </row>
    <row r="148" spans="1:10" hidden="1" x14ac:dyDescent="0.25">
      <c r="A148" s="28" t="s">
        <v>539</v>
      </c>
      <c r="B148" s="6" t="s">
        <v>33</v>
      </c>
      <c r="C148" s="6">
        <v>43307</v>
      </c>
      <c r="D148" s="6">
        <v>43313</v>
      </c>
      <c r="E148" s="6" t="s">
        <v>6</v>
      </c>
      <c r="F148" s="49">
        <v>6</v>
      </c>
      <c r="G148" s="5"/>
      <c r="H148" s="5"/>
      <c r="I148" s="5"/>
    </row>
    <row r="149" spans="1:10" hidden="1" x14ac:dyDescent="0.25">
      <c r="A149" s="28" t="s">
        <v>313</v>
      </c>
      <c r="B149" s="6" t="s">
        <v>661</v>
      </c>
      <c r="C149" s="6">
        <v>43150</v>
      </c>
      <c r="D149" s="6">
        <v>43214</v>
      </c>
      <c r="E149" s="6" t="s">
        <v>6</v>
      </c>
      <c r="F149" s="49">
        <v>64</v>
      </c>
      <c r="G149" s="5"/>
      <c r="H149" s="5"/>
      <c r="I149" s="5"/>
    </row>
    <row r="150" spans="1:10" hidden="1" x14ac:dyDescent="0.25">
      <c r="A150" s="28" t="s">
        <v>540</v>
      </c>
      <c r="B150" s="6" t="s">
        <v>33</v>
      </c>
      <c r="C150" s="6">
        <v>43318</v>
      </c>
      <c r="D150" s="6">
        <v>43322</v>
      </c>
      <c r="E150" s="6" t="s">
        <v>6</v>
      </c>
      <c r="F150" s="49">
        <v>4</v>
      </c>
      <c r="G150" s="5"/>
      <c r="H150" s="5"/>
      <c r="I150" s="5"/>
      <c r="J150" s="8">
        <f ca="1">NETWORKDAYS($L$2,D150)</f>
        <v>-79</v>
      </c>
    </row>
    <row r="151" spans="1:10" hidden="1" x14ac:dyDescent="0.25">
      <c r="A151" s="28" t="s">
        <v>314</v>
      </c>
      <c r="B151" s="6" t="s">
        <v>661</v>
      </c>
      <c r="C151" s="6">
        <v>43244</v>
      </c>
      <c r="D151" s="6">
        <v>43266</v>
      </c>
      <c r="E151" s="6" t="s">
        <v>6</v>
      </c>
      <c r="F151" s="49">
        <v>22</v>
      </c>
      <c r="G151" s="5"/>
      <c r="H151" s="5"/>
      <c r="I151" s="5"/>
    </row>
    <row r="152" spans="1:10" hidden="1" x14ac:dyDescent="0.25">
      <c r="A152" s="28" t="s">
        <v>541</v>
      </c>
      <c r="B152" s="6" t="s">
        <v>33</v>
      </c>
      <c r="C152" s="6">
        <v>43297</v>
      </c>
      <c r="D152" s="6">
        <v>43308</v>
      </c>
      <c r="E152" s="6" t="s">
        <v>6</v>
      </c>
      <c r="F152" s="49">
        <v>11</v>
      </c>
      <c r="G152" s="5"/>
      <c r="H152" s="5"/>
      <c r="I152" s="5"/>
    </row>
    <row r="153" spans="1:10" hidden="1" x14ac:dyDescent="0.25">
      <c r="A153" s="28" t="s">
        <v>315</v>
      </c>
      <c r="B153" s="6" t="s">
        <v>661</v>
      </c>
      <c r="C153" s="6">
        <v>43115</v>
      </c>
      <c r="D153" s="6">
        <v>43147</v>
      </c>
      <c r="E153" s="6" t="s">
        <v>6</v>
      </c>
      <c r="F153" s="49">
        <v>32</v>
      </c>
      <c r="G153" s="5"/>
      <c r="H153" s="5"/>
      <c r="I153" s="5"/>
    </row>
    <row r="154" spans="1:10" hidden="1" x14ac:dyDescent="0.25">
      <c r="A154" s="28" t="s">
        <v>542</v>
      </c>
      <c r="B154" s="6" t="s">
        <v>292</v>
      </c>
      <c r="C154" s="6">
        <v>43277</v>
      </c>
      <c r="D154" s="6">
        <v>43305</v>
      </c>
      <c r="E154" s="6" t="s">
        <v>6</v>
      </c>
      <c r="F154" s="49">
        <v>28</v>
      </c>
      <c r="G154" s="5"/>
      <c r="H154" s="5"/>
      <c r="I154" s="5"/>
    </row>
    <row r="155" spans="1:10" hidden="1"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hidden="1" x14ac:dyDescent="0.25">
      <c r="A157" s="28" t="s">
        <v>317</v>
      </c>
      <c r="B157" s="6" t="s">
        <v>664</v>
      </c>
      <c r="C157" s="6">
        <v>43311</v>
      </c>
      <c r="D157" s="6">
        <v>43355</v>
      </c>
      <c r="E157" s="6" t="s">
        <v>6</v>
      </c>
      <c r="F157" s="49">
        <v>44</v>
      </c>
      <c r="G157" s="5"/>
      <c r="H157" s="5"/>
      <c r="I157" s="5"/>
      <c r="J157" s="5">
        <f ca="1">NETWORKDAYS($L$2,D157)</f>
        <v>-56</v>
      </c>
    </row>
    <row r="158" spans="1:10" ht="25.5" x14ac:dyDescent="0.25">
      <c r="A158" s="28" t="s">
        <v>551</v>
      </c>
      <c r="B158" s="6" t="s">
        <v>9</v>
      </c>
      <c r="C158" s="6">
        <v>43418</v>
      </c>
      <c r="D158" s="6">
        <v>43434</v>
      </c>
      <c r="E158" s="6" t="s">
        <v>74</v>
      </c>
      <c r="F158" s="49">
        <v>16</v>
      </c>
      <c r="G158" s="5"/>
      <c r="H158" s="5"/>
      <c r="I158" s="5"/>
      <c r="J158" s="5">
        <f ca="1">NETWORKDAYS($L$2,D158)</f>
        <v>3</v>
      </c>
    </row>
    <row r="159" spans="1:10" hidden="1" x14ac:dyDescent="0.25">
      <c r="A159" s="28" t="s">
        <v>552</v>
      </c>
      <c r="B159" s="6" t="s">
        <v>292</v>
      </c>
      <c r="C159" s="6">
        <v>43283</v>
      </c>
      <c r="D159" s="6">
        <v>43305</v>
      </c>
      <c r="E159" s="6" t="s">
        <v>6</v>
      </c>
      <c r="F159" s="49">
        <v>22</v>
      </c>
      <c r="G159" s="5"/>
      <c r="H159" s="5"/>
      <c r="I159" s="5"/>
      <c r="J159" s="5">
        <f ca="1">NETWORKDAYS($L$2,D159)</f>
        <v>-92</v>
      </c>
    </row>
    <row r="160" spans="1:10" hidden="1" x14ac:dyDescent="0.25">
      <c r="A160" s="28" t="s">
        <v>310</v>
      </c>
      <c r="B160" s="6" t="s">
        <v>311</v>
      </c>
      <c r="C160" s="6">
        <v>43017</v>
      </c>
      <c r="D160" s="6">
        <v>43021</v>
      </c>
      <c r="E160" s="6" t="s">
        <v>6</v>
      </c>
      <c r="F160" s="49">
        <v>4</v>
      </c>
      <c r="G160" s="5"/>
      <c r="H160" s="5"/>
      <c r="I160" s="5"/>
      <c r="J160" s="4"/>
    </row>
    <row r="161" spans="1:10" hidden="1" x14ac:dyDescent="0.25">
      <c r="A161" s="28" t="s">
        <v>553</v>
      </c>
      <c r="B161" s="6" t="s">
        <v>190</v>
      </c>
      <c r="C161" s="6">
        <v>43278</v>
      </c>
      <c r="D161" s="6">
        <v>43287</v>
      </c>
      <c r="E161" s="6" t="s">
        <v>6</v>
      </c>
      <c r="F161" s="49">
        <v>9</v>
      </c>
      <c r="G161" s="5"/>
      <c r="H161" s="5"/>
      <c r="I161" s="5"/>
      <c r="J161" s="5">
        <f ca="1">NETWORKDAYS($L$2,D161)</f>
        <v>-104</v>
      </c>
    </row>
    <row r="162" spans="1:10" hidden="1" x14ac:dyDescent="0.25">
      <c r="A162" s="28" t="s">
        <v>323</v>
      </c>
      <c r="B162" s="6" t="s">
        <v>83</v>
      </c>
      <c r="C162" s="6">
        <v>43031</v>
      </c>
      <c r="D162" s="6">
        <v>43033</v>
      </c>
      <c r="E162" s="6" t="s">
        <v>6</v>
      </c>
      <c r="F162" s="49">
        <v>2</v>
      </c>
      <c r="G162" s="5"/>
      <c r="H162" s="5"/>
      <c r="I162" s="5"/>
    </row>
    <row r="163" spans="1:10" hidden="1" x14ac:dyDescent="0.25">
      <c r="A163" s="28" t="s">
        <v>554</v>
      </c>
      <c r="B163" s="6" t="s">
        <v>657</v>
      </c>
      <c r="C163" s="6">
        <v>43283</v>
      </c>
      <c r="D163" s="6">
        <v>43312</v>
      </c>
      <c r="E163" s="6" t="s">
        <v>6</v>
      </c>
      <c r="F163" s="49">
        <v>29</v>
      </c>
      <c r="G163" s="5"/>
      <c r="H163" s="5"/>
      <c r="I163" s="5"/>
    </row>
    <row r="164" spans="1:10" hidden="1" x14ac:dyDescent="0.25">
      <c r="A164" s="28" t="s">
        <v>325</v>
      </c>
      <c r="B164" s="6" t="s">
        <v>659</v>
      </c>
      <c r="C164" s="6">
        <v>43066</v>
      </c>
      <c r="D164" s="6">
        <v>43231</v>
      </c>
      <c r="E164" s="6" t="s">
        <v>6</v>
      </c>
      <c r="F164" s="49">
        <v>165</v>
      </c>
      <c r="G164" s="5"/>
      <c r="H164" s="5"/>
      <c r="I164" s="5"/>
    </row>
    <row r="165" spans="1:10" hidden="1" x14ac:dyDescent="0.25">
      <c r="A165" s="28" t="s">
        <v>564</v>
      </c>
      <c r="B165" s="6" t="s">
        <v>312</v>
      </c>
      <c r="C165" s="6">
        <v>43347</v>
      </c>
      <c r="D165" s="6">
        <v>43368</v>
      </c>
      <c r="E165" s="6" t="s">
        <v>6</v>
      </c>
      <c r="F165" s="49">
        <v>21</v>
      </c>
      <c r="G165" s="5"/>
      <c r="H165" s="5"/>
      <c r="I165" s="5"/>
    </row>
    <row r="166" spans="1:10" hidden="1" x14ac:dyDescent="0.25">
      <c r="A166" s="28" t="s">
        <v>556</v>
      </c>
      <c r="B166" s="6" t="s">
        <v>661</v>
      </c>
      <c r="C166" s="6">
        <v>43404</v>
      </c>
      <c r="D166" s="6">
        <v>43434</v>
      </c>
      <c r="E166" s="6" t="s">
        <v>6</v>
      </c>
      <c r="F166" s="49">
        <v>30</v>
      </c>
      <c r="G166" s="5"/>
      <c r="H166" s="5"/>
      <c r="I166" s="5"/>
    </row>
    <row r="167" spans="1:10" hidden="1" x14ac:dyDescent="0.25">
      <c r="A167" s="28" t="s">
        <v>324</v>
      </c>
      <c r="B167" s="6" t="s">
        <v>33</v>
      </c>
      <c r="C167" s="6">
        <v>43041</v>
      </c>
      <c r="D167" s="6">
        <v>43049</v>
      </c>
      <c r="E167" s="6" t="s">
        <v>6</v>
      </c>
      <c r="F167" s="49">
        <v>8</v>
      </c>
      <c r="G167" s="5"/>
      <c r="H167" s="5"/>
      <c r="I167" s="5"/>
    </row>
    <row r="168" spans="1:10" hidden="1" x14ac:dyDescent="0.25">
      <c r="A168" s="28" t="s">
        <v>557</v>
      </c>
      <c r="B168" s="6" t="s">
        <v>658</v>
      </c>
      <c r="C168" s="6">
        <v>43327</v>
      </c>
      <c r="D168" s="6">
        <v>43328</v>
      </c>
      <c r="E168" s="6" t="s">
        <v>6</v>
      </c>
      <c r="F168" s="49">
        <v>1</v>
      </c>
      <c r="G168" s="5"/>
      <c r="H168" s="5"/>
      <c r="I168" s="5"/>
    </row>
    <row r="169" spans="1:10" hidden="1" x14ac:dyDescent="0.25">
      <c r="A169" s="28" t="s">
        <v>334</v>
      </c>
      <c r="B169" s="6" t="s">
        <v>312</v>
      </c>
      <c r="C169" s="6">
        <v>43047</v>
      </c>
      <c r="D169" s="6">
        <v>43115</v>
      </c>
      <c r="E169" s="6" t="s">
        <v>6</v>
      </c>
      <c r="F169" s="49">
        <v>68</v>
      </c>
      <c r="G169" s="5"/>
      <c r="H169" s="5"/>
      <c r="I169" s="5"/>
    </row>
    <row r="170" spans="1:10" hidden="1" x14ac:dyDescent="0.25">
      <c r="A170" s="28" t="s">
        <v>558</v>
      </c>
      <c r="B170" s="6" t="s">
        <v>658</v>
      </c>
      <c r="C170" s="6">
        <v>43306</v>
      </c>
      <c r="D170" s="6">
        <v>43307</v>
      </c>
      <c r="E170" s="6" t="s">
        <v>6</v>
      </c>
      <c r="F170" s="49">
        <v>1</v>
      </c>
      <c r="G170" s="5"/>
      <c r="H170" s="5"/>
      <c r="I170" s="5"/>
    </row>
    <row r="171" spans="1:10" hidden="1" x14ac:dyDescent="0.25">
      <c r="A171" s="28" t="s">
        <v>348</v>
      </c>
      <c r="B171" s="6" t="s">
        <v>312</v>
      </c>
      <c r="C171" s="6">
        <v>43206</v>
      </c>
      <c r="D171" s="6">
        <v>43230</v>
      </c>
      <c r="E171" s="6" t="s">
        <v>6</v>
      </c>
      <c r="F171" s="49">
        <v>24</v>
      </c>
      <c r="G171" s="5"/>
      <c r="H171" s="5"/>
      <c r="I171" s="5"/>
    </row>
    <row r="172" spans="1:10" hidden="1" x14ac:dyDescent="0.25">
      <c r="A172" s="28" t="s">
        <v>560</v>
      </c>
      <c r="B172" s="6" t="s">
        <v>292</v>
      </c>
      <c r="C172" s="6">
        <v>43291</v>
      </c>
      <c r="D172" s="6">
        <v>43347</v>
      </c>
      <c r="E172" s="6" t="s">
        <v>6</v>
      </c>
      <c r="F172" s="49">
        <v>56</v>
      </c>
      <c r="G172" s="5"/>
      <c r="H172" s="5"/>
      <c r="I172" s="5"/>
    </row>
    <row r="173" spans="1:10" hidden="1" x14ac:dyDescent="0.25">
      <c r="A173" s="28" t="s">
        <v>327</v>
      </c>
      <c r="B173" s="6" t="s">
        <v>312</v>
      </c>
      <c r="C173" s="6">
        <v>43033</v>
      </c>
      <c r="D173" s="6">
        <v>43035</v>
      </c>
      <c r="E173" s="6" t="s">
        <v>6</v>
      </c>
      <c r="F173" s="49">
        <v>2</v>
      </c>
      <c r="G173" s="5"/>
      <c r="H173" s="5"/>
      <c r="I173" s="5"/>
    </row>
    <row r="174" spans="1:10" hidden="1"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hidden="1" x14ac:dyDescent="0.25">
      <c r="A176" s="28" t="s">
        <v>562</v>
      </c>
      <c r="B176" s="6" t="s">
        <v>658</v>
      </c>
      <c r="C176" s="6">
        <v>43299</v>
      </c>
      <c r="D176" s="6">
        <v>43301</v>
      </c>
      <c r="E176" s="6" t="s">
        <v>6</v>
      </c>
      <c r="F176" s="49">
        <v>2</v>
      </c>
      <c r="G176" s="5"/>
      <c r="H176" s="5"/>
      <c r="I176" s="5"/>
    </row>
    <row r="177" spans="1:9" hidden="1" x14ac:dyDescent="0.25">
      <c r="A177" s="28" t="s">
        <v>563</v>
      </c>
      <c r="B177" s="6" t="s">
        <v>292</v>
      </c>
      <c r="C177" s="6">
        <v>43292</v>
      </c>
      <c r="D177" s="6">
        <v>43378</v>
      </c>
      <c r="E177" s="6" t="s">
        <v>6</v>
      </c>
      <c r="F177" s="49">
        <v>86</v>
      </c>
      <c r="G177" s="5"/>
      <c r="H177" s="5"/>
      <c r="I177" s="5"/>
    </row>
    <row r="178" spans="1:9" hidden="1"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hidden="1" x14ac:dyDescent="0.25">
      <c r="A180" s="28" t="s">
        <v>204</v>
      </c>
      <c r="B180" s="6" t="s">
        <v>657</v>
      </c>
      <c r="C180" s="6">
        <v>43003</v>
      </c>
      <c r="D180" s="6">
        <v>43147</v>
      </c>
      <c r="E180" s="6" t="s">
        <v>6</v>
      </c>
      <c r="F180" s="49">
        <v>144</v>
      </c>
      <c r="G180" s="5"/>
      <c r="H180" s="5"/>
      <c r="I180" s="5"/>
    </row>
    <row r="181" spans="1:9" hidden="1"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hidden="1" x14ac:dyDescent="0.25">
      <c r="A183" s="28" t="s">
        <v>442</v>
      </c>
      <c r="B183" s="6" t="s">
        <v>33</v>
      </c>
      <c r="C183" s="6">
        <v>43160</v>
      </c>
      <c r="D183" s="6">
        <v>43189</v>
      </c>
      <c r="E183" s="6" t="s">
        <v>6</v>
      </c>
      <c r="F183" s="49">
        <v>29</v>
      </c>
      <c r="G183" s="5"/>
      <c r="H183" s="5"/>
      <c r="I183" s="5"/>
    </row>
    <row r="184" spans="1:9" hidden="1" x14ac:dyDescent="0.25">
      <c r="A184" s="28" t="s">
        <v>573</v>
      </c>
      <c r="B184" s="6" t="s">
        <v>32</v>
      </c>
      <c r="C184" s="6">
        <v>43390</v>
      </c>
      <c r="D184" s="6">
        <v>43411</v>
      </c>
      <c r="E184" s="6" t="s">
        <v>6</v>
      </c>
      <c r="F184" s="49">
        <v>21</v>
      </c>
      <c r="G184" s="5"/>
      <c r="H184" s="5"/>
      <c r="I184" s="5"/>
    </row>
    <row r="185" spans="1:9" hidden="1" x14ac:dyDescent="0.25">
      <c r="A185" s="28" t="s">
        <v>425</v>
      </c>
      <c r="B185" s="6" t="s">
        <v>33</v>
      </c>
      <c r="C185" s="6">
        <v>43122</v>
      </c>
      <c r="D185" s="6">
        <v>43147</v>
      </c>
      <c r="E185" s="6" t="s">
        <v>6</v>
      </c>
      <c r="F185" s="49">
        <v>25</v>
      </c>
      <c r="G185" s="5"/>
      <c r="H185" s="5"/>
      <c r="I185" s="5"/>
    </row>
    <row r="186" spans="1:9" hidden="1" x14ac:dyDescent="0.25">
      <c r="A186" s="28" t="s">
        <v>576</v>
      </c>
      <c r="B186" s="6" t="s">
        <v>658</v>
      </c>
      <c r="C186" s="6">
        <v>43339</v>
      </c>
      <c r="D186" s="6">
        <v>43420</v>
      </c>
      <c r="E186" s="6" t="s">
        <v>6</v>
      </c>
      <c r="F186" s="49">
        <v>81</v>
      </c>
      <c r="G186" s="5"/>
      <c r="H186" s="5"/>
      <c r="I186" s="5"/>
    </row>
    <row r="187" spans="1:9" hidden="1"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hidden="1" x14ac:dyDescent="0.25">
      <c r="A189" s="28" t="s">
        <v>626</v>
      </c>
      <c r="B189" s="6" t="s">
        <v>33</v>
      </c>
      <c r="C189" s="6">
        <v>43374</v>
      </c>
      <c r="D189" s="6">
        <v>43394</v>
      </c>
      <c r="E189" s="6" t="s">
        <v>6</v>
      </c>
      <c r="F189" s="49">
        <v>20</v>
      </c>
      <c r="G189" s="5"/>
      <c r="H189" s="5"/>
      <c r="I189" s="5"/>
    </row>
    <row r="190" spans="1:9" hidden="1" x14ac:dyDescent="0.25">
      <c r="A190" s="28" t="s">
        <v>579</v>
      </c>
      <c r="B190" s="6" t="s">
        <v>658</v>
      </c>
      <c r="C190" s="6">
        <v>43307</v>
      </c>
      <c r="D190" s="6">
        <v>43308</v>
      </c>
      <c r="E190" s="6" t="s">
        <v>6</v>
      </c>
      <c r="F190" s="49">
        <v>1</v>
      </c>
      <c r="G190" s="5"/>
      <c r="H190" s="5"/>
      <c r="I190" s="5"/>
    </row>
    <row r="191" spans="1:9" hidden="1"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hidden="1" x14ac:dyDescent="0.25">
      <c r="A193" s="28" t="s">
        <v>578</v>
      </c>
      <c r="B193" s="6" t="s">
        <v>660</v>
      </c>
      <c r="C193" s="6">
        <v>43306</v>
      </c>
      <c r="D193" s="6">
        <v>43378</v>
      </c>
      <c r="E193" s="6" t="s">
        <v>6</v>
      </c>
      <c r="F193" s="49">
        <v>72</v>
      </c>
      <c r="G193" s="5"/>
      <c r="H193" s="5"/>
      <c r="I193" s="5"/>
    </row>
    <row r="194" spans="1:9" hidden="1"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hidden="1" x14ac:dyDescent="0.25">
      <c r="A196" s="28" t="s">
        <v>339</v>
      </c>
      <c r="B196" s="6" t="s">
        <v>292</v>
      </c>
      <c r="C196" s="6">
        <v>43045</v>
      </c>
      <c r="D196" s="6">
        <v>43105</v>
      </c>
      <c r="E196" s="6" t="s">
        <v>6</v>
      </c>
      <c r="F196" s="49">
        <v>60</v>
      </c>
      <c r="G196" s="5"/>
      <c r="H196" s="5"/>
      <c r="I196" s="5"/>
    </row>
    <row r="197" spans="1:9" hidden="1" x14ac:dyDescent="0.25">
      <c r="A197" s="28" t="s">
        <v>580</v>
      </c>
      <c r="B197" s="6" t="s">
        <v>280</v>
      </c>
      <c r="C197" s="6">
        <v>43318</v>
      </c>
      <c r="D197" s="6">
        <v>43371</v>
      </c>
      <c r="E197" s="6" t="s">
        <v>6</v>
      </c>
      <c r="F197" s="49">
        <v>53</v>
      </c>
      <c r="G197" s="5"/>
      <c r="H197" s="5"/>
      <c r="I197" s="5"/>
    </row>
    <row r="198" spans="1:9" hidden="1" x14ac:dyDescent="0.25">
      <c r="A198" s="28" t="s">
        <v>340</v>
      </c>
      <c r="B198" s="6" t="s">
        <v>292</v>
      </c>
      <c r="C198" s="6">
        <v>43129</v>
      </c>
      <c r="D198" s="6">
        <v>43140</v>
      </c>
      <c r="E198" s="6" t="s">
        <v>6</v>
      </c>
      <c r="F198" s="49">
        <v>11</v>
      </c>
      <c r="G198" s="5"/>
      <c r="H198" s="5"/>
      <c r="I198" s="5"/>
    </row>
    <row r="199" spans="1:9" hidden="1" x14ac:dyDescent="0.25">
      <c r="A199" s="28" t="s">
        <v>589</v>
      </c>
      <c r="B199" s="6" t="s">
        <v>661</v>
      </c>
      <c r="C199" s="6">
        <v>43334</v>
      </c>
      <c r="D199" s="6">
        <v>43371</v>
      </c>
      <c r="E199" s="6" t="s">
        <v>6</v>
      </c>
      <c r="F199" s="49">
        <v>37</v>
      </c>
      <c r="G199" s="5"/>
      <c r="H199" s="5"/>
      <c r="I199" s="5"/>
    </row>
    <row r="200" spans="1:9" hidden="1" x14ac:dyDescent="0.25">
      <c r="A200" s="28" t="s">
        <v>336</v>
      </c>
      <c r="B200" s="6" t="s">
        <v>311</v>
      </c>
      <c r="C200" s="6">
        <v>43052</v>
      </c>
      <c r="D200" s="6">
        <v>43056</v>
      </c>
      <c r="E200" s="6" t="s">
        <v>6</v>
      </c>
      <c r="F200" s="49">
        <v>4</v>
      </c>
      <c r="G200" s="5"/>
      <c r="H200" s="5"/>
      <c r="I200" s="5"/>
    </row>
    <row r="201" spans="1:9" hidden="1" x14ac:dyDescent="0.25">
      <c r="A201" s="28" t="s">
        <v>595</v>
      </c>
      <c r="B201" s="6" t="s">
        <v>658</v>
      </c>
      <c r="C201" s="6">
        <v>43343</v>
      </c>
      <c r="D201" s="6">
        <v>43347</v>
      </c>
      <c r="E201" s="6" t="s">
        <v>6</v>
      </c>
      <c r="F201" s="49">
        <v>4</v>
      </c>
      <c r="G201" s="5"/>
      <c r="H201" s="5"/>
      <c r="I201" s="5"/>
    </row>
    <row r="202" spans="1:9" hidden="1" x14ac:dyDescent="0.25">
      <c r="A202" s="28" t="s">
        <v>351</v>
      </c>
      <c r="B202" s="6" t="s">
        <v>311</v>
      </c>
      <c r="C202" s="6">
        <v>43074</v>
      </c>
      <c r="D202" s="6">
        <v>43091</v>
      </c>
      <c r="E202" s="6" t="s">
        <v>6</v>
      </c>
      <c r="F202" s="49">
        <v>17</v>
      </c>
      <c r="G202" s="5"/>
      <c r="H202" s="5"/>
      <c r="I202" s="5"/>
    </row>
    <row r="203" spans="1:9" hidden="1" x14ac:dyDescent="0.25">
      <c r="A203" s="28" t="s">
        <v>597</v>
      </c>
      <c r="B203" s="6" t="s">
        <v>658</v>
      </c>
      <c r="C203" s="6">
        <v>43348</v>
      </c>
      <c r="D203" s="6">
        <v>43349</v>
      </c>
      <c r="E203" s="6" t="s">
        <v>6</v>
      </c>
      <c r="F203" s="49">
        <v>1</v>
      </c>
      <c r="G203" s="5"/>
      <c r="H203" s="5"/>
      <c r="I203" s="5"/>
    </row>
    <row r="204" spans="1:9" hidden="1"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hidden="1" x14ac:dyDescent="0.25">
      <c r="A206" s="28" t="s">
        <v>293</v>
      </c>
      <c r="B206" s="6" t="s">
        <v>657</v>
      </c>
      <c r="C206" s="6">
        <v>42954</v>
      </c>
      <c r="D206" s="6">
        <v>43021</v>
      </c>
      <c r="E206" s="6" t="s">
        <v>6</v>
      </c>
      <c r="F206" s="49">
        <v>67</v>
      </c>
      <c r="G206" s="5"/>
      <c r="H206" s="5"/>
      <c r="I206" s="5"/>
    </row>
    <row r="207" spans="1:9" hidden="1"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hidden="1" x14ac:dyDescent="0.25">
      <c r="A209" s="28" t="s">
        <v>460</v>
      </c>
      <c r="B209" s="6" t="s">
        <v>659</v>
      </c>
      <c r="C209" s="6">
        <v>43236</v>
      </c>
      <c r="D209" s="6">
        <v>43245</v>
      </c>
      <c r="E209" s="6" t="s">
        <v>6</v>
      </c>
      <c r="F209" s="49">
        <v>9</v>
      </c>
      <c r="G209" s="5"/>
      <c r="H209" s="5"/>
      <c r="I209" s="5"/>
    </row>
    <row r="210" spans="1:10" hidden="1" x14ac:dyDescent="0.25">
      <c r="A210" s="28" t="s">
        <v>461</v>
      </c>
      <c r="B210" s="6" t="s">
        <v>661</v>
      </c>
      <c r="C210" s="6">
        <v>43276</v>
      </c>
      <c r="D210" s="6">
        <v>43311</v>
      </c>
      <c r="E210" s="6" t="s">
        <v>6</v>
      </c>
      <c r="F210" s="49">
        <v>35</v>
      </c>
      <c r="G210" s="5"/>
      <c r="H210" s="5"/>
      <c r="I210" s="5"/>
    </row>
    <row r="211" spans="1:10" hidden="1" x14ac:dyDescent="0.25">
      <c r="A211" s="28" t="s">
        <v>590</v>
      </c>
      <c r="B211" s="6" t="s">
        <v>657</v>
      </c>
      <c r="C211" s="6">
        <v>43332</v>
      </c>
      <c r="D211" s="6">
        <v>43343</v>
      </c>
      <c r="E211" s="6" t="s">
        <v>6</v>
      </c>
      <c r="F211" s="49">
        <v>11</v>
      </c>
      <c r="G211" s="5"/>
      <c r="H211" s="5"/>
      <c r="I211" s="5"/>
    </row>
    <row r="212" spans="1:10" hidden="1" x14ac:dyDescent="0.25">
      <c r="A212" s="28" t="s">
        <v>574</v>
      </c>
      <c r="B212" s="6" t="s">
        <v>672</v>
      </c>
      <c r="C212" s="6">
        <v>43311</v>
      </c>
      <c r="D212" s="6">
        <v>43313</v>
      </c>
      <c r="E212" s="6" t="s">
        <v>6</v>
      </c>
      <c r="F212" s="49">
        <v>2</v>
      </c>
      <c r="G212" s="5"/>
      <c r="H212" s="5"/>
      <c r="I212" s="5"/>
    </row>
    <row r="213" spans="1:10" hidden="1" x14ac:dyDescent="0.25">
      <c r="A213" s="28" t="s">
        <v>598</v>
      </c>
      <c r="B213" s="6" t="s">
        <v>658</v>
      </c>
      <c r="C213" s="6">
        <v>43349</v>
      </c>
      <c r="D213" s="6">
        <v>43354</v>
      </c>
      <c r="E213" s="6" t="s">
        <v>6</v>
      </c>
      <c r="F213" s="49">
        <v>5</v>
      </c>
      <c r="G213" s="5"/>
      <c r="H213" s="5"/>
      <c r="I213" s="5"/>
    </row>
    <row r="214" spans="1:10" hidden="1" x14ac:dyDescent="0.25">
      <c r="A214" s="28" t="s">
        <v>410</v>
      </c>
      <c r="B214" s="6" t="s">
        <v>659</v>
      </c>
      <c r="C214" s="6">
        <v>43108</v>
      </c>
      <c r="D214" s="6">
        <v>43112</v>
      </c>
      <c r="E214" s="6" t="s">
        <v>6</v>
      </c>
      <c r="F214" s="49">
        <v>4</v>
      </c>
      <c r="G214" s="5"/>
      <c r="H214" s="5"/>
      <c r="I214" s="5"/>
    </row>
    <row r="215" spans="1:10" hidden="1" x14ac:dyDescent="0.25">
      <c r="A215" s="28" t="s">
        <v>582</v>
      </c>
      <c r="B215" s="6" t="s">
        <v>658</v>
      </c>
      <c r="C215" s="6">
        <v>43320</v>
      </c>
      <c r="D215" s="6">
        <v>43321</v>
      </c>
      <c r="E215" s="6" t="s">
        <v>6</v>
      </c>
      <c r="F215" s="49">
        <v>1</v>
      </c>
      <c r="G215" s="5"/>
      <c r="H215" s="5"/>
      <c r="I215" s="5"/>
    </row>
    <row r="216" spans="1:10" hidden="1" x14ac:dyDescent="0.25">
      <c r="A216" s="28" t="s">
        <v>523</v>
      </c>
      <c r="B216" s="6" t="s">
        <v>659</v>
      </c>
      <c r="C216" s="6">
        <v>43256</v>
      </c>
      <c r="D216" s="6">
        <v>43263</v>
      </c>
      <c r="E216" s="6" t="s">
        <v>6</v>
      </c>
      <c r="F216" s="49">
        <v>7</v>
      </c>
      <c r="G216" s="5"/>
      <c r="H216" s="5"/>
      <c r="I216" s="5"/>
    </row>
    <row r="217" spans="1:10" hidden="1" x14ac:dyDescent="0.25">
      <c r="A217" s="28" t="s">
        <v>583</v>
      </c>
      <c r="B217" s="6" t="s">
        <v>658</v>
      </c>
      <c r="C217" s="6">
        <v>43321</v>
      </c>
      <c r="D217" s="6">
        <v>43322</v>
      </c>
      <c r="E217" s="6" t="s">
        <v>6</v>
      </c>
      <c r="F217" s="49">
        <v>1</v>
      </c>
      <c r="G217" s="5"/>
      <c r="H217" s="5"/>
      <c r="I217" s="5"/>
    </row>
    <row r="218" spans="1:10" hidden="1" x14ac:dyDescent="0.25">
      <c r="A218" s="28" t="s">
        <v>588</v>
      </c>
      <c r="B218" s="6" t="s">
        <v>661</v>
      </c>
      <c r="C218" s="6">
        <v>43320</v>
      </c>
      <c r="D218" s="6">
        <v>43332</v>
      </c>
      <c r="E218" s="6" t="s">
        <v>6</v>
      </c>
      <c r="F218" s="49">
        <v>12</v>
      </c>
      <c r="G218" s="5"/>
      <c r="H218" s="5"/>
      <c r="I218" s="5"/>
    </row>
    <row r="219" spans="1:10" hidden="1" x14ac:dyDescent="0.25">
      <c r="A219" s="28" t="s">
        <v>584</v>
      </c>
      <c r="B219" s="6" t="s">
        <v>658</v>
      </c>
      <c r="C219" s="6">
        <v>43318</v>
      </c>
      <c r="D219" s="6">
        <v>43319</v>
      </c>
      <c r="E219" s="6" t="s">
        <v>6</v>
      </c>
      <c r="F219" s="49">
        <v>1</v>
      </c>
      <c r="G219" s="5"/>
      <c r="H219" s="5"/>
      <c r="I219" s="5"/>
    </row>
    <row r="220" spans="1:10" hidden="1" x14ac:dyDescent="0.25">
      <c r="A220" s="28" t="s">
        <v>585</v>
      </c>
      <c r="B220" s="6" t="s">
        <v>658</v>
      </c>
      <c r="C220" s="6">
        <v>43319</v>
      </c>
      <c r="D220" s="6">
        <v>43320</v>
      </c>
      <c r="E220" s="6" t="s">
        <v>6</v>
      </c>
      <c r="F220" s="49">
        <v>1</v>
      </c>
      <c r="G220" s="5"/>
      <c r="H220" s="5"/>
      <c r="I220" s="5"/>
    </row>
    <row r="221" spans="1:10" hidden="1" x14ac:dyDescent="0.25">
      <c r="A221" s="28" t="s">
        <v>430</v>
      </c>
      <c r="B221" s="6" t="s">
        <v>311</v>
      </c>
      <c r="C221" s="6">
        <v>43220</v>
      </c>
      <c r="D221" s="6">
        <v>43287</v>
      </c>
      <c r="E221" s="6" t="s">
        <v>6</v>
      </c>
      <c r="F221" s="49">
        <v>67</v>
      </c>
      <c r="G221" s="5"/>
      <c r="H221" s="5"/>
      <c r="I221" s="5"/>
    </row>
    <row r="222" spans="1:10" hidden="1" x14ac:dyDescent="0.25">
      <c r="A222" s="28" t="s">
        <v>586</v>
      </c>
      <c r="B222" s="6" t="s">
        <v>658</v>
      </c>
      <c r="C222" s="6">
        <v>43318</v>
      </c>
      <c r="D222" s="6">
        <v>43319</v>
      </c>
      <c r="E222" s="6" t="s">
        <v>6</v>
      </c>
      <c r="F222" s="49">
        <v>1</v>
      </c>
      <c r="G222" s="5"/>
      <c r="H222" s="5"/>
      <c r="I222" s="5"/>
    </row>
    <row r="223" spans="1:10" hidden="1" x14ac:dyDescent="0.25">
      <c r="A223" s="28" t="s">
        <v>343</v>
      </c>
      <c r="B223" s="6" t="s">
        <v>280</v>
      </c>
      <c r="C223" s="6">
        <v>43054</v>
      </c>
      <c r="D223" s="6">
        <v>43075</v>
      </c>
      <c r="E223" s="6" t="s">
        <v>6</v>
      </c>
      <c r="F223" s="49">
        <v>21</v>
      </c>
      <c r="G223" s="5"/>
      <c r="H223" s="5"/>
      <c r="I223" s="5"/>
      <c r="J223" s="8">
        <f ca="1">NETWORKDAYS($L$2,D223)</f>
        <v>-256</v>
      </c>
    </row>
    <row r="224" spans="1:10" hidden="1"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hidden="1" x14ac:dyDescent="0.25">
      <c r="A226" s="28" t="s">
        <v>593</v>
      </c>
      <c r="B226" s="6" t="s">
        <v>82</v>
      </c>
      <c r="C226" s="6">
        <v>43325</v>
      </c>
      <c r="D226" s="6">
        <v>43329</v>
      </c>
      <c r="E226" s="6" t="s">
        <v>6</v>
      </c>
      <c r="F226" s="49">
        <v>4</v>
      </c>
      <c r="G226" s="5"/>
      <c r="H226" s="5"/>
      <c r="I226" s="5"/>
    </row>
    <row r="227" spans="1:9" hidden="1" x14ac:dyDescent="0.25">
      <c r="A227" s="28" t="s">
        <v>345</v>
      </c>
      <c r="B227" s="6" t="s">
        <v>280</v>
      </c>
      <c r="C227" s="6">
        <v>43067</v>
      </c>
      <c r="D227" s="6">
        <v>43133</v>
      </c>
      <c r="E227" s="6" t="s">
        <v>6</v>
      </c>
      <c r="F227" s="49">
        <v>66</v>
      </c>
      <c r="G227" s="5"/>
      <c r="H227" s="5"/>
      <c r="I227" s="5"/>
    </row>
    <row r="228" spans="1:9" hidden="1" x14ac:dyDescent="0.25">
      <c r="A228" s="28" t="s">
        <v>592</v>
      </c>
      <c r="B228" s="6" t="s">
        <v>292</v>
      </c>
      <c r="C228" s="6">
        <v>43325</v>
      </c>
      <c r="D228" s="6">
        <v>43327</v>
      </c>
      <c r="E228" s="6" t="s">
        <v>6</v>
      </c>
      <c r="F228" s="49">
        <v>2</v>
      </c>
      <c r="G228" s="5"/>
      <c r="H228" s="5"/>
      <c r="I228" s="5"/>
    </row>
    <row r="229" spans="1:9" hidden="1" x14ac:dyDescent="0.25">
      <c r="A229" s="28" t="s">
        <v>342</v>
      </c>
      <c r="B229" s="6" t="s">
        <v>31</v>
      </c>
      <c r="C229" s="6">
        <v>43059</v>
      </c>
      <c r="D229" s="6">
        <v>43105</v>
      </c>
      <c r="E229" s="6" t="s">
        <v>6</v>
      </c>
      <c r="F229" s="49">
        <v>46</v>
      </c>
      <c r="G229" s="5"/>
      <c r="H229" s="5"/>
      <c r="I229" s="5"/>
    </row>
    <row r="230" spans="1:9" hidden="1" x14ac:dyDescent="0.25">
      <c r="A230" s="28" t="s">
        <v>602</v>
      </c>
      <c r="B230" s="6" t="s">
        <v>62</v>
      </c>
      <c r="C230" s="6">
        <v>43361</v>
      </c>
      <c r="D230" s="6">
        <v>43382</v>
      </c>
      <c r="E230" s="6" t="s">
        <v>6</v>
      </c>
      <c r="F230" s="49">
        <v>21</v>
      </c>
      <c r="G230" s="5"/>
      <c r="H230" s="5"/>
      <c r="I230" s="5"/>
    </row>
    <row r="231" spans="1:9" hidden="1" x14ac:dyDescent="0.25">
      <c r="A231" s="28" t="s">
        <v>346</v>
      </c>
      <c r="B231" s="6" t="s">
        <v>280</v>
      </c>
      <c r="C231" s="6">
        <v>43343</v>
      </c>
      <c r="D231" s="6">
        <v>43378</v>
      </c>
      <c r="E231" s="6" t="s">
        <v>6</v>
      </c>
      <c r="F231" s="49">
        <v>35</v>
      </c>
      <c r="G231" s="5"/>
      <c r="H231" s="5"/>
      <c r="I231" s="5"/>
    </row>
    <row r="232" spans="1:9" hidden="1"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hidden="1" x14ac:dyDescent="0.25">
      <c r="A235" s="28" t="s">
        <v>603</v>
      </c>
      <c r="B235" s="6" t="s">
        <v>62</v>
      </c>
      <c r="C235" s="6">
        <v>43390</v>
      </c>
      <c r="D235" s="6">
        <v>43395</v>
      </c>
      <c r="E235" s="6" t="s">
        <v>6</v>
      </c>
      <c r="F235" s="49">
        <v>5</v>
      </c>
      <c r="G235" s="5"/>
      <c r="H235" s="5"/>
      <c r="I235" s="5"/>
    </row>
    <row r="236" spans="1:9" hidden="1" x14ac:dyDescent="0.25">
      <c r="A236" s="28" t="s">
        <v>604</v>
      </c>
      <c r="B236" s="6" t="s">
        <v>661</v>
      </c>
      <c r="C236" s="6">
        <v>43353</v>
      </c>
      <c r="D236" s="6">
        <v>43371</v>
      </c>
      <c r="E236" s="6" t="s">
        <v>6</v>
      </c>
      <c r="F236" s="49">
        <v>18</v>
      </c>
      <c r="G236" s="5"/>
      <c r="H236" s="5"/>
      <c r="I236" s="5"/>
    </row>
    <row r="237" spans="1:9" hidden="1" x14ac:dyDescent="0.25">
      <c r="A237" s="28" t="s">
        <v>605</v>
      </c>
      <c r="B237" s="6" t="s">
        <v>658</v>
      </c>
      <c r="C237" s="6">
        <v>43369</v>
      </c>
      <c r="D237" s="6">
        <v>43370</v>
      </c>
      <c r="E237" s="6" t="s">
        <v>6</v>
      </c>
      <c r="F237" s="49">
        <v>1</v>
      </c>
      <c r="G237" s="5"/>
      <c r="H237" s="5"/>
      <c r="I237" s="5"/>
    </row>
    <row r="238" spans="1:9" hidden="1"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hidden="1"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hidden="1" x14ac:dyDescent="0.25">
      <c r="A246" s="28" t="s">
        <v>628</v>
      </c>
      <c r="B246" s="6" t="s">
        <v>82</v>
      </c>
      <c r="C246" s="6">
        <v>43388</v>
      </c>
      <c r="D246" s="6">
        <v>43396</v>
      </c>
      <c r="E246" s="6" t="s">
        <v>6</v>
      </c>
      <c r="F246" s="49">
        <v>8</v>
      </c>
      <c r="G246" s="5"/>
      <c r="H246" s="5"/>
      <c r="I246" s="5"/>
    </row>
    <row r="247" spans="1:9" hidden="1"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hidden="1"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hidden="1"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hidden="1"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438</v>
      </c>
    </row>
    <row r="262" spans="1:10" hidden="1"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hidden="1" x14ac:dyDescent="0.25">
      <c r="A264" s="28" t="s">
        <v>618</v>
      </c>
      <c r="B264" s="6" t="s">
        <v>658</v>
      </c>
      <c r="C264" s="6">
        <v>43374</v>
      </c>
      <c r="D264" s="6">
        <v>43374</v>
      </c>
      <c r="E264" s="6" t="s">
        <v>6</v>
      </c>
      <c r="F264" s="49">
        <v>0</v>
      </c>
      <c r="G264" s="5"/>
      <c r="H264" s="5"/>
      <c r="I264" s="5"/>
      <c r="J264" s="8">
        <f>32+3*(I264-4)</f>
        <v>20</v>
      </c>
    </row>
    <row r="265" spans="1:10" hidden="1"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hidden="1"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hidden="1"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hidden="1"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hidden="1"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hidden="1"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hidden="1"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hidden="1" x14ac:dyDescent="0.25">
      <c r="A284" s="28" t="s">
        <v>364</v>
      </c>
      <c r="B284" s="6" t="s">
        <v>279</v>
      </c>
      <c r="C284" s="6">
        <v>43185</v>
      </c>
      <c r="D284" s="6">
        <v>43195</v>
      </c>
      <c r="E284" s="6" t="s">
        <v>6</v>
      </c>
      <c r="F284" s="49">
        <v>10</v>
      </c>
      <c r="G284" s="5"/>
      <c r="H284" s="5"/>
      <c r="I284" s="5"/>
    </row>
    <row r="285" spans="1:10" hidden="1"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hidden="1"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hidden="1"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-14</v>
      </c>
    </row>
    <row r="299" spans="1:10" x14ac:dyDescent="0.25">
      <c r="A299" s="28" t="s">
        <v>371</v>
      </c>
      <c r="B299" s="6" t="s">
        <v>662</v>
      </c>
      <c r="C299" s="6">
        <v>43360</v>
      </c>
      <c r="D299" s="6">
        <v>43427</v>
      </c>
      <c r="E299" s="6" t="s">
        <v>21</v>
      </c>
      <c r="F299" s="49">
        <v>67</v>
      </c>
      <c r="G299" s="5"/>
      <c r="H299" s="5"/>
      <c r="I299" s="5"/>
    </row>
    <row r="300" spans="1:10" hidden="1"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hidden="1"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hidden="1" x14ac:dyDescent="0.25">
      <c r="A310" s="28" t="s">
        <v>378</v>
      </c>
      <c r="B310" s="6" t="s">
        <v>82</v>
      </c>
      <c r="C310" s="6">
        <v>43298</v>
      </c>
      <c r="D310" s="6">
        <v>43315</v>
      </c>
      <c r="E310" s="6" t="s">
        <v>6</v>
      </c>
      <c r="F310" s="49">
        <v>17</v>
      </c>
      <c r="G310" s="5"/>
      <c r="H310" s="5"/>
      <c r="I310" s="5"/>
      <c r="J310" s="8">
        <f ca="1">NETWORKDAYS($L$2,D310)</f>
        <v>-84</v>
      </c>
    </row>
    <row r="311" spans="1:10" hidden="1"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53</v>
      </c>
    </row>
    <row r="316" spans="1:10" hidden="1" x14ac:dyDescent="0.25">
      <c r="A316" s="28" t="s">
        <v>384</v>
      </c>
      <c r="B316" s="6" t="s">
        <v>82</v>
      </c>
      <c r="C316" s="6">
        <v>43318</v>
      </c>
      <c r="D316" s="6">
        <v>43327</v>
      </c>
      <c r="E316" s="6" t="s">
        <v>6</v>
      </c>
      <c r="F316" s="49">
        <v>9</v>
      </c>
      <c r="G316" s="5"/>
      <c r="H316" s="5"/>
      <c r="I316" s="5"/>
    </row>
    <row r="317" spans="1:10" hidden="1" x14ac:dyDescent="0.25">
      <c r="A317" s="28" t="s">
        <v>385</v>
      </c>
      <c r="B317" s="6" t="s">
        <v>82</v>
      </c>
      <c r="C317" s="6">
        <v>43262</v>
      </c>
      <c r="D317" s="6">
        <v>43280</v>
      </c>
      <c r="E317" s="6" t="s">
        <v>6</v>
      </c>
      <c r="F317" s="49">
        <v>18</v>
      </c>
      <c r="G317" s="5"/>
      <c r="H317" s="5"/>
      <c r="I317" s="5"/>
    </row>
    <row r="318" spans="1:10" hidden="1" x14ac:dyDescent="0.25">
      <c r="A318" s="28" t="s">
        <v>404</v>
      </c>
      <c r="B318" s="6" t="s">
        <v>62</v>
      </c>
      <c r="C318" s="6">
        <v>43090</v>
      </c>
      <c r="D318" s="6">
        <v>43126</v>
      </c>
      <c r="E318" s="6" t="s">
        <v>6</v>
      </c>
      <c r="F318" s="49">
        <v>36</v>
      </c>
      <c r="G318" s="5"/>
      <c r="H318" s="5"/>
      <c r="I318" s="5"/>
    </row>
    <row r="319" spans="1:10" hidden="1" x14ac:dyDescent="0.25">
      <c r="A319" s="28" t="s">
        <v>398</v>
      </c>
      <c r="B319" s="6" t="s">
        <v>675</v>
      </c>
      <c r="C319" s="6">
        <v>43081</v>
      </c>
      <c r="D319" s="6">
        <v>43084</v>
      </c>
      <c r="E319" s="6" t="s">
        <v>6</v>
      </c>
      <c r="F319" s="49">
        <v>3</v>
      </c>
      <c r="G319" s="5"/>
      <c r="H319" s="5"/>
      <c r="I319" s="5"/>
    </row>
    <row r="320" spans="1:10" hidden="1" x14ac:dyDescent="0.25">
      <c r="A320" s="28" t="s">
        <v>452</v>
      </c>
      <c r="B320" s="6" t="s">
        <v>32</v>
      </c>
      <c r="C320" s="6">
        <v>43244</v>
      </c>
      <c r="D320" s="6">
        <v>43276</v>
      </c>
      <c r="E320" s="6" t="s">
        <v>6</v>
      </c>
      <c r="F320" s="49">
        <v>32</v>
      </c>
      <c r="G320" s="5"/>
      <c r="H320" s="5"/>
      <c r="I320" s="5"/>
    </row>
    <row r="321" spans="1:9" hidden="1" x14ac:dyDescent="0.25">
      <c r="A321" s="28" t="s">
        <v>411</v>
      </c>
      <c r="B321" s="6" t="s">
        <v>292</v>
      </c>
      <c r="C321" s="6">
        <v>43080</v>
      </c>
      <c r="D321" s="6">
        <v>43131</v>
      </c>
      <c r="E321" s="6" t="s">
        <v>6</v>
      </c>
      <c r="F321" s="49">
        <v>51</v>
      </c>
      <c r="G321" s="5"/>
      <c r="H321" s="5"/>
      <c r="I321" s="5"/>
    </row>
    <row r="322" spans="1:9" hidden="1"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hidden="1" x14ac:dyDescent="0.25">
      <c r="A324" s="28" t="s">
        <v>431</v>
      </c>
      <c r="B324" s="6" t="s">
        <v>190</v>
      </c>
      <c r="C324" s="6">
        <v>43227</v>
      </c>
      <c r="D324" s="6">
        <v>43250</v>
      </c>
      <c r="E324" s="6" t="s">
        <v>6</v>
      </c>
      <c r="F324" s="49">
        <v>23</v>
      </c>
      <c r="G324" s="5"/>
      <c r="H324" s="5"/>
      <c r="I324" s="5"/>
    </row>
    <row r="325" spans="1:9" hidden="1" x14ac:dyDescent="0.25">
      <c r="A325" s="28" t="s">
        <v>405</v>
      </c>
      <c r="B325" s="6" t="s">
        <v>62</v>
      </c>
      <c r="C325" s="6">
        <v>43089</v>
      </c>
      <c r="D325" s="6">
        <v>43137</v>
      </c>
      <c r="E325" s="6" t="s">
        <v>6</v>
      </c>
      <c r="F325" s="49">
        <v>48</v>
      </c>
      <c r="G325" s="5"/>
      <c r="H325" s="5"/>
      <c r="I325" s="5"/>
    </row>
    <row r="326" spans="1:9" hidden="1" x14ac:dyDescent="0.25">
      <c r="A326" s="28" t="s">
        <v>402</v>
      </c>
      <c r="B326" s="6" t="s">
        <v>659</v>
      </c>
      <c r="C326" s="6">
        <v>43131</v>
      </c>
      <c r="D326" s="6">
        <v>43147</v>
      </c>
      <c r="E326" s="6" t="s">
        <v>6</v>
      </c>
      <c r="F326" s="49">
        <v>16</v>
      </c>
      <c r="G326" s="5"/>
      <c r="H326" s="5"/>
      <c r="I326" s="5"/>
    </row>
    <row r="327" spans="1:9" hidden="1" x14ac:dyDescent="0.25">
      <c r="A327" s="28" t="s">
        <v>259</v>
      </c>
      <c r="B327" s="6" t="s">
        <v>70</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filterColumn colId="4">
      <filters>
        <filter val="Awaiting Approval"/>
        <filter val="Current"/>
        <filter val="NYS"/>
        <filter val="On Standby"/>
        <filter val="Pending"/>
      </filters>
    </filterColumn>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5"/>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6">
        <f ca="1">TODAY()</f>
        <v>43432</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5" zoomScaleNormal="85" workbookViewId="0">
      <selection activeCell="P43" sqref="P43"/>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6" width="10.5703125" style="73" customWidth="1"/>
    <col min="7" max="7" width="14.5703125" style="73" bestFit="1"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8" ht="15" customHeight="1" thickTop="1" x14ac:dyDescent="0.2">
      <c r="A1" s="579" t="s">
        <v>268</v>
      </c>
      <c r="B1" s="580"/>
      <c r="C1" s="580"/>
      <c r="D1" s="356">
        <f ca="1">TODAY()</f>
        <v>43432</v>
      </c>
      <c r="E1" s="357" t="s">
        <v>168</v>
      </c>
      <c r="F1" s="583">
        <f ca="1">D1+7</f>
        <v>43439</v>
      </c>
      <c r="G1" s="583"/>
      <c r="H1" s="358"/>
      <c r="I1" s="358"/>
      <c r="J1" s="358"/>
      <c r="K1" s="359"/>
      <c r="L1" s="360"/>
      <c r="M1" s="132" t="s">
        <v>127</v>
      </c>
      <c r="N1" s="538"/>
      <c r="O1" s="538"/>
      <c r="P1" s="538"/>
      <c r="Q1" s="237"/>
      <c r="R1" s="237"/>
    </row>
    <row r="2" spans="1:18" ht="24" customHeight="1" thickBot="1" x14ac:dyDescent="0.25">
      <c r="A2" s="361" t="s">
        <v>1</v>
      </c>
      <c r="B2" s="362" t="s">
        <v>2</v>
      </c>
      <c r="C2" s="362" t="s">
        <v>3</v>
      </c>
      <c r="D2" s="362" t="s">
        <v>4</v>
      </c>
      <c r="E2" s="362" t="s">
        <v>5</v>
      </c>
      <c r="F2" s="362" t="s">
        <v>0</v>
      </c>
      <c r="G2" s="363" t="s">
        <v>6</v>
      </c>
      <c r="H2" s="581" t="s">
        <v>53</v>
      </c>
      <c r="I2" s="582"/>
      <c r="J2" s="362" t="s">
        <v>7</v>
      </c>
      <c r="K2" s="501" t="s">
        <v>330</v>
      </c>
      <c r="L2" s="528"/>
      <c r="M2" s="133">
        <f ca="1">TODAY()</f>
        <v>43432</v>
      </c>
      <c r="N2" s="538"/>
      <c r="O2" s="538"/>
      <c r="P2" s="538"/>
      <c r="Q2" s="237"/>
      <c r="R2" s="237"/>
    </row>
    <row r="3" spans="1:18" ht="21.75" customHeight="1" x14ac:dyDescent="0.2">
      <c r="A3" s="455" t="s">
        <v>509</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2" t="e">
        <f>VLOOKUP(A3,Data!$A:$S,19,FALSE)</f>
        <v>#N/A</v>
      </c>
      <c r="L3" s="529" t="e">
        <f>VLOOKUP(A3,Data!$A$2:$P$337,16,FALSE)</f>
        <v>#N/A</v>
      </c>
      <c r="M3" s="237"/>
      <c r="N3" s="538"/>
      <c r="O3" s="538"/>
      <c r="P3" s="538"/>
      <c r="Q3" s="237"/>
      <c r="R3" s="237"/>
    </row>
    <row r="4" spans="1:18" ht="21.75" customHeight="1" x14ac:dyDescent="0.2">
      <c r="A4" s="412" t="s">
        <v>488</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3" t="e">
        <f>VLOOKUP(A4,Data!$A:$S,19,FALSE)</f>
        <v>#N/A</v>
      </c>
      <c r="L4" s="529" t="e">
        <f>VLOOKUP(A4,Data!$A$2:$P$337,16,FALSE)</f>
        <v>#N/A</v>
      </c>
      <c r="M4" s="237"/>
      <c r="N4" s="538"/>
      <c r="O4" s="538"/>
      <c r="P4" s="538"/>
      <c r="Q4" s="237"/>
      <c r="R4" s="237"/>
    </row>
    <row r="5" spans="1:18" ht="21.75" customHeight="1" x14ac:dyDescent="0.2">
      <c r="A5" s="412" t="s">
        <v>501</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3" t="e">
        <f>VLOOKUP(A5,Data!$A:$S,19,FALSE)</f>
        <v>#N/A</v>
      </c>
      <c r="L5" s="529" t="e">
        <f>VLOOKUP(A5,Data!$A$2:$P$337,16,FALSE)</f>
        <v>#N/A</v>
      </c>
      <c r="M5" s="237"/>
      <c r="N5" s="538"/>
      <c r="O5" s="538"/>
      <c r="P5" s="538"/>
      <c r="Q5" s="237"/>
      <c r="R5" s="237"/>
    </row>
    <row r="6" spans="1:18" ht="21.75" customHeight="1" x14ac:dyDescent="0.2">
      <c r="A6" s="412" t="s">
        <v>492</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3" t="e">
        <f>VLOOKUP(A6,Data!$A:$S,19,FALSE)</f>
        <v>#N/A</v>
      </c>
      <c r="L6" s="529" t="e">
        <f>VLOOKUP(A6,Data!$A$2:$P$337,16,FALSE)</f>
        <v>#N/A</v>
      </c>
      <c r="M6" s="237"/>
      <c r="N6" s="538"/>
      <c r="O6" s="538"/>
      <c r="P6" s="538"/>
      <c r="Q6" s="237"/>
      <c r="R6" s="237"/>
    </row>
    <row r="7" spans="1:18" ht="21.75" customHeight="1" x14ac:dyDescent="0.2">
      <c r="A7" s="412" t="s">
        <v>502</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3" t="e">
        <f>VLOOKUP(A7,Data!$A:$S,19,FALSE)</f>
        <v>#N/A</v>
      </c>
      <c r="L7" s="529" t="e">
        <f>VLOOKUP(A7,Data!$A$2:$P$337,16,FALSE)</f>
        <v>#N/A</v>
      </c>
      <c r="M7" s="237"/>
      <c r="N7" s="538"/>
      <c r="O7" s="538"/>
      <c r="P7" s="538"/>
      <c r="Q7" s="237"/>
      <c r="R7" s="237"/>
    </row>
    <row r="8" spans="1:18" ht="21.75" customHeight="1" x14ac:dyDescent="0.2">
      <c r="A8" s="412" t="s">
        <v>594</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3" t="e">
        <f>VLOOKUP(A8,Data!$A:$S,19,FALSE)</f>
        <v>#N/A</v>
      </c>
      <c r="L8" s="529" t="e">
        <f>VLOOKUP(A8,Data!$A$2:$P$337,16,FALSE)</f>
        <v>#N/A</v>
      </c>
      <c r="M8" s="237"/>
      <c r="N8" s="237"/>
      <c r="O8" s="237"/>
      <c r="P8" s="237"/>
      <c r="Q8" s="237"/>
      <c r="R8" s="237"/>
    </row>
    <row r="9" spans="1:18" ht="21.75" customHeight="1" x14ac:dyDescent="0.2">
      <c r="A9" s="414" t="s">
        <v>682</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3" t="e">
        <f>VLOOKUP(A9,Data!$A:$S,19,FALSE)</f>
        <v>#N/A</v>
      </c>
      <c r="L9" s="529" t="e">
        <f>VLOOKUP(A9,Data!$A$2:$P$337,16,FALSE)</f>
        <v>#N/A</v>
      </c>
      <c r="M9" s="237"/>
      <c r="N9" s="237"/>
      <c r="O9" s="237"/>
      <c r="P9" s="237"/>
      <c r="Q9" s="237"/>
      <c r="R9" s="237"/>
    </row>
    <row r="10" spans="1:18" ht="21.75" customHeight="1" x14ac:dyDescent="0.2">
      <c r="A10" s="414" t="s">
        <v>531</v>
      </c>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3" t="e">
        <f>VLOOKUP(A10,Data!$A:$S,19,FALSE)</f>
        <v>#N/A</v>
      </c>
      <c r="L10" s="529" t="e">
        <f>VLOOKUP(A10,Data!$A$2:$P$337,16,FALSE)</f>
        <v>#N/A</v>
      </c>
      <c r="M10" s="237"/>
      <c r="N10" s="237"/>
      <c r="O10" s="237"/>
      <c r="P10" s="237"/>
      <c r="Q10" s="237"/>
      <c r="R10" s="237"/>
    </row>
    <row r="11" spans="1:18" ht="21.75" customHeight="1" x14ac:dyDescent="0.2">
      <c r="A11" s="414" t="s">
        <v>555</v>
      </c>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3" t="e">
        <f>VLOOKUP(A11,Data!$A:$S,19,FALSE)</f>
        <v>#N/A</v>
      </c>
      <c r="L11" s="529" t="e">
        <f>VLOOKUP(A11,Data!$A$2:$P$337,16,FALSE)</f>
        <v>#N/A</v>
      </c>
      <c r="M11" s="237"/>
      <c r="N11" s="237"/>
      <c r="O11" s="237"/>
      <c r="P11" s="237"/>
      <c r="Q11" s="237"/>
      <c r="R11" s="237"/>
    </row>
    <row r="12" spans="1:18" ht="21.75" customHeight="1" x14ac:dyDescent="0.2">
      <c r="A12" s="404" t="s">
        <v>606</v>
      </c>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3" t="e">
        <f>VLOOKUP(A12,Data!$A:$S,19,FALSE)</f>
        <v>#N/A</v>
      </c>
      <c r="L12" s="530" t="e">
        <f>VLOOKUP(A12,Data!$A$2:$P$337,16,FALSE)</f>
        <v>#N/A</v>
      </c>
      <c r="M12" s="237"/>
      <c r="N12" s="237"/>
      <c r="O12" s="237"/>
      <c r="P12" s="237"/>
      <c r="Q12" s="237"/>
      <c r="R12" s="237"/>
    </row>
    <row r="13" spans="1:18" ht="21.75" customHeight="1" x14ac:dyDescent="0.2">
      <c r="A13" s="404" t="s">
        <v>572</v>
      </c>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3" t="e">
        <f>VLOOKUP(A13,Data!$A:$S,19,FALSE)</f>
        <v>#N/A</v>
      </c>
      <c r="L13" s="530" t="e">
        <f>VLOOKUP(A13,Data!$A$2:$P$337,16,FALSE)</f>
        <v>#N/A</v>
      </c>
    </row>
    <row r="14" spans="1:18" ht="21.75" customHeight="1" x14ac:dyDescent="0.2">
      <c r="A14" s="404" t="s">
        <v>571</v>
      </c>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3" t="e">
        <f>VLOOKUP(A14,Data!$A:$S,19,FALSE)</f>
        <v>#N/A</v>
      </c>
      <c r="L14" s="530" t="e">
        <f>VLOOKUP(A14,Data!$A$2:$P$337,16,FALSE)</f>
        <v>#N/A</v>
      </c>
    </row>
    <row r="15" spans="1:18" ht="21.75" customHeight="1" x14ac:dyDescent="0.2">
      <c r="A15" s="404" t="s">
        <v>446</v>
      </c>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3" t="e">
        <f>VLOOKUP(A15,Data!$A:$S,19,FALSE)</f>
        <v>#N/A</v>
      </c>
      <c r="L15" s="530" t="e">
        <f>VLOOKUP(A15,Data!$A$2:$P$337,16,FALSE)</f>
        <v>#N/A</v>
      </c>
    </row>
    <row r="16" spans="1:18" ht="21.75" customHeight="1" x14ac:dyDescent="0.2">
      <c r="A16" s="404" t="s">
        <v>511</v>
      </c>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3" t="e">
        <f>VLOOKUP(A16,Data!$A:$S,19,FALSE)</f>
        <v>#N/A</v>
      </c>
      <c r="L16" s="530" t="e">
        <f>VLOOKUP(A16,Data!$A$2:$P$337,16,FALSE)</f>
        <v>#N/A</v>
      </c>
    </row>
    <row r="17" spans="1:16" ht="21.75" customHeight="1" x14ac:dyDescent="0.2">
      <c r="A17" s="404" t="s">
        <v>609</v>
      </c>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3" t="e">
        <f>VLOOKUP(A17,Data!$A:$S,19,FALSE)</f>
        <v>#N/A</v>
      </c>
      <c r="L17" s="530" t="e">
        <f>VLOOKUP(A17,Data!$A$2:$P$337,16,FALSE)</f>
        <v>#N/A</v>
      </c>
    </row>
    <row r="18" spans="1:16" ht="5.0999999999999996" customHeight="1" x14ac:dyDescent="0.2">
      <c r="A18" s="404"/>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3" t="e">
        <f>VLOOKUP(A18,Data!$A:$S,19,FALSE)</f>
        <v>#N/A</v>
      </c>
      <c r="L18" s="530"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3" t="e">
        <f>VLOOKUP(A19,Data!$A:$S,19,FALSE)</f>
        <v>#N/A</v>
      </c>
      <c r="L19" s="530"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3" t="e">
        <f>VLOOKUP(A20,Data!$A:$S,19,FALSE)</f>
        <v>#N/A</v>
      </c>
      <c r="L20" s="530"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3" t="e">
        <f>VLOOKUP(A21,Data!$A:$S,19,FALSE)</f>
        <v>#N/A</v>
      </c>
      <c r="L21" s="530"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3" t="e">
        <f>VLOOKUP(A22,Data!$A:$S,19,FALSE)</f>
        <v>#N/A</v>
      </c>
      <c r="L22" s="530"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3" t="e">
        <f>VLOOKUP(A23,Data!$A:$S,19,FALSE)</f>
        <v>#N/A</v>
      </c>
      <c r="L23" s="530"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3" t="e">
        <f>VLOOKUP(A24,Data!$A:$S,19,FALSE)</f>
        <v>#N/A</v>
      </c>
      <c r="L24" s="530"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3" t="e">
        <f>VLOOKUP(A25,Data!$A:$S,19,FALSE)</f>
        <v>#N/A</v>
      </c>
      <c r="L25" s="530"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3" t="e">
        <f>VLOOKUP(A26,Data!$A:$S,19,FALSE)</f>
        <v>#N/A</v>
      </c>
      <c r="L26" s="530"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3" t="e">
        <f>VLOOKUP(A27,Data!$A:$S,19,FALSE)</f>
        <v>#N/A</v>
      </c>
      <c r="L27" s="530"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3" t="e">
        <f>VLOOKUP(A28,Data!$A:$S,19,FALSE)</f>
        <v>#N/A</v>
      </c>
      <c r="L28" s="530"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3" t="e">
        <f>VLOOKUP(A29,Data!$A:$S,19,FALSE)</f>
        <v>#N/A</v>
      </c>
      <c r="L29" s="530"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3" t="e">
        <f>VLOOKUP(A30,Data!$A:$S,19,FALSE)</f>
        <v>#N/A</v>
      </c>
      <c r="L30" s="530"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4" t="e">
        <f>VLOOKUP(A31,Data!$A:$S,19,FALSE)</f>
        <v>#N/A</v>
      </c>
      <c r="L31" s="530"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31"/>
    </row>
    <row r="34" spans="1:13" ht="15" customHeight="1" thickTop="1" x14ac:dyDescent="0.2">
      <c r="A34" s="587" t="s">
        <v>278</v>
      </c>
      <c r="B34" s="588"/>
      <c r="C34" s="588"/>
      <c r="D34" s="588"/>
      <c r="E34" s="588"/>
      <c r="F34" s="588"/>
      <c r="G34" s="588"/>
      <c r="H34" s="589"/>
      <c r="I34" s="588"/>
      <c r="J34" s="588"/>
      <c r="K34" s="505"/>
      <c r="L34" s="584"/>
    </row>
    <row r="35" spans="1:13" ht="26.25" customHeight="1" thickBot="1" x14ac:dyDescent="0.25">
      <c r="A35" s="147" t="s">
        <v>1</v>
      </c>
      <c r="B35" s="148" t="s">
        <v>2</v>
      </c>
      <c r="C35" s="148" t="s">
        <v>3</v>
      </c>
      <c r="D35" s="148" t="s">
        <v>4</v>
      </c>
      <c r="E35" s="148" t="s">
        <v>5</v>
      </c>
      <c r="F35" s="148" t="s">
        <v>124</v>
      </c>
      <c r="G35" s="323" t="s">
        <v>6</v>
      </c>
      <c r="H35" s="594" t="s">
        <v>53</v>
      </c>
      <c r="I35" s="596"/>
      <c r="J35" s="148" t="s">
        <v>7</v>
      </c>
      <c r="K35" s="501" t="s">
        <v>328</v>
      </c>
      <c r="L35" s="584"/>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6" t="e">
        <f>VLOOKUP(A36,Data!$A:$S,19,FALSE)</f>
        <v>#N/A</v>
      </c>
      <c r="L36" s="530" t="e">
        <f>VLOOKUP(A36,Data!$A$2:$P$337,16,FALSE)</f>
        <v>#N/A</v>
      </c>
    </row>
    <row r="37" spans="1:13" ht="21.75" customHeight="1" x14ac:dyDescent="0.2">
      <c r="A37" s="307" t="s">
        <v>575</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7" t="e">
        <f>VLOOKUP(A37,Data!$A:$S,19,FALSE)</f>
        <v>#N/A</v>
      </c>
      <c r="L37" s="530" t="e">
        <f>VLOOKUP(A37,Data!$A$2:$P$337,16,FALSE)</f>
        <v>#N/A</v>
      </c>
    </row>
    <row r="38" spans="1:13" ht="21.75" customHeight="1" x14ac:dyDescent="0.2">
      <c r="A38" s="307" t="s">
        <v>577</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7" t="e">
        <f>VLOOKUP(A38,Data!$A:$S,19,FALSE)</f>
        <v>#N/A</v>
      </c>
      <c r="L38" s="530" t="e">
        <f>VLOOKUP(A38,Data!$A$2:$P$337,16,FALSE)</f>
        <v>#N/A</v>
      </c>
    </row>
    <row r="39" spans="1:13" ht="21.75" customHeight="1" x14ac:dyDescent="0.2">
      <c r="A39" s="307" t="s">
        <v>621</v>
      </c>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7" t="e">
        <f>VLOOKUP(A39,Data!$A:$S,19,FALSE)</f>
        <v>#N/A</v>
      </c>
      <c r="L39" s="530" t="e">
        <f>VLOOKUP(A39,Data!$A$2:$P$337,16,FALSE)</f>
        <v>#N/A</v>
      </c>
    </row>
    <row r="40" spans="1:13" ht="21.75" customHeight="1" x14ac:dyDescent="0.2">
      <c r="A40" s="307" t="s">
        <v>623</v>
      </c>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7" t="e">
        <f>VLOOKUP(A40,Data!$A:$S,19,FALSE)</f>
        <v>#N/A</v>
      </c>
      <c r="L40" s="530" t="e">
        <f>VLOOKUP(A40,Data!$A$2:$P$337,16,FALSE)</f>
        <v>#N/A</v>
      </c>
    </row>
    <row r="41" spans="1:13" ht="21.75" customHeight="1" x14ac:dyDescent="0.2">
      <c r="A41" s="307" t="s">
        <v>393</v>
      </c>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7" t="e">
        <f>VLOOKUP(A41,Data!$A:$S,19,FALSE)</f>
        <v>#N/A</v>
      </c>
      <c r="L41" s="530" t="e">
        <f>VLOOKUP(A41,Data!$A$2:$P$337,16,FALSE)</f>
        <v>#N/A</v>
      </c>
    </row>
    <row r="42" spans="1:13" ht="21.75" customHeight="1" x14ac:dyDescent="0.2">
      <c r="A42" s="307" t="s">
        <v>629</v>
      </c>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7" t="e">
        <f>VLOOKUP(A42,Data!$A:$S,19,FALSE)</f>
        <v>#N/A</v>
      </c>
      <c r="L42" s="530" t="e">
        <f>VLOOKUP(A42,Data!$A$2:$P$337,16,FALSE)</f>
        <v>#N/A</v>
      </c>
      <c r="M42" s="72" t="s">
        <v>277</v>
      </c>
    </row>
    <row r="43" spans="1:13" ht="21.75" customHeight="1" x14ac:dyDescent="0.2">
      <c r="A43" s="307" t="s">
        <v>702</v>
      </c>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7" t="e">
        <f>VLOOKUP(A43,Data!$A:$S,19,FALSE)</f>
        <v>#N/A</v>
      </c>
      <c r="L43" s="530" t="e">
        <f>VLOOKUP(A43,Data!$A$2:$P$337,16,FALSE)</f>
        <v>#N/A</v>
      </c>
    </row>
    <row r="44" spans="1:13" ht="21.75" customHeight="1" x14ac:dyDescent="0.2">
      <c r="A44" s="95" t="s">
        <v>707</v>
      </c>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7" t="e">
        <f>VLOOKUP(A44,Data!$A:$S,19,FALSE)</f>
        <v>#N/A</v>
      </c>
      <c r="L44" s="530"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8" t="e">
        <f>VLOOKUP(A45,Data!$A:$S,19,FALSE)</f>
        <v>#N/A</v>
      </c>
      <c r="L45" s="530" t="e">
        <f>VLOOKUP(A45,Data!$A$2:$P$337,16,FALSE)</f>
        <v>#N/A</v>
      </c>
    </row>
    <row r="46" spans="1:13" ht="21.75" hidden="1" customHeight="1" thickTop="1" x14ac:dyDescent="0.2">
      <c r="A46" s="597" t="s">
        <v>708</v>
      </c>
      <c r="B46" s="598"/>
      <c r="C46" s="598"/>
      <c r="D46" s="598"/>
      <c r="E46" s="598"/>
      <c r="F46" s="598"/>
      <c r="G46" s="598"/>
      <c r="H46" s="599"/>
      <c r="I46" s="598"/>
      <c r="J46" s="598"/>
      <c r="K46" s="485"/>
      <c r="L46" s="532"/>
    </row>
    <row r="47" spans="1:13" ht="6" customHeight="1" thickTop="1" x14ac:dyDescent="0.2">
      <c r="A47" s="125"/>
      <c r="B47" s="124"/>
      <c r="C47" s="124"/>
      <c r="D47" s="124"/>
      <c r="E47" s="124"/>
      <c r="F47" s="124"/>
      <c r="G47" s="124"/>
      <c r="H47" s="485"/>
      <c r="I47" s="124"/>
      <c r="J47" s="124"/>
      <c r="K47" s="485"/>
      <c r="L47" s="532"/>
    </row>
    <row r="48" spans="1:13" ht="8.1" customHeight="1" thickBot="1" x14ac:dyDescent="0.25">
      <c r="A48" s="125"/>
      <c r="B48" s="124"/>
      <c r="C48" s="124"/>
      <c r="D48" s="124"/>
      <c r="E48" s="124"/>
      <c r="F48" s="124"/>
      <c r="G48" s="124"/>
      <c r="H48" s="485"/>
      <c r="I48" s="124"/>
      <c r="J48" s="124"/>
      <c r="K48" s="485"/>
      <c r="L48" s="532"/>
    </row>
    <row r="49" spans="1:257" ht="15" customHeight="1" thickTop="1" thickBot="1" x14ac:dyDescent="0.25">
      <c r="A49" s="587" t="s">
        <v>269</v>
      </c>
      <c r="B49" s="588"/>
      <c r="C49" s="588"/>
      <c r="D49" s="588"/>
      <c r="E49" s="588"/>
      <c r="F49" s="588"/>
      <c r="G49" s="588"/>
      <c r="H49" s="589"/>
      <c r="I49" s="588"/>
      <c r="J49" s="588"/>
      <c r="K49" s="505"/>
      <c r="L49" s="584"/>
      <c r="W49" s="492"/>
    </row>
    <row r="50" spans="1:257" s="123" customFormat="1" ht="24.95" customHeight="1" thickTop="1" thickBot="1" x14ac:dyDescent="0.25">
      <c r="A50" s="147" t="s">
        <v>1</v>
      </c>
      <c r="B50" s="148" t="s">
        <v>2</v>
      </c>
      <c r="C50" s="148" t="s">
        <v>3</v>
      </c>
      <c r="D50" s="148" t="s">
        <v>4</v>
      </c>
      <c r="E50" s="148" t="s">
        <v>5</v>
      </c>
      <c r="F50" s="155" t="s">
        <v>124</v>
      </c>
      <c r="G50" s="155" t="s">
        <v>123</v>
      </c>
      <c r="H50" s="594" t="s">
        <v>53</v>
      </c>
      <c r="I50" s="595"/>
      <c r="J50" s="148" t="s">
        <v>7</v>
      </c>
      <c r="K50" s="501" t="s">
        <v>328</v>
      </c>
      <c r="L50" s="584"/>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581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9" t="e">
        <f>VLOOKUP(A51,Data!$A:$S,19,FALSE)</f>
        <v>#N/A</v>
      </c>
      <c r="L51" s="530" t="e">
        <f>VLOOKUP(A51,Data!$A$2:$P$337,16,FALSE)</f>
        <v>#N/A</v>
      </c>
      <c r="W51" s="492"/>
    </row>
    <row r="52" spans="1:257" ht="21.75" customHeight="1" x14ac:dyDescent="0.2">
      <c r="A52" s="307" t="s">
        <v>622</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10" t="e">
        <f>VLOOKUP(A52,Data!$A:$S,19,FALSE)</f>
        <v>#N/A</v>
      </c>
      <c r="L52" s="530" t="e">
        <f>VLOOKUP(A52,Data!$A$2:$P$337,16,FALSE)</f>
        <v>#N/A</v>
      </c>
      <c r="W52" s="492"/>
    </row>
    <row r="53" spans="1:257" ht="21.75" customHeight="1" x14ac:dyDescent="0.2">
      <c r="A53" s="307" t="s">
        <v>624</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10" t="e">
        <f>VLOOKUP(A53,Data!$A:$S,19,FALSE)</f>
        <v>#N/A</v>
      </c>
      <c r="L53" s="530" t="e">
        <f>VLOOKUP(A53,Data!$A$2:$P$337,16,FALSE)</f>
        <v>#N/A</v>
      </c>
      <c r="W53" s="492"/>
    </row>
    <row r="54" spans="1:257" ht="21.75" customHeight="1" x14ac:dyDescent="0.2">
      <c r="A54" s="447" t="s">
        <v>685</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10" t="e">
        <f>VLOOKUP(A54,Data!$A:$S,19,FALSE)</f>
        <v>#N/A</v>
      </c>
      <c r="L54" s="530" t="e">
        <f>VLOOKUP(A54,Data!$A$2:$P$337,16,FALSE)</f>
        <v>#N/A</v>
      </c>
      <c r="W54" s="492"/>
    </row>
    <row r="55" spans="1:257" ht="5.0999999999999996" customHeight="1" x14ac:dyDescent="0.2">
      <c r="A55" s="447"/>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10" t="e">
        <f>VLOOKUP(A55,Data!$A:$S,19,FALSE)</f>
        <v>#N/A</v>
      </c>
      <c r="L55" s="530" t="e">
        <f>VLOOKUP(A55,Data!$A$2:$P$337,16,FALSE)</f>
        <v>#N/A</v>
      </c>
      <c r="W55" s="492"/>
    </row>
    <row r="56" spans="1:257" ht="5.0999999999999996" customHeight="1" x14ac:dyDescent="0.2">
      <c r="A56" s="447"/>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10" t="e">
        <f>VLOOKUP(A56,Data!$A:$S,19,FALSE)</f>
        <v>#N/A</v>
      </c>
      <c r="L56" s="530" t="e">
        <f>VLOOKUP(A56,Data!$A$2:$P$337,16,FALSE)</f>
        <v>#N/A</v>
      </c>
      <c r="W56" s="492"/>
    </row>
    <row r="57" spans="1:257" ht="5.0999999999999996" customHeight="1" x14ac:dyDescent="0.2">
      <c r="A57" s="447"/>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10" t="e">
        <f>VLOOKUP(A57,Data!$A:$S,19,FALSE)</f>
        <v>#N/A</v>
      </c>
      <c r="L57" s="530" t="e">
        <f>VLOOKUP(A57,Data!$A$2:$P$337,16,FALSE)</f>
        <v>#N/A</v>
      </c>
      <c r="W57" s="492"/>
    </row>
    <row r="58" spans="1:257" ht="5.0999999999999996" customHeight="1" x14ac:dyDescent="0.2">
      <c r="A58" s="447"/>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10" t="e">
        <f>VLOOKUP(A58,Data!$A:$S,19,FALSE)</f>
        <v>#N/A</v>
      </c>
      <c r="L58" s="530" t="e">
        <f>VLOOKUP(A58,Data!$A$2:$P$337,16,FALSE)</f>
        <v>#N/A</v>
      </c>
      <c r="W58" s="492"/>
    </row>
    <row r="59" spans="1:257" ht="5.0999999999999996" customHeight="1" x14ac:dyDescent="0.2">
      <c r="A59" s="447"/>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10" t="e">
        <f>VLOOKUP(A59,Data!$A:$S,19,FALSE)</f>
        <v>#N/A</v>
      </c>
      <c r="L59" s="530" t="e">
        <f>VLOOKUP(A59,Data!$A$2:$P$337,16,FALSE)</f>
        <v>#N/A</v>
      </c>
      <c r="W59" s="492"/>
    </row>
    <row r="60" spans="1:257" ht="5.0999999999999996" customHeight="1" x14ac:dyDescent="0.2">
      <c r="A60" s="447"/>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10" t="e">
        <f>VLOOKUP(A60,Data!$A:$S,19,FALSE)</f>
        <v>#N/A</v>
      </c>
      <c r="L60" s="530" t="e">
        <f>VLOOKUP(A60,Data!$A$2:$P$337,16,FALSE)</f>
        <v>#N/A</v>
      </c>
      <c r="W60" s="492"/>
    </row>
    <row r="61" spans="1:257" ht="5.0999999999999996" customHeight="1" x14ac:dyDescent="0.2">
      <c r="A61" s="110"/>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10" t="e">
        <f>VLOOKUP(A61,Data!$A:$S,19,FALSE)</f>
        <v>#N/A</v>
      </c>
      <c r="L61" s="530" t="e">
        <f>VLOOKUP(A61,Data!$A$2:$P$337,16,FALSE)</f>
        <v>#N/A</v>
      </c>
      <c r="W61" s="492"/>
    </row>
    <row r="62" spans="1:257" ht="5.0999999999999996" customHeight="1" x14ac:dyDescent="0.2">
      <c r="A62" s="110"/>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10" t="e">
        <f>VLOOKUP(A62,Data!$A:$S,19,FALSE)</f>
        <v>#N/A</v>
      </c>
      <c r="L62" s="530" t="e">
        <f>VLOOKUP(A62,Data!$A$2:$P$337,16,FALSE)</f>
        <v>#N/A</v>
      </c>
      <c r="W62" s="492"/>
    </row>
    <row r="63" spans="1:257" ht="5.0999999999999996" customHeight="1" x14ac:dyDescent="0.2">
      <c r="A63" s="110"/>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10" t="e">
        <f>VLOOKUP(A63,Data!$A:$S,19,FALSE)</f>
        <v>#N/A</v>
      </c>
      <c r="L63" s="530"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10" t="e">
        <f>VLOOKUP(A64,Data!$A:$S,19,FALSE)</f>
        <v>#N/A</v>
      </c>
      <c r="L64" s="530"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10" t="e">
        <f>VLOOKUP(A65,Data!$A:$S,19,FALSE)</f>
        <v>#N/A</v>
      </c>
      <c r="L65" s="530"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10" t="e">
        <f>VLOOKUP(A66,Data!$A:$S,19,FALSE)</f>
        <v>#N/A</v>
      </c>
      <c r="L66" s="530"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10" t="e">
        <f>VLOOKUP(A67,Data!$A:$S,19,FALSE)</f>
        <v>#N/A</v>
      </c>
      <c r="L67" s="530"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10" t="e">
        <f>VLOOKUP(A68,Data!$A:$S,19,FALSE)</f>
        <v>#N/A</v>
      </c>
      <c r="L68" s="530"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10" t="e">
        <f>VLOOKUP(A69,Data!$A:$S,19,FALSE)</f>
        <v>#N/A</v>
      </c>
      <c r="L69" s="530"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10" t="e">
        <f>VLOOKUP(A70,Data!$A:$S,19,FALSE)</f>
        <v>#N/A</v>
      </c>
      <c r="L70" s="530"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11" t="e">
        <f>VLOOKUP(A71,Data!$A:$S,19,FALSE)</f>
        <v>#N/A</v>
      </c>
      <c r="L71" s="530" t="e">
        <f>VLOOKUP(A71,Data!$A$2:$P$337,16,FALSE)</f>
        <v>#N/A</v>
      </c>
      <c r="W71" s="536"/>
    </row>
    <row r="72" spans="1:31" s="75" customFormat="1" ht="7.5" customHeight="1" thickTop="1" thickBot="1" x14ac:dyDescent="0.25">
      <c r="A72" s="118"/>
      <c r="B72" s="118"/>
      <c r="D72" s="118"/>
      <c r="E72" s="121"/>
      <c r="F72" s="121"/>
      <c r="G72" s="120"/>
      <c r="H72" s="486"/>
      <c r="I72" s="119"/>
      <c r="J72" s="118"/>
      <c r="K72" s="512"/>
      <c r="L72" s="492"/>
      <c r="W72" s="536"/>
    </row>
    <row r="73" spans="1:31" ht="15" customHeight="1" thickTop="1" x14ac:dyDescent="0.2">
      <c r="A73" s="587" t="s">
        <v>690</v>
      </c>
      <c r="B73" s="588"/>
      <c r="C73" s="588"/>
      <c r="D73" s="311">
        <f ca="1">F73-7</f>
        <v>43425</v>
      </c>
      <c r="E73" s="209" t="s">
        <v>168</v>
      </c>
      <c r="F73" s="593">
        <f ca="1">D1</f>
        <v>43432</v>
      </c>
      <c r="G73" s="593"/>
      <c r="H73" s="487"/>
      <c r="I73" s="210"/>
      <c r="J73" s="401"/>
      <c r="K73" s="513"/>
      <c r="L73" s="584"/>
      <c r="M73" s="83"/>
      <c r="N73" s="143"/>
      <c r="O73" s="143"/>
      <c r="P73" s="143"/>
      <c r="Q73" s="143"/>
      <c r="R73" s="143"/>
      <c r="S73" s="143"/>
      <c r="T73" s="143"/>
      <c r="U73" s="143"/>
      <c r="V73" s="143"/>
      <c r="W73" s="537"/>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594" t="s">
        <v>53</v>
      </c>
      <c r="I74" s="595"/>
      <c r="J74" s="148" t="s">
        <v>7</v>
      </c>
      <c r="K74" s="501" t="s">
        <v>328</v>
      </c>
      <c r="L74" s="584"/>
      <c r="M74" s="82"/>
      <c r="W74" s="526"/>
    </row>
    <row r="75" spans="1:31" ht="21.75" customHeight="1" x14ac:dyDescent="0.2">
      <c r="A75" s="109" t="s">
        <v>287</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4" t="e">
        <f>VLOOKUP(A75,Data!$A:$S,19,FALSE)</f>
        <v>#N/A</v>
      </c>
      <c r="L75" s="530" t="e">
        <f>VLOOKUP(A75,Data!$A$2:$P$337,16,FALSE)</f>
        <v>#N/A</v>
      </c>
      <c r="W75" s="492"/>
    </row>
    <row r="76" spans="1:31" ht="21.75" customHeight="1" x14ac:dyDescent="0.2">
      <c r="A76" s="109" t="s">
        <v>556</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5" t="e">
        <f>VLOOKUP(A76,Data!$A:$S,19,FALSE)</f>
        <v>#N/A</v>
      </c>
      <c r="L76" s="530" t="e">
        <f>VLOOKUP(A76,Data!$A$2:$P$337,16,FALSE)</f>
        <v>#N/A</v>
      </c>
      <c r="W76" s="492"/>
    </row>
    <row r="77" spans="1:31" ht="21.75" customHeight="1" x14ac:dyDescent="0.2">
      <c r="A77" s="109" t="s">
        <v>625</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5" t="e">
        <f>VLOOKUP(A77,Data!$A:$S,19,FALSE)</f>
        <v>#N/A</v>
      </c>
      <c r="L77" s="530" t="e">
        <f>VLOOKUP(A77,Data!$A$2:$P$337,16,FALSE)</f>
        <v>#N/A</v>
      </c>
      <c r="W77" s="492"/>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5" t="e">
        <f>VLOOKUP(A78,Data!$A:$S,19,FALSE)</f>
        <v>#N/A</v>
      </c>
      <c r="L78" s="530"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5" t="e">
        <f>VLOOKUP(A79,Data!$A:$S,19,FALSE)</f>
        <v>#N/A</v>
      </c>
      <c r="L79" s="530"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6" t="e">
        <f>VLOOKUP(A80,Data!$A:$S,19,FALSE)</f>
        <v>#N/A</v>
      </c>
      <c r="L80" s="530" t="e">
        <f>VLOOKUP(A80,Data!$A$2:$P$337,16,FALSE)</f>
        <v>#N/A</v>
      </c>
      <c r="W80" s="492"/>
    </row>
    <row r="81" spans="1:12" ht="13.5" customHeight="1" thickTop="1" thickBot="1" x14ac:dyDescent="0.25">
      <c r="A81" s="115"/>
      <c r="B81" s="114"/>
      <c r="C81" s="113"/>
      <c r="D81" s="88"/>
      <c r="E81" s="87"/>
      <c r="F81" s="87"/>
      <c r="G81" s="87"/>
      <c r="H81" s="87"/>
      <c r="I81" s="112"/>
      <c r="J81" s="84"/>
      <c r="K81" s="87"/>
      <c r="L81" s="584"/>
    </row>
    <row r="82" spans="1:12" ht="16.5" customHeight="1" thickTop="1" thickBot="1" x14ac:dyDescent="0.25">
      <c r="A82" s="590" t="s">
        <v>599</v>
      </c>
      <c r="B82" s="591"/>
      <c r="C82" s="591"/>
      <c r="D82" s="591"/>
      <c r="E82" s="591"/>
      <c r="F82" s="591"/>
      <c r="G82" s="591"/>
      <c r="H82" s="592"/>
      <c r="I82" s="591"/>
      <c r="J82" s="591"/>
      <c r="K82" s="505"/>
      <c r="L82" s="584"/>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7" t="s">
        <v>328</v>
      </c>
      <c r="L83" s="526"/>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484" t="e">
        <f>G84-F84</f>
        <v>#N/A</v>
      </c>
      <c r="I84" s="411" t="e">
        <f>VLOOKUP(A84,Data!$A:$P,15,FALSE)</f>
        <v>#N/A</v>
      </c>
      <c r="J84" s="398" t="e">
        <f>VLOOKUP(A84,Data!$A:$P,16,FALSE)</f>
        <v>#N/A</v>
      </c>
      <c r="K84" s="518" t="e">
        <f>VLOOKUP(A84,Data!$A:$S,19,FALSE)</f>
        <v>#N/A</v>
      </c>
      <c r="L84" s="530" t="e">
        <f>VLOOKUP(A84,Data!$A$2:$P$337,16,FALSE)</f>
        <v>#N/A</v>
      </c>
    </row>
    <row r="85" spans="1:12" ht="21.75" customHeight="1" x14ac:dyDescent="0.2">
      <c r="A85" s="307" t="s">
        <v>569</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484" t="e">
        <f>G85-F85</f>
        <v>#N/A</v>
      </c>
      <c r="I85" s="411" t="e">
        <f>VLOOKUP(A85,Data!$A:$P,15,FALSE)</f>
        <v>#N/A</v>
      </c>
      <c r="J85" s="398" t="e">
        <f>VLOOKUP(A85,Data!$A:$P,16,FALSE)</f>
        <v>#N/A</v>
      </c>
      <c r="K85" s="519" t="e">
        <f>VLOOKUP(A85,Data!$A:$S,19,FALSE)</f>
        <v>#N/A</v>
      </c>
      <c r="L85" s="530" t="e">
        <f>VLOOKUP(A85,Data!$A$2:$P$337,16,FALSE)</f>
        <v>#N/A</v>
      </c>
    </row>
    <row r="86" spans="1:12" ht="21.75" customHeight="1" x14ac:dyDescent="0.2">
      <c r="A86" s="109" t="s">
        <v>551</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484" t="e">
        <f t="shared" ref="H86:H105" si="0">G86-F86</f>
        <v>#N/A</v>
      </c>
      <c r="I86" s="378" t="e">
        <f>VLOOKUP(A86,Data!$A:$P,15,FALSE)</f>
        <v>#N/A</v>
      </c>
      <c r="J86" s="398" t="e">
        <f>VLOOKUP(A86,Data!$A:$P,16,FALSE)</f>
        <v>#N/A</v>
      </c>
      <c r="K86" s="519" t="e">
        <f>VLOOKUP(A86,Data!$A:$S,19,FALSE)</f>
        <v>#N/A</v>
      </c>
      <c r="L86" s="530" t="e">
        <f>VLOOKUP(A86,Data!$A$2:$P$337,16,FALSE)</f>
        <v>#N/A</v>
      </c>
    </row>
    <row r="87" spans="1:12" ht="21.75" customHeight="1" x14ac:dyDescent="0.2">
      <c r="A87" s="109" t="s">
        <v>333</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484" t="e">
        <f t="shared" si="0"/>
        <v>#N/A</v>
      </c>
      <c r="I87" s="376" t="e">
        <f>VLOOKUP(A87,Data!$A:$P,15,FALSE)</f>
        <v>#N/A</v>
      </c>
      <c r="J87" s="398" t="e">
        <f>VLOOKUP(A87,Data!$A:$P,16,FALSE)</f>
        <v>#N/A</v>
      </c>
      <c r="K87" s="519" t="e">
        <f>VLOOKUP(A87,Data!$A:$S,19,FALSE)</f>
        <v>#N/A</v>
      </c>
      <c r="L87" s="530" t="e">
        <f>VLOOKUP(A87,Data!$A$2:$P$337,16,FALSE)</f>
        <v>#N/A</v>
      </c>
    </row>
    <row r="88" spans="1:12" ht="21.75" customHeight="1" x14ac:dyDescent="0.2">
      <c r="A88" s="307" t="s">
        <v>631</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484" t="e">
        <f t="shared" si="0"/>
        <v>#N/A</v>
      </c>
      <c r="I88" s="411" t="e">
        <f>VLOOKUP(A88,Data!$A:$P,15,FALSE)</f>
        <v>#N/A</v>
      </c>
      <c r="J88" s="398" t="e">
        <f>VLOOKUP(A88,Data!$A:$P,16,FALSE)</f>
        <v>#N/A</v>
      </c>
      <c r="K88" s="519" t="e">
        <f>VLOOKUP(A88,Data!$A:$S,19,FALSE)</f>
        <v>#N/A</v>
      </c>
      <c r="L88" s="530" t="e">
        <f>VLOOKUP(A88,Data!$A$2:$P$337,16,FALSE)</f>
        <v>#N/A</v>
      </c>
    </row>
    <row r="89" spans="1:12" ht="21.75" customHeight="1" x14ac:dyDescent="0.2">
      <c r="A89" s="307" t="s">
        <v>683</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484" t="e">
        <f t="shared" si="0"/>
        <v>#N/A</v>
      </c>
      <c r="I89" s="411" t="e">
        <f>VLOOKUP(A89,Data!$A:$P,15,FALSE)</f>
        <v>#N/A</v>
      </c>
      <c r="J89" s="399" t="e">
        <f>VLOOKUP(A89,Data!$A:$P,16,FALSE)</f>
        <v>#N/A</v>
      </c>
      <c r="K89" s="519" t="e">
        <f>VLOOKUP(A89,Data!$A:$S,19,FALSE)</f>
        <v>#N/A</v>
      </c>
      <c r="L89" s="530" t="e">
        <f>VLOOKUP(A89,Data!$A$2:$P$337,16,FALSE)</f>
        <v>#N/A</v>
      </c>
    </row>
    <row r="90" spans="1:12" ht="21.75" customHeight="1" x14ac:dyDescent="0.2">
      <c r="A90" s="307" t="s">
        <v>686</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484" t="e">
        <f t="shared" si="0"/>
        <v>#N/A</v>
      </c>
      <c r="I90" s="411" t="e">
        <f>VLOOKUP(A90,Data!$A:$P,15,FALSE)</f>
        <v>#N/A</v>
      </c>
      <c r="J90" s="399" t="e">
        <f>VLOOKUP(A90,Data!$A:$P,16,FALSE)</f>
        <v>#N/A</v>
      </c>
      <c r="K90" s="519" t="e">
        <f>VLOOKUP(A90,Data!$A:$S,19,FALSE)</f>
        <v>#N/A</v>
      </c>
      <c r="L90" s="530" t="e">
        <f>VLOOKUP(A90,Data!$A$2:$P$337,16,FALSE)</f>
        <v>#N/A</v>
      </c>
    </row>
    <row r="91" spans="1:12" ht="21.75" customHeight="1" x14ac:dyDescent="0.2">
      <c r="A91" s="307" t="s">
        <v>689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484" t="e">
        <f t="shared" si="0"/>
        <v>#N/A</v>
      </c>
      <c r="I91" s="411" t="e">
        <f>VLOOKUP(A91,Data!$A:$P,15,FALSE)</f>
        <v>#N/A</v>
      </c>
      <c r="J91" s="398" t="e">
        <f>VLOOKUP(A91,Data!$A:$P,16,FALSE)</f>
        <v>#N/A</v>
      </c>
      <c r="K91" s="519" t="e">
        <f>VLOOKUP(A91,Data!$A:$S,19,FALSE)</f>
        <v>#N/A</v>
      </c>
      <c r="L91" s="530" t="e">
        <f>VLOOKUP(A91,Data!$A$2:$P$337,16,FALSE)</f>
        <v>#N/A</v>
      </c>
    </row>
    <row r="92" spans="1:12" ht="21.75" customHeight="1" x14ac:dyDescent="0.2">
      <c r="A92" s="307" t="s">
        <v>709</v>
      </c>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484" t="e">
        <f t="shared" si="0"/>
        <v>#N/A</v>
      </c>
      <c r="I92" s="411" t="e">
        <f>VLOOKUP(A92,Data!$A:$P,15,FALSE)</f>
        <v>#N/A</v>
      </c>
      <c r="J92" s="398" t="e">
        <f>VLOOKUP(A92,Data!$A:$P,16,FALSE)</f>
        <v>#N/A</v>
      </c>
      <c r="K92" s="519" t="e">
        <f>VLOOKUP(A92,Data!$A:$S,19,FALSE)</f>
        <v>#N/A</v>
      </c>
      <c r="L92" s="530" t="e">
        <f>VLOOKUP(A92,Data!$A$2:$P$337,16,FALSE)</f>
        <v>#N/A</v>
      </c>
    </row>
    <row r="93" spans="1:12" ht="21.75" customHeight="1" x14ac:dyDescent="0.2">
      <c r="A93" s="307" t="s">
        <v>712</v>
      </c>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484" t="e">
        <f t="shared" si="0"/>
        <v>#N/A</v>
      </c>
      <c r="I93" s="411" t="e">
        <f>VLOOKUP(A93,Data!$A:$P,15,FALSE)</f>
        <v>#N/A</v>
      </c>
      <c r="J93" s="398" t="e">
        <f>VLOOKUP(A93,Data!$A:$P,16,FALSE)</f>
        <v>#N/A</v>
      </c>
      <c r="K93" s="519" t="e">
        <f>VLOOKUP(A93,Data!$A:$S,19,FALSE)</f>
        <v>#N/A</v>
      </c>
      <c r="L93" s="530" t="e">
        <f>VLOOKUP(A93,Data!$A$2:$P$337,16,FALSE)</f>
        <v>#N/A</v>
      </c>
    </row>
    <row r="94" spans="1:12" ht="21.75" customHeight="1" x14ac:dyDescent="0.2">
      <c r="A94" s="307" t="s">
        <v>714</v>
      </c>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484" t="e">
        <f t="shared" si="0"/>
        <v>#N/A</v>
      </c>
      <c r="I94" s="411" t="e">
        <f>VLOOKUP(A94,Data!$A:$P,15,FALSE)</f>
        <v>#N/A</v>
      </c>
      <c r="J94" s="398" t="e">
        <f>VLOOKUP(A94,Data!$A:$P,16,FALSE)</f>
        <v>#N/A</v>
      </c>
      <c r="K94" s="519" t="e">
        <f>VLOOKUP(A94,Data!$A:$S,19,FALSE)</f>
        <v>#N/A</v>
      </c>
      <c r="L94" s="530" t="e">
        <f>VLOOKUP(A94,Data!$A$2:$P$337,16,FALSE)</f>
        <v>#N/A</v>
      </c>
    </row>
    <row r="95" spans="1:12" ht="5.0999999999999996" customHeight="1" x14ac:dyDescent="0.2">
      <c r="A95" s="308"/>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484" t="e">
        <f t="shared" si="0"/>
        <v>#N/A</v>
      </c>
      <c r="I95" s="411" t="e">
        <f>VLOOKUP(A95,Data!$A:$P,15,FALSE)</f>
        <v>#N/A</v>
      </c>
      <c r="J95" s="399" t="e">
        <f>VLOOKUP(A95,Data!$A:$P,16,FALSE)</f>
        <v>#N/A</v>
      </c>
      <c r="K95" s="519" t="e">
        <f>VLOOKUP(A95,Data!$A:$S,19,FALSE)</f>
        <v>#N/A</v>
      </c>
      <c r="L95" s="530"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484" t="e">
        <f t="shared" si="0"/>
        <v>#N/A</v>
      </c>
      <c r="I96" s="411" t="e">
        <f>VLOOKUP(A96,Data!$A:$P,15,FALSE)</f>
        <v>#N/A</v>
      </c>
      <c r="J96" s="399" t="e">
        <f>VLOOKUP(A96,Data!$A:$P,16,FALSE)</f>
        <v>#N/A</v>
      </c>
      <c r="K96" s="519" t="e">
        <f>VLOOKUP(A96,Data!$A:$S,19,FALSE)</f>
        <v>#N/A</v>
      </c>
      <c r="L96" s="530"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484" t="e">
        <f t="shared" si="0"/>
        <v>#N/A</v>
      </c>
      <c r="I97" s="411" t="e">
        <f>VLOOKUP(A97,Data!$A:$P,15,FALSE)</f>
        <v>#N/A</v>
      </c>
      <c r="J97" s="399" t="e">
        <f>VLOOKUP(A97,Data!$A:$P,16,FALSE)</f>
        <v>#N/A</v>
      </c>
      <c r="K97" s="519" t="e">
        <f>VLOOKUP(A97,Data!$A:$S,19,FALSE)</f>
        <v>#N/A</v>
      </c>
      <c r="L97" s="530"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484" t="e">
        <f t="shared" si="0"/>
        <v>#N/A</v>
      </c>
      <c r="I98" s="411" t="e">
        <f>VLOOKUP(A98,Data!$A:$P,15,FALSE)</f>
        <v>#N/A</v>
      </c>
      <c r="J98" s="399" t="e">
        <f>VLOOKUP(A98,Data!$A:$P,16,FALSE)</f>
        <v>#N/A</v>
      </c>
      <c r="K98" s="519" t="e">
        <f>VLOOKUP(A98,Data!$A:$S,19,FALSE)</f>
        <v>#N/A</v>
      </c>
      <c r="L98" s="530"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484" t="e">
        <f t="shared" si="0"/>
        <v>#N/A</v>
      </c>
      <c r="I99" s="411" t="e">
        <f>VLOOKUP(A99,Data!$A:$P,15,FALSE)</f>
        <v>#N/A</v>
      </c>
      <c r="J99" s="399" t="e">
        <f>VLOOKUP(A99,Data!$A:$P,16,FALSE)</f>
        <v>#N/A</v>
      </c>
      <c r="K99" s="519" t="e">
        <f>VLOOKUP(A99,Data!$A:$S,19,FALSE)</f>
        <v>#N/A</v>
      </c>
      <c r="L99" s="530"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484" t="e">
        <f t="shared" si="0"/>
        <v>#N/A</v>
      </c>
      <c r="I100" s="411" t="e">
        <f>VLOOKUP(A100,Data!$A:$P,15,FALSE)</f>
        <v>#N/A</v>
      </c>
      <c r="J100" s="399" t="e">
        <f>VLOOKUP(A100,Data!$A:$P,16,FALSE)</f>
        <v>#N/A</v>
      </c>
      <c r="K100" s="519" t="e">
        <f>VLOOKUP(A100,Data!$A:$S,19,FALSE)</f>
        <v>#N/A</v>
      </c>
      <c r="L100" s="530"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484" t="e">
        <f t="shared" si="0"/>
        <v>#N/A</v>
      </c>
      <c r="I101" s="411" t="e">
        <f>VLOOKUP(A101,Data!$A:$P,15,FALSE)</f>
        <v>#N/A</v>
      </c>
      <c r="J101" s="399" t="e">
        <f>VLOOKUP(A101,Data!$A:$P,16,FALSE)</f>
        <v>#N/A</v>
      </c>
      <c r="K101" s="519" t="e">
        <f>VLOOKUP(A101,Data!$A:$S,19,FALSE)</f>
        <v>#N/A</v>
      </c>
      <c r="L101" s="530"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484" t="e">
        <f t="shared" si="0"/>
        <v>#N/A</v>
      </c>
      <c r="I102" s="411" t="e">
        <f>VLOOKUP(A102,Data!$A:$P,15,FALSE)</f>
        <v>#N/A</v>
      </c>
      <c r="J102" s="399" t="e">
        <f>VLOOKUP(A102,Data!$A:$P,16,FALSE)</f>
        <v>#N/A</v>
      </c>
      <c r="K102" s="519" t="e">
        <f>VLOOKUP(A102,Data!$A:$S,19,FALSE)</f>
        <v>#N/A</v>
      </c>
      <c r="L102" s="530"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484" t="e">
        <f t="shared" si="0"/>
        <v>#N/A</v>
      </c>
      <c r="I103" s="411" t="e">
        <f>VLOOKUP(A103,Data!$A:$P,15,FALSE)</f>
        <v>#N/A</v>
      </c>
      <c r="J103" s="399" t="e">
        <f>VLOOKUP(A103,Data!$A:$P,16,FALSE)</f>
        <v>#N/A</v>
      </c>
      <c r="K103" s="519" t="e">
        <f>VLOOKUP(A103,Data!$A:$S,19,FALSE)</f>
        <v>#N/A</v>
      </c>
      <c r="L103" s="530"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484" t="e">
        <f t="shared" ref="H104" si="1">G104-F104</f>
        <v>#N/A</v>
      </c>
      <c r="I104" s="411" t="e">
        <f>VLOOKUP(A104,Data!$A:$P,15,FALSE)</f>
        <v>#N/A</v>
      </c>
      <c r="J104" s="399" t="e">
        <f>VLOOKUP(A104,Data!$A:$P,16,FALSE)</f>
        <v>#N/A</v>
      </c>
      <c r="K104" s="519" t="e">
        <f>VLOOKUP(A104,Data!$A:$S,19,FALSE)</f>
        <v>#N/A</v>
      </c>
      <c r="L104" s="530"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484" t="e">
        <f t="shared" si="0"/>
        <v>#N/A</v>
      </c>
      <c r="I105" s="411" t="e">
        <f>VLOOKUP(A105,Data!$A:$P,15,FALSE)</f>
        <v>#N/A</v>
      </c>
      <c r="J105" s="399" t="e">
        <f>VLOOKUP(A105,Data!$A:$P,16,FALSE)</f>
        <v>#N/A</v>
      </c>
      <c r="K105" s="519" t="e">
        <f>VLOOKUP(A105,Data!$A:$S,19,FALSE)</f>
        <v>#N/A</v>
      </c>
      <c r="L105" s="530"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484" t="e">
        <f>G106-F106</f>
        <v>#N/A</v>
      </c>
      <c r="I106" s="411" t="e">
        <f>VLOOKUP(A106,Data!$A:$P,15,FALSE)</f>
        <v>#N/A</v>
      </c>
      <c r="J106" s="399" t="e">
        <f>VLOOKUP(A106,Data!$A:$P,16,FALSE)</f>
        <v>#N/A</v>
      </c>
      <c r="K106" s="519" t="e">
        <f>VLOOKUP(A106,Data!$A:$S,19,FALSE)</f>
        <v>#N/A</v>
      </c>
      <c r="L106" s="530"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484" t="e">
        <f>G107-F107</f>
        <v>#N/A</v>
      </c>
      <c r="I107" s="411" t="e">
        <f>VLOOKUP(A107,Data!$A:$P,15,FALSE)</f>
        <v>#N/A</v>
      </c>
      <c r="J107" s="399" t="e">
        <f>VLOOKUP(A107,Data!$A:$P,16,FALSE)</f>
        <v>#N/A</v>
      </c>
      <c r="K107" s="519" t="e">
        <f>VLOOKUP(A107,Data!$A:$S,19,FALSE)</f>
        <v>#N/A</v>
      </c>
      <c r="L107" s="530"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480" t="e">
        <f>G108-F108</f>
        <v>#N/A</v>
      </c>
      <c r="I108" s="377" t="e">
        <f>VLOOKUP(A108,Data!$A:$P,15,FALSE)</f>
        <v>#N/A</v>
      </c>
      <c r="J108" s="400" t="e">
        <f>VLOOKUP(A108,Data!$A:$P,16,FALSE)</f>
        <v>#N/A</v>
      </c>
      <c r="K108" s="520" t="e">
        <f>VLOOKUP(A108,Data!$A:$S,19,FALSE)</f>
        <v>#N/A</v>
      </c>
      <c r="L108" s="530"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3"/>
    </row>
    <row r="111" spans="1:12" ht="15" customHeight="1" thickTop="1" x14ac:dyDescent="0.2">
      <c r="A111" s="587" t="s">
        <v>270</v>
      </c>
      <c r="B111" s="588"/>
      <c r="C111" s="588"/>
      <c r="D111" s="588"/>
      <c r="E111" s="588"/>
      <c r="F111" s="588"/>
      <c r="G111" s="588"/>
      <c r="H111" s="589"/>
      <c r="I111" s="588"/>
      <c r="J111" s="588"/>
      <c r="K111" s="505"/>
      <c r="L111" s="533"/>
    </row>
    <row r="112" spans="1:12" ht="24" customHeight="1" thickBot="1" x14ac:dyDescent="0.25">
      <c r="A112" s="144" t="s">
        <v>1</v>
      </c>
      <c r="B112" s="145" t="s">
        <v>2</v>
      </c>
      <c r="C112" s="145" t="s">
        <v>3</v>
      </c>
      <c r="D112" s="145" t="s">
        <v>4</v>
      </c>
      <c r="E112" s="145" t="s">
        <v>5</v>
      </c>
      <c r="F112" s="145" t="s">
        <v>0</v>
      </c>
      <c r="G112" s="146" t="s">
        <v>6</v>
      </c>
      <c r="H112" s="585" t="s">
        <v>53</v>
      </c>
      <c r="I112" s="586"/>
      <c r="J112" s="145" t="s">
        <v>7</v>
      </c>
      <c r="K112" s="521" t="s">
        <v>328</v>
      </c>
      <c r="L112" s="526"/>
    </row>
    <row r="113" spans="1:12" ht="15.75" customHeight="1" thickBot="1" x14ac:dyDescent="0.25">
      <c r="A113" s="600" t="s">
        <v>126</v>
      </c>
      <c r="B113" s="601"/>
      <c r="C113" s="601"/>
      <c r="D113" s="601"/>
      <c r="E113" s="601"/>
      <c r="F113" s="601"/>
      <c r="G113" s="601"/>
      <c r="H113" s="602"/>
      <c r="I113" s="601"/>
      <c r="J113" s="601"/>
      <c r="K113" s="522"/>
      <c r="L113" s="492"/>
    </row>
    <row r="114" spans="1:12" ht="21.75" customHeight="1" x14ac:dyDescent="0.2">
      <c r="A114" s="406" t="s">
        <v>415</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3" t="e">
        <f>VLOOKUP(A114,Data!$A:$S,19,FALSE)</f>
        <v>#N/A</v>
      </c>
      <c r="L114" s="530" t="e">
        <f>VLOOKUP(A114,Data!$A$2:$P$337,16,FALSE)</f>
        <v>#N/A</v>
      </c>
    </row>
    <row r="115" spans="1:12" ht="21.75" customHeight="1" x14ac:dyDescent="0.2">
      <c r="A115" s="406" t="s">
        <v>421</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7" t="e">
        <f>VLOOKUP(A115,Data!$A:$S,19,FALSE)</f>
        <v>#N/A</v>
      </c>
      <c r="L115" s="530" t="e">
        <f>VLOOKUP(A115,Data!$A$2:$P$337,16,FALSE)</f>
        <v>#N/A</v>
      </c>
    </row>
    <row r="116" spans="1:12" ht="21.75" customHeight="1" x14ac:dyDescent="0.2">
      <c r="A116" s="406" t="s">
        <v>519</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7" t="e">
        <f>VLOOKUP(A116,Data!$A:$S,19,FALSE)</f>
        <v>#N/A</v>
      </c>
      <c r="L116" s="530" t="e">
        <f>VLOOKUP(A116,Data!$A$2:$P$337,16,FALSE)</f>
        <v>#N/A</v>
      </c>
    </row>
    <row r="117" spans="1:12" ht="21.75" customHeight="1" x14ac:dyDescent="0.2">
      <c r="A117" s="93" t="s">
        <v>684</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7" t="e">
        <f>VLOOKUP(A117,Data!$A:$S,19,FALSE)</f>
        <v>#N/A</v>
      </c>
      <c r="L117" s="530" t="e">
        <f>VLOOKUP(A117,Data!$A$2:$P$337,16,FALSE)</f>
        <v>#N/A</v>
      </c>
    </row>
    <row r="118" spans="1:12" ht="21.75" customHeight="1" x14ac:dyDescent="0.2">
      <c r="A118" s="93" t="s">
        <v>630</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7" t="e">
        <f>VLOOKUP(A118,Data!$A:$S,19,FALSE)</f>
        <v>#N/A</v>
      </c>
      <c r="L118" s="530" t="e">
        <f>VLOOKUP(A118,Data!$A$2:$P$337,16,FALSE)</f>
        <v>#N/A</v>
      </c>
    </row>
    <row r="119" spans="1:12" ht="21.75" customHeight="1" x14ac:dyDescent="0.2">
      <c r="A119" s="406" t="s">
        <v>687</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7" t="e">
        <f>VLOOKUP(A119,Data!$A:$S,19,FALSE)</f>
        <v>#N/A</v>
      </c>
      <c r="L119" s="530" t="e">
        <f>VLOOKUP(A119,Data!$A$2:$P$337,16,FALSE)</f>
        <v>#N/A</v>
      </c>
    </row>
    <row r="120" spans="1:12" ht="21.75" customHeight="1" x14ac:dyDescent="0.2">
      <c r="A120" s="406" t="s">
        <v>688</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7" t="e">
        <f>VLOOKUP(A120,Data!$A:$S,19,FALSE)</f>
        <v>#N/A</v>
      </c>
      <c r="L120" s="530" t="e">
        <f>VLOOKUP(A120,Data!$A$2:$P$337,16,FALSE)</f>
        <v>#N/A</v>
      </c>
    </row>
    <row r="121" spans="1:12" ht="21.75" customHeight="1" x14ac:dyDescent="0.2">
      <c r="A121" s="406" t="s">
        <v>381</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7" t="e">
        <f>VLOOKUP(A121,Data!$A:$S,19,FALSE)</f>
        <v>#N/A</v>
      </c>
      <c r="L121" s="530" t="e">
        <f>VLOOKUP(A121,Data!$A$2:$P$337,16,FALSE)</f>
        <v>#N/A</v>
      </c>
    </row>
    <row r="122" spans="1:12" ht="21.75" customHeight="1" x14ac:dyDescent="0.2">
      <c r="A122" s="93" t="s">
        <v>699</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7" t="e">
        <f>VLOOKUP(A122,Data!$A:$S,19,FALSE)</f>
        <v>#N/A</v>
      </c>
      <c r="L122" s="530" t="e">
        <f>VLOOKUP(A122,Data!$A$2:$P$337,16,FALSE)</f>
        <v>#N/A</v>
      </c>
    </row>
    <row r="123" spans="1:12" ht="5.0999999999999996" customHeight="1" x14ac:dyDescent="0.2">
      <c r="A123" s="406"/>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7" t="e">
        <f>VLOOKUP(A123,Data!$A:$S,19,FALSE)</f>
        <v>#N/A</v>
      </c>
      <c r="L123" s="530" t="e">
        <f>VLOOKUP(A123,Data!$A$2:$P$337,16,FALSE)</f>
        <v>#N/A</v>
      </c>
    </row>
    <row r="124" spans="1:12" ht="5.0999999999999996" customHeight="1" x14ac:dyDescent="0.2">
      <c r="A124" s="93"/>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7" t="e">
        <f>VLOOKUP(A124,Data!$A:$S,19,FALSE)</f>
        <v>#N/A</v>
      </c>
      <c r="L124" s="530" t="e">
        <f>VLOOKUP(A124,Data!$A$2:$P$337,16,FALSE)</f>
        <v>#N/A</v>
      </c>
    </row>
    <row r="125" spans="1:12" ht="5.0999999999999996" customHeight="1" x14ac:dyDescent="0.2">
      <c r="A125" s="93"/>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4" t="e">
        <f>VLOOKUP(A125,Data!$A:$S,19,FALSE)</f>
        <v>#N/A</v>
      </c>
      <c r="L125" s="530" t="e">
        <f>VLOOKUP(A125,Data!$A$2:$P$337,16,FALSE)</f>
        <v>#N/A</v>
      </c>
    </row>
    <row r="126" spans="1:12" ht="5.0999999999999996" customHeight="1" x14ac:dyDescent="0.2">
      <c r="A126" s="96"/>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4" t="e">
        <f>VLOOKUP(A126,Data!$A:$S,19,FALSE)</f>
        <v>#N/A</v>
      </c>
      <c r="L126" s="530" t="e">
        <f>VLOOKUP(A126,Data!$A$2:$P$337,16,FALSE)</f>
        <v>#N/A</v>
      </c>
    </row>
    <row r="127" spans="1:12" ht="5.0999999999999996" customHeight="1" x14ac:dyDescent="0.2">
      <c r="A127" s="96"/>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4" t="e">
        <f>VLOOKUP(A127,Data!$A:$S,19,FALSE)</f>
        <v>#N/A</v>
      </c>
      <c r="L127" s="530" t="e">
        <f>VLOOKUP(A127,Data!$A$2:$P$337,16,FALSE)</f>
        <v>#N/A</v>
      </c>
    </row>
    <row r="128" spans="1:12" ht="5.0999999999999996" customHeight="1" x14ac:dyDescent="0.2">
      <c r="A128" s="95"/>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4" t="e">
        <f>VLOOKUP(A128,Data!$A:$S,19,FALSE)</f>
        <v>#N/A</v>
      </c>
      <c r="L128" s="530"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4" t="e">
        <f>VLOOKUP(A129,Data!$A:$S,19,FALSE)</f>
        <v>#N/A</v>
      </c>
      <c r="L129" s="530"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4" t="e">
        <f>VLOOKUP(A130,Data!$A:$S,19,FALSE)</f>
        <v>#N/A</v>
      </c>
      <c r="L130" s="530"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4" t="e">
        <f>VLOOKUP(A131,Data!$A:$S,19,FALSE)</f>
        <v>#N/A</v>
      </c>
      <c r="L131" s="530"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4" t="e">
        <f>VLOOKUP(A132,Data!$A:$S,19,FALSE)</f>
        <v>#N/A</v>
      </c>
      <c r="L132" s="530"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4" t="e">
        <f>VLOOKUP(A133,Data!$A:$S,19,FALSE)</f>
        <v>#N/A</v>
      </c>
      <c r="L133" s="530"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5" t="e">
        <f>VLOOKUP(A134,Data!$A:$S,19,FALSE)</f>
        <v>#N/A</v>
      </c>
      <c r="L134" s="530"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4"/>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604"/>
      <c r="B137" s="604"/>
      <c r="C137" s="604"/>
      <c r="D137" s="350"/>
      <c r="E137" s="322"/>
      <c r="F137" s="605"/>
      <c r="G137" s="605"/>
      <c r="H137" s="493"/>
      <c r="I137" s="351"/>
      <c r="J137" s="72"/>
      <c r="K137" s="492"/>
      <c r="L137" s="584"/>
      <c r="M137" s="83"/>
      <c r="N137" s="143"/>
      <c r="O137" s="143"/>
      <c r="P137" s="143"/>
      <c r="Q137" s="143"/>
      <c r="R137" s="143"/>
      <c r="S137" s="143"/>
      <c r="T137" s="143"/>
      <c r="U137" s="143"/>
      <c r="V137" s="143"/>
      <c r="W137" s="537"/>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584"/>
      <c r="I138" s="603"/>
      <c r="J138" s="322"/>
      <c r="K138" s="526"/>
      <c r="L138" s="584"/>
      <c r="M138" s="82"/>
      <c r="W138" s="526"/>
    </row>
    <row r="139" spans="1:31" s="75" customFormat="1" ht="5.0999999999999996" customHeight="1" x14ac:dyDescent="0.2">
      <c r="A139" s="353"/>
      <c r="B139" s="353"/>
      <c r="C139" s="354"/>
      <c r="D139" s="353"/>
      <c r="E139" s="353"/>
      <c r="F139" s="87"/>
      <c r="G139" s="86"/>
      <c r="H139" s="492"/>
      <c r="I139" s="349"/>
      <c r="J139" s="84"/>
      <c r="K139" s="87"/>
      <c r="L139" s="535"/>
      <c r="W139" s="536"/>
    </row>
    <row r="140" spans="1:31" s="75" customFormat="1" ht="9.75" customHeight="1" thickBot="1" x14ac:dyDescent="0.25">
      <c r="A140" s="79"/>
      <c r="B140" s="79"/>
      <c r="C140" s="80"/>
      <c r="D140" s="79"/>
      <c r="E140" s="79"/>
      <c r="F140" s="78"/>
      <c r="G140" s="77"/>
      <c r="H140" s="78"/>
      <c r="I140" s="76"/>
      <c r="J140" s="76"/>
      <c r="K140" s="78"/>
      <c r="L140" s="535"/>
      <c r="W140" s="536"/>
    </row>
    <row r="141" spans="1:31" ht="15" customHeight="1" thickTop="1" x14ac:dyDescent="0.2">
      <c r="A141" s="587" t="s">
        <v>281</v>
      </c>
      <c r="B141" s="588"/>
      <c r="C141" s="588"/>
      <c r="D141" s="588"/>
      <c r="E141" s="588"/>
      <c r="F141" s="588"/>
      <c r="G141" s="588"/>
      <c r="H141" s="589"/>
      <c r="I141" s="588"/>
      <c r="J141" s="588"/>
      <c r="K141" s="505"/>
      <c r="L141" s="584"/>
      <c r="W141" s="492"/>
    </row>
    <row r="142" spans="1:31" ht="27.75" customHeight="1" thickBot="1" x14ac:dyDescent="0.25">
      <c r="A142" s="147" t="s">
        <v>1</v>
      </c>
      <c r="B142" s="148" t="s">
        <v>2</v>
      </c>
      <c r="C142" s="148" t="s">
        <v>3</v>
      </c>
      <c r="D142" s="148" t="s">
        <v>4</v>
      </c>
      <c r="E142" s="148" t="s">
        <v>5</v>
      </c>
      <c r="F142" s="149" t="s">
        <v>124</v>
      </c>
      <c r="G142" s="149" t="s">
        <v>123</v>
      </c>
      <c r="H142" s="594" t="s">
        <v>53</v>
      </c>
      <c r="I142" s="595"/>
      <c r="J142" s="148" t="s">
        <v>7</v>
      </c>
      <c r="K142" s="501" t="s">
        <v>328</v>
      </c>
      <c r="L142" s="584"/>
      <c r="W142" s="492"/>
    </row>
    <row r="143" spans="1:31" s="75" customFormat="1" ht="21.75" customHeight="1" x14ac:dyDescent="0.2">
      <c r="A143" s="93" t="s">
        <v>419</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3" t="e">
        <f>VLOOKUP(A143,Data!$A:$S,19,FALSE)</f>
        <v>#N/A</v>
      </c>
      <c r="L143" s="530" t="e">
        <f>VLOOKUP(A143,Data!$A$2:$P$337,16,FALSE)</f>
        <v>#N/A</v>
      </c>
      <c r="W143" s="536"/>
    </row>
    <row r="144" spans="1:31" s="75" customFormat="1" ht="21.75" customHeight="1" x14ac:dyDescent="0.2">
      <c r="A144" s="93" t="s">
        <v>420</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7" t="e">
        <f>VLOOKUP(A144,Data!$A:$S,19,FALSE)</f>
        <v>#N/A</v>
      </c>
      <c r="L144" s="530" t="e">
        <f>VLOOKUP(A144,Data!$A$2:$P$337,16,FALSE)</f>
        <v>#N/A</v>
      </c>
      <c r="W144" s="536"/>
    </row>
    <row r="145" spans="1:12" s="75" customFormat="1" ht="21.75" customHeight="1" x14ac:dyDescent="0.2">
      <c r="A145" s="93" t="s">
        <v>450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7" t="e">
        <f>VLOOKUP(A145,Data!$A:$S,19,FALSE)</f>
        <v>#N/A</v>
      </c>
      <c r="L145" s="530" t="e">
        <f>VLOOKUP(A145,Data!$A$2:$P$337,16,FALSE)</f>
        <v>#N/A</v>
      </c>
    </row>
    <row r="146" spans="1:12" s="75" customFormat="1" ht="21.75" customHeight="1" x14ac:dyDescent="0.2">
      <c r="A146" s="93" t="s">
        <v>484</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7" t="e">
        <f>VLOOKUP(A146,Data!$A:$S,19,FALSE)</f>
        <v>#N/A</v>
      </c>
      <c r="L146" s="530" t="e">
        <f>VLOOKUP(A146,Data!$A$2:$P$337,16,FALSE)</f>
        <v>#N/A</v>
      </c>
    </row>
    <row r="147" spans="1:12" s="75" customFormat="1" ht="21.75" customHeight="1" x14ac:dyDescent="0.2">
      <c r="A147" s="93" t="s">
        <v>570</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7" t="e">
        <f>VLOOKUP(A147,Data!$A:$S,19,FALSE)</f>
        <v>#N/A</v>
      </c>
      <c r="L147" s="530" t="e">
        <f>VLOOKUP(A147,Data!$A$2:$P$337,16,FALSE)</f>
        <v>#N/A</v>
      </c>
    </row>
    <row r="148" spans="1:12" s="75" customFormat="1" ht="21.75" customHeight="1" x14ac:dyDescent="0.2">
      <c r="A148" s="93" t="s">
        <v>344</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7" t="e">
        <f>VLOOKUP(A148,Data!$A:$S,19,FALSE)</f>
        <v>#N/A</v>
      </c>
      <c r="L148" s="530" t="e">
        <f>VLOOKUP(A148,Data!$A$2:$P$337,16,FALSE)</f>
        <v>#N/A</v>
      </c>
    </row>
    <row r="149" spans="1:12" s="75" customFormat="1" ht="21.75" customHeight="1" x14ac:dyDescent="0.2">
      <c r="A149" s="93" t="s">
        <v>347</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7" t="e">
        <f>VLOOKUP(A149,Data!$A:$S,19,FALSE)</f>
        <v>#N/A</v>
      </c>
      <c r="L149" s="530" t="e">
        <f>VLOOKUP(A149,Data!$A$2:$P$337,16,FALSE)</f>
        <v>#N/A</v>
      </c>
    </row>
    <row r="150" spans="1:12" s="75" customFormat="1" ht="21.75" customHeight="1" x14ac:dyDescent="0.2">
      <c r="A150" s="93" t="s">
        <v>600</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7" t="e">
        <f>VLOOKUP(A150,Data!$A:$S,19,FALSE)</f>
        <v>#N/A</v>
      </c>
      <c r="L150" s="530" t="e">
        <f>VLOOKUP(A150,Data!$A$2:$P$337,16,FALSE)</f>
        <v>#N/A</v>
      </c>
    </row>
    <row r="151" spans="1:12" s="75" customFormat="1" ht="21.75" customHeight="1" x14ac:dyDescent="0.2">
      <c r="A151" s="93" t="s">
        <v>388</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7" t="e">
        <f>VLOOKUP(A151,Data!$A:$S,19,FALSE)</f>
        <v>#N/A</v>
      </c>
      <c r="L151" s="530" t="e">
        <f>VLOOKUP(A151,Data!$A$2:$P$337,16,FALSE)</f>
        <v>#N/A</v>
      </c>
    </row>
    <row r="152" spans="1:12" s="75" customFormat="1" ht="21.75" customHeight="1" x14ac:dyDescent="0.2">
      <c r="A152" s="93" t="s">
        <v>389</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7" t="e">
        <f>VLOOKUP(A152,Data!$A:$S,19,FALSE)</f>
        <v>#N/A</v>
      </c>
      <c r="L152" s="530" t="e">
        <f>VLOOKUP(A152,Data!$A$2:$P$337,16,FALSE)</f>
        <v>#N/A</v>
      </c>
    </row>
    <row r="153" spans="1:12" s="75" customFormat="1" ht="21.75" customHeight="1" x14ac:dyDescent="0.2">
      <c r="A153" s="93" t="s">
        <v>390</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7" t="e">
        <f>VLOOKUP(A153,Data!$A:$S,19,FALSE)</f>
        <v>#N/A</v>
      </c>
      <c r="L153" s="530" t="e">
        <f>VLOOKUP(A153,Data!$A$2:$P$337,16,FALSE)</f>
        <v>#N/A</v>
      </c>
    </row>
    <row r="154" spans="1:12" s="75" customFormat="1" ht="21.75" customHeight="1" x14ac:dyDescent="0.2">
      <c r="A154" s="93" t="s">
        <v>394</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7" t="e">
        <f>VLOOKUP(A154,Data!$A:$S,19,FALSE)</f>
        <v>#N/A</v>
      </c>
      <c r="L154" s="530" t="e">
        <f>VLOOKUP(A154,Data!$A$2:$P$337,16,FALSE)</f>
        <v>#N/A</v>
      </c>
    </row>
    <row r="155" spans="1:12" s="75" customFormat="1" ht="21.75" customHeight="1" x14ac:dyDescent="0.2">
      <c r="A155" s="93" t="s">
        <v>362</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7" t="e">
        <f>VLOOKUP(A155,Data!$A:$S,19,FALSE)</f>
        <v>#N/A</v>
      </c>
      <c r="L155" s="530" t="e">
        <f>VLOOKUP(A155,Data!$A$2:$P$337,16,FALSE)</f>
        <v>#N/A</v>
      </c>
    </row>
    <row r="156" spans="1:12" s="75" customFormat="1" ht="21.75" customHeight="1" x14ac:dyDescent="0.2">
      <c r="A156" s="93" t="s">
        <v>365</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7" t="e">
        <f>VLOOKUP(A156,Data!$A:$S,19,FALSE)</f>
        <v>#N/A</v>
      </c>
      <c r="L156" s="530" t="e">
        <f>VLOOKUP(A156,Data!$A$2:$P$337,16,FALSE)</f>
        <v>#N/A</v>
      </c>
    </row>
    <row r="157" spans="1:12" s="75" customFormat="1" ht="21.75" customHeight="1" x14ac:dyDescent="0.2">
      <c r="A157" s="93" t="s">
        <v>369</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7" t="e">
        <f>VLOOKUP(A157,Data!$A:$S,19,FALSE)</f>
        <v>#N/A</v>
      </c>
      <c r="L157" s="530" t="e">
        <f>VLOOKUP(A157,Data!$A$2:$P$337,16,FALSE)</f>
        <v>#N/A</v>
      </c>
    </row>
    <row r="158" spans="1:12" s="75" customFormat="1" ht="21.75" customHeight="1" x14ac:dyDescent="0.2">
      <c r="A158" s="93" t="s">
        <v>370</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7" t="e">
        <f>VLOOKUP(A158,Data!$A:$S,19,FALSE)</f>
        <v>#N/A</v>
      </c>
      <c r="L158" s="530" t="e">
        <f>VLOOKUP(A158,Data!$A$2:$P$337,16,FALSE)</f>
        <v>#N/A</v>
      </c>
    </row>
    <row r="159" spans="1:12" s="75" customFormat="1" ht="21.75" customHeight="1" x14ac:dyDescent="0.2">
      <c r="A159" s="93" t="s">
        <v>371</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7" t="e">
        <f>VLOOKUP(A159,Data!$A:$S,19,FALSE)</f>
        <v>#N/A</v>
      </c>
      <c r="L159" s="530" t="e">
        <f>VLOOKUP(A159,Data!$A$2:$P$337,16,FALSE)</f>
        <v>#N/A</v>
      </c>
    </row>
    <row r="160" spans="1:12" s="75" customFormat="1" ht="21.75" customHeight="1" x14ac:dyDescent="0.2">
      <c r="A160" s="93" t="s">
        <v>372</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7" t="e">
        <f>VLOOKUP(A160,Data!$A:$S,19,FALSE)</f>
        <v>#N/A</v>
      </c>
      <c r="L160" s="530" t="e">
        <f>VLOOKUP(A160,Data!$A$2:$P$337,16,FALSE)</f>
        <v>#N/A</v>
      </c>
    </row>
    <row r="161" spans="1:16384" s="75" customFormat="1" ht="21.75" customHeight="1" x14ac:dyDescent="0.2">
      <c r="A161" s="93" t="s">
        <v>373</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7" t="e">
        <f>VLOOKUP(A161,Data!$A:$S,19,FALSE)</f>
        <v>#N/A</v>
      </c>
      <c r="L161" s="530" t="e">
        <f>VLOOKUP(A161,Data!$A$2:$P$337,16,FALSE)</f>
        <v>#N/A</v>
      </c>
      <c r="W161" s="536"/>
    </row>
    <row r="162" spans="1:16384" ht="21.75" customHeight="1" x14ac:dyDescent="0.2">
      <c r="A162" s="96" t="s">
        <v>374</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7" t="e">
        <f>VLOOKUP(A162,Data!$A:$S,19,FALSE)</f>
        <v>#N/A</v>
      </c>
      <c r="L162" s="530" t="e">
        <f>VLOOKUP(A162,Data!$A$2:$P$337,16,FALSE)</f>
        <v>#N/A</v>
      </c>
      <c r="W162" s="492"/>
    </row>
    <row r="163" spans="1:16384" ht="21.75" customHeight="1" x14ac:dyDescent="0.2">
      <c r="A163" s="435" t="s">
        <v>396</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7" t="e">
        <f>VLOOKUP(A163,Data!$A:$S,19,FALSE)</f>
        <v>#N/A</v>
      </c>
      <c r="L163" s="530"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21.75" customHeight="1" x14ac:dyDescent="0.2">
      <c r="A164" s="435" t="s">
        <v>380</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7" t="e">
        <f>VLOOKUP(A164,Data!$A:$S,19,FALSE)</f>
        <v>#N/A</v>
      </c>
      <c r="L164" s="530"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21.75" customHeight="1" x14ac:dyDescent="0.2">
      <c r="A165" s="435" t="s">
        <v>382</v>
      </c>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7" t="e">
        <f>VLOOKUP(A165,Data!$A:$S,19,FALSE)</f>
        <v>#N/A</v>
      </c>
      <c r="L165" s="530"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21.75" customHeight="1" x14ac:dyDescent="0.2">
      <c r="A166" s="435" t="s">
        <v>383</v>
      </c>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7" t="e">
        <f>VLOOKUP(A166,Data!$A:$S,19,FALSE)</f>
        <v>#N/A</v>
      </c>
      <c r="L166" s="530"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21.75" customHeight="1" x14ac:dyDescent="0.2">
      <c r="A167" s="435" t="s">
        <v>400</v>
      </c>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7" t="e">
        <f>VLOOKUP(A167,Data!$A:$S,19,FALSE)</f>
        <v>#N/A</v>
      </c>
      <c r="L167" s="530"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5.0999999999999996" customHeight="1" x14ac:dyDescent="0.2">
      <c r="A168" s="435"/>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7" t="e">
        <f>VLOOKUP(A168,Data!$A:$S,19,FALSE)</f>
        <v>#N/A</v>
      </c>
      <c r="L168" s="530"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5.0999999999999996" customHeight="1" x14ac:dyDescent="0.2">
      <c r="A169" s="434"/>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7" t="e">
        <f>VLOOKUP(A169,Data!$A:$S,19,FALSE)</f>
        <v>#N/A</v>
      </c>
      <c r="L169" s="530" t="e">
        <f>VLOOKUP(A169,Data!$A$2:$P$337,16,FALSE)</f>
        <v>#N/A</v>
      </c>
      <c r="W169" s="492"/>
    </row>
    <row r="170" spans="1:16384" ht="5.0999999999999996" customHeight="1" x14ac:dyDescent="0.2">
      <c r="A170" s="434"/>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7" t="e">
        <f>VLOOKUP(A170,Data!$A:$S,19,FALSE)</f>
        <v>#N/A</v>
      </c>
      <c r="L170" s="530" t="e">
        <f>VLOOKUP(A170,Data!$A$2:$P$337,16,FALSE)</f>
        <v>#N/A</v>
      </c>
      <c r="W170" s="492"/>
    </row>
    <row r="171" spans="1:16384" ht="5.0999999999999996" customHeight="1" x14ac:dyDescent="0.2">
      <c r="A171" s="434"/>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7" t="e">
        <f>VLOOKUP(A171,Data!$A:$S,19,FALSE)</f>
        <v>#N/A</v>
      </c>
      <c r="L171" s="530" t="e">
        <f>VLOOKUP(A171,Data!$A$2:$P$337,16,FALSE)</f>
        <v>#N/A</v>
      </c>
      <c r="W171" s="492"/>
    </row>
    <row r="172" spans="1:16384" ht="5.0999999999999996" customHeight="1" x14ac:dyDescent="0.2">
      <c r="A172" s="434"/>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7" t="e">
        <f>VLOOKUP(A172,Data!$A:$S,19,FALSE)</f>
        <v>#N/A</v>
      </c>
      <c r="L172" s="530" t="e">
        <f>VLOOKUP(A172,Data!$A$2:$P$337,16,FALSE)</f>
        <v>#N/A</v>
      </c>
      <c r="W172" s="492"/>
    </row>
    <row r="173" spans="1:16384" ht="5.0999999999999996" customHeight="1" x14ac:dyDescent="0.2">
      <c r="A173" s="434"/>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7" t="e">
        <f>VLOOKUP(A173,Data!$A:$S,19,FALSE)</f>
        <v>#N/A</v>
      </c>
      <c r="L173" s="530"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7" t="e">
        <f>VLOOKUP(A174,Data!$A:$S,19,FALSE)</f>
        <v>#N/A</v>
      </c>
      <c r="L174" s="530"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7" t="e">
        <f>VLOOKUP(A175,Data!$A:$S,19,FALSE)</f>
        <v>#N/A</v>
      </c>
      <c r="L175" s="530"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7" t="e">
        <f>VLOOKUP(A176,Data!$A:$S,19,FALSE)</f>
        <v>#N/A</v>
      </c>
      <c r="L176" s="530"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7" t="e">
        <f>VLOOKUP(A177,Data!$A:$S,19,FALSE)</f>
        <v>#N/A</v>
      </c>
      <c r="L177" s="530"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7" t="e">
        <f>VLOOKUP(A178,Data!$A:$S,19,FALSE)</f>
        <v>#N/A</v>
      </c>
      <c r="L178" s="530"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7" t="e">
        <f>VLOOKUP(A179,Data!$A:$S,19,FALSE)</f>
        <v>#N/A</v>
      </c>
      <c r="L179" s="530"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7" t="e">
        <f>VLOOKUP(A180,Data!$A:$S,19,FALSE)</f>
        <v>#N/A</v>
      </c>
      <c r="L180" s="530"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7" t="e">
        <f>VLOOKUP(A181,Data!$A:$S,19,FALSE)</f>
        <v>#N/A</v>
      </c>
      <c r="L181" s="530"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7" t="e">
        <f>VLOOKUP(A182,Data!$A:$S,19,FALSE)</f>
        <v>#N/A</v>
      </c>
      <c r="L182" s="530"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7" t="e">
        <f>VLOOKUP(A183,Data!$A:$S,19,FALSE)</f>
        <v>#N/A</v>
      </c>
      <c r="L183" s="530"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7" t="e">
        <f>VLOOKUP(A184,Data!$A:$S,19,FALSE)</f>
        <v>#N/A</v>
      </c>
      <c r="L184" s="530"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7" t="e">
        <f>VLOOKUP(A185,Data!$A:$S,19,FALSE)</f>
        <v>#N/A</v>
      </c>
      <c r="L185" s="530"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7" t="e">
        <f>VLOOKUP(A186,Data!$A:$S,19,FALSE)</f>
        <v>#N/A</v>
      </c>
      <c r="L186" s="530"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7" t="e">
        <f>VLOOKUP(A187,Data!$A:$S,19,FALSE)</f>
        <v>#N/A</v>
      </c>
      <c r="L187" s="530"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7" t="e">
        <f>VLOOKUP(A188,Data!$A:$S,19,FALSE)</f>
        <v>#N/A</v>
      </c>
      <c r="L188" s="530"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7" t="e">
        <f>VLOOKUP(A189,Data!$A:$S,19,FALSE)</f>
        <v>#N/A</v>
      </c>
      <c r="L189" s="530"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7" t="e">
        <f>VLOOKUP(A190,Data!$A:$S,19,FALSE)</f>
        <v>#N/A</v>
      </c>
      <c r="L190" s="530"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7" t="e">
        <f>VLOOKUP(A191,Data!$A:$S,19,FALSE)</f>
        <v>#N/A</v>
      </c>
      <c r="L191" s="530"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7" t="e">
        <f>VLOOKUP(A192,Data!$A:$S,19,FALSE)</f>
        <v>#N/A</v>
      </c>
      <c r="L192" s="530"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7" t="e">
        <f>VLOOKUP(A193,Data!$A:$S,19,FALSE)</f>
        <v>#N/A</v>
      </c>
      <c r="L193" s="530"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7" t="e">
        <f>VLOOKUP(A194,Data!$A:$S,19,FALSE)</f>
        <v>#N/A</v>
      </c>
      <c r="L194" s="530"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7" t="e">
        <f>VLOOKUP(A195,Data!$A:$S,19,FALSE)</f>
        <v>#N/A</v>
      </c>
      <c r="L195" s="530"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7" t="e">
        <f>VLOOKUP(A196,Data!$A:$S,19,FALSE)</f>
        <v>#N/A</v>
      </c>
      <c r="L196" s="530"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7" t="e">
        <f>VLOOKUP(A197,Data!$A:$S,19,FALSE)</f>
        <v>#N/A</v>
      </c>
      <c r="L197" s="530"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7" t="e">
        <f>VLOOKUP(A198,Data!$A:$S,19,FALSE)</f>
        <v>#N/A</v>
      </c>
      <c r="L198" s="530"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7" t="e">
        <f>VLOOKUP(A199,Data!$A:$S,19,FALSE)</f>
        <v>#N/A</v>
      </c>
      <c r="L199" s="530"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7" t="e">
        <f>VLOOKUP(A200,Data!$A:$S,19,FALSE)</f>
        <v>#N/A</v>
      </c>
      <c r="L200" s="530"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7" t="e">
        <f>VLOOKUP(A201,Data!$A:$S,19,FALSE)</f>
        <v>#N/A</v>
      </c>
      <c r="L201" s="530"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7" t="e">
        <f>VLOOKUP(A202,Data!$A:$S,19,FALSE)</f>
        <v>#N/A</v>
      </c>
      <c r="L202" s="530"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7" t="e">
        <f>VLOOKUP(A203,Data!$A:$S,19,FALSE)</f>
        <v>#N/A</v>
      </c>
      <c r="L203" s="530"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7" t="e">
        <f>VLOOKUP(A204,Data!$A:$S,19,FALSE)</f>
        <v>#N/A</v>
      </c>
      <c r="L204" s="530"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7" t="e">
        <f>VLOOKUP(A205,Data!$A:$S,19,FALSE)</f>
        <v>#N/A</v>
      </c>
      <c r="L205" s="530"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7" t="e">
        <f>VLOOKUP(A206,Data!$A:$S,19,FALSE)</f>
        <v>#N/A</v>
      </c>
      <c r="L206" s="530"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7" t="e">
        <f>VLOOKUP(A207,Data!$A:$S,19,FALSE)</f>
        <v>#N/A</v>
      </c>
      <c r="L207" s="530"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7" t="e">
        <f>VLOOKUP(A208,Data!$A:$S,19,FALSE)</f>
        <v>#N/A</v>
      </c>
      <c r="L208" s="530"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7" t="e">
        <f>VLOOKUP(A209,Data!$A:$S,19,FALSE)</f>
        <v>#N/A</v>
      </c>
      <c r="L209" s="530"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7" t="e">
        <f>VLOOKUP(A210,Data!$A:$S,19,FALSE)</f>
        <v>#N/A</v>
      </c>
      <c r="L210" s="530"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7" t="e">
        <f>VLOOKUP(A211,Data!$A:$S,19,FALSE)</f>
        <v>#N/A</v>
      </c>
      <c r="L211" s="530"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7" t="e">
        <f>VLOOKUP(A212,Data!$A:$S,19,FALSE)</f>
        <v>#N/A</v>
      </c>
      <c r="L212" s="530"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7" t="e">
        <f>VLOOKUP(A213,Data!$A:$S,19,FALSE)</f>
        <v>#N/A</v>
      </c>
      <c r="L213" s="530"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7" t="e">
        <f>VLOOKUP(A214,Data!$A:$S,19,FALSE)</f>
        <v>#N/A</v>
      </c>
      <c r="L214" s="530"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7" t="e">
        <f>VLOOKUP(A215,Data!$A:$S,19,FALSE)</f>
        <v>#N/A</v>
      </c>
      <c r="L215" s="530"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7" t="e">
        <f>VLOOKUP(A216,Data!$A:$S,19,FALSE)</f>
        <v>#N/A</v>
      </c>
      <c r="L216" s="530"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7" t="e">
        <f>VLOOKUP(A217,Data!$A:$S,19,FALSE)</f>
        <v>#N/A</v>
      </c>
      <c r="L217" s="530"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7" t="e">
        <f>VLOOKUP(A218,Data!$A:$S,19,FALSE)</f>
        <v>#N/A</v>
      </c>
      <c r="L218" s="530"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7" t="e">
        <f>VLOOKUP(A219,Data!$A:$S,19,FALSE)</f>
        <v>#N/A</v>
      </c>
      <c r="L219" s="530"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7" t="e">
        <f>VLOOKUP(A220,Data!$A:$S,19,FALSE)</f>
        <v>#N/A</v>
      </c>
      <c r="L220" s="530"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8" t="e">
        <f>VLOOKUP(A221,Data!$A:$S,19,FALSE)</f>
        <v>#N/A</v>
      </c>
      <c r="L221" s="530"/>
    </row>
    <row r="222" spans="1:12" ht="28.5" customHeight="1" thickTop="1" thickBot="1" x14ac:dyDescent="0.25">
      <c r="H222" s="497"/>
      <c r="K222" s="497"/>
      <c r="L222" s="584"/>
    </row>
    <row r="223" spans="1:12" ht="15" customHeight="1" thickTop="1" x14ac:dyDescent="0.2">
      <c r="A223" s="587" t="s">
        <v>440</v>
      </c>
      <c r="B223" s="588"/>
      <c r="C223" s="588"/>
      <c r="D223" s="588"/>
      <c r="E223" s="588"/>
      <c r="F223" s="588"/>
      <c r="G223" s="588"/>
      <c r="H223" s="589"/>
      <c r="I223" s="588"/>
      <c r="J223" s="588"/>
      <c r="K223" s="505"/>
      <c r="L223" s="584"/>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501" t="s">
        <v>328</v>
      </c>
      <c r="L224" s="535"/>
    </row>
    <row r="225" spans="1:12" ht="21.75" customHeight="1" x14ac:dyDescent="0.2">
      <c r="A225" s="406" t="s">
        <v>423</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499" t="e">
        <f t="shared" ref="H225:H261" si="2">G225-F225</f>
        <v>#N/A</v>
      </c>
      <c r="I225" s="410" t="e">
        <f>VLOOKUP(A225,Data!$A:$P,15,FALSE)</f>
        <v>#N/A</v>
      </c>
      <c r="J225" s="386" t="e">
        <f>VLOOKUP(A225,Data!$A:$P,16,FALSE)</f>
        <v>#N/A</v>
      </c>
      <c r="K225" s="507" t="e">
        <f>VLOOKUP(A225,Data!$A:$S,19,FALSE)</f>
        <v>#N/A</v>
      </c>
      <c r="L225" s="530" t="e">
        <f>VLOOKUP(A225,Data!$A$2:$P$337,16,FALSE)</f>
        <v>#N/A</v>
      </c>
    </row>
    <row r="226" spans="1:12" ht="21.75" customHeight="1" x14ac:dyDescent="0.2">
      <c r="A226" s="406" t="s">
        <v>473</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499" t="e">
        <f t="shared" si="2"/>
        <v>#N/A</v>
      </c>
      <c r="I226" s="410" t="e">
        <f>VLOOKUP(A226,Data!$A:$P,15,FALSE)</f>
        <v>#N/A</v>
      </c>
      <c r="J226" s="386" t="e">
        <f>VLOOKUP(A226,Data!$A:$P,16,FALSE)</f>
        <v>#N/A</v>
      </c>
      <c r="K226" s="507" t="e">
        <f>VLOOKUP(A226,Data!$A:$S,19,FALSE)</f>
        <v>#N/A</v>
      </c>
      <c r="L226" s="530" t="e">
        <f>VLOOKUP(A226,Data!$A$2:$P$337,16,FALSE)</f>
        <v>#N/A</v>
      </c>
    </row>
    <row r="227" spans="1:12" ht="21.75" customHeight="1" x14ac:dyDescent="0.2">
      <c r="A227" s="406" t="s">
        <v>474</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499" t="e">
        <f t="shared" si="2"/>
        <v>#N/A</v>
      </c>
      <c r="I227" s="410" t="e">
        <f>VLOOKUP(A227,Data!$A:$P,15,FALSE)</f>
        <v>#N/A</v>
      </c>
      <c r="J227" s="386" t="e">
        <f>VLOOKUP(A227,Data!$A:$P,16,FALSE)</f>
        <v>#N/A</v>
      </c>
      <c r="K227" s="507" t="e">
        <f>VLOOKUP(A227,Data!$A:$S,19,FALSE)</f>
        <v>#N/A</v>
      </c>
      <c r="L227" s="530" t="e">
        <f>VLOOKUP(A227,Data!$A$2:$P$337,16,FALSE)</f>
        <v>#N/A</v>
      </c>
    </row>
    <row r="228" spans="1:12" ht="21.75" customHeight="1" x14ac:dyDescent="0.2">
      <c r="A228" s="406" t="s">
        <v>475</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499" t="e">
        <f t="shared" si="2"/>
        <v>#N/A</v>
      </c>
      <c r="I228" s="410" t="e">
        <f>VLOOKUP(A228,Data!$A:$P,15,FALSE)</f>
        <v>#N/A</v>
      </c>
      <c r="J228" s="386" t="e">
        <f>VLOOKUP(A228,Data!$A:$P,16,FALSE)</f>
        <v>#N/A</v>
      </c>
      <c r="K228" s="507" t="e">
        <f>VLOOKUP(A228,Data!$A:$S,19,FALSE)</f>
        <v>#N/A</v>
      </c>
      <c r="L228" s="530" t="e">
        <f>VLOOKUP(A228,Data!$A$2:$P$337,16,FALSE)</f>
        <v>#N/A</v>
      </c>
    </row>
    <row r="229" spans="1:12" ht="21.75" customHeight="1" x14ac:dyDescent="0.2">
      <c r="A229" s="409" t="s">
        <v>476</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499" t="e">
        <f t="shared" si="2"/>
        <v>#N/A</v>
      </c>
      <c r="I229" s="410" t="e">
        <f>VLOOKUP(A229,Data!$A:$P,15,FALSE)</f>
        <v>#N/A</v>
      </c>
      <c r="J229" s="386" t="e">
        <f>VLOOKUP(A229,Data!$A:$P,16,FALSE)</f>
        <v>#N/A</v>
      </c>
      <c r="K229" s="507" t="e">
        <f>VLOOKUP(A229,Data!$A:$S,19,FALSE)</f>
        <v>#N/A</v>
      </c>
      <c r="L229" s="530" t="e">
        <f>VLOOKUP(A229,Data!$A$2:$P$337,16,FALSE)</f>
        <v>#N/A</v>
      </c>
    </row>
    <row r="230" spans="1:12" ht="21.75" customHeight="1" x14ac:dyDescent="0.2">
      <c r="A230" s="409" t="s">
        <v>477</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499" t="e">
        <f t="shared" si="2"/>
        <v>#N/A</v>
      </c>
      <c r="I230" s="410" t="e">
        <f>VLOOKUP(A230,Data!$A:$P,15,FALSE)</f>
        <v>#N/A</v>
      </c>
      <c r="J230" s="386" t="e">
        <f>VLOOKUP(A230,Data!$A:$P,16,FALSE)</f>
        <v>#N/A</v>
      </c>
      <c r="K230" s="507" t="e">
        <f>VLOOKUP(A230,Data!$A:$S,19,FALSE)</f>
        <v>#N/A</v>
      </c>
      <c r="L230" s="530" t="e">
        <f>VLOOKUP(A230,Data!$A$2:$P$337,16,FALSE)</f>
        <v>#N/A</v>
      </c>
    </row>
    <row r="231" spans="1:12" ht="21.75" customHeight="1" x14ac:dyDescent="0.2">
      <c r="A231" s="409" t="s">
        <v>478</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499" t="e">
        <f t="shared" si="2"/>
        <v>#N/A</v>
      </c>
      <c r="I231" s="410" t="e">
        <f>VLOOKUP(A231,Data!$A:$P,15,FALSE)</f>
        <v>#N/A</v>
      </c>
      <c r="J231" s="386" t="e">
        <f>VLOOKUP(A231,Data!$A:$P,16,FALSE)</f>
        <v>#N/A</v>
      </c>
      <c r="K231" s="507" t="e">
        <f>VLOOKUP(A231,Data!$A:$S,19,FALSE)</f>
        <v>#N/A</v>
      </c>
      <c r="L231" s="530" t="e">
        <f>VLOOKUP(A231,Data!$A$2:$P$337,16,FALSE)</f>
        <v>#N/A</v>
      </c>
    </row>
    <row r="232" spans="1:12" ht="21.75" customHeight="1" x14ac:dyDescent="0.2">
      <c r="A232" s="409" t="s">
        <v>480</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499" t="e">
        <f t="shared" si="2"/>
        <v>#N/A</v>
      </c>
      <c r="I232" s="410" t="e">
        <f>VLOOKUP(A232,Data!$A:$P,15,FALSE)</f>
        <v>#N/A</v>
      </c>
      <c r="J232" s="386" t="e">
        <f>VLOOKUP(A232,Data!$A:$P,16,FALSE)</f>
        <v>#N/A</v>
      </c>
      <c r="K232" s="507" t="e">
        <f>VLOOKUP(A232,Data!$A:$S,19,FALSE)</f>
        <v>#N/A</v>
      </c>
      <c r="L232" s="530" t="e">
        <f>VLOOKUP(A232,Data!$A$2:$P$337,16,FALSE)</f>
        <v>#N/A</v>
      </c>
    </row>
    <row r="233" spans="1:12" ht="21.75" customHeight="1" x14ac:dyDescent="0.2">
      <c r="A233" s="409" t="s">
        <v>482</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499" t="e">
        <f t="shared" si="2"/>
        <v>#N/A</v>
      </c>
      <c r="I233" s="410" t="e">
        <f>VLOOKUP(A233,Data!$A:$P,15,FALSE)</f>
        <v>#N/A</v>
      </c>
      <c r="J233" s="386" t="e">
        <f>VLOOKUP(A233,Data!$A:$P,16,FALSE)</f>
        <v>#N/A</v>
      </c>
      <c r="K233" s="507" t="e">
        <f>VLOOKUP(A233,Data!$A:$S,19,FALSE)</f>
        <v>#N/A</v>
      </c>
      <c r="L233" s="530" t="e">
        <f>VLOOKUP(A233,Data!$A$2:$P$337,16,FALSE)</f>
        <v>#N/A</v>
      </c>
    </row>
    <row r="234" spans="1:12" ht="21.75" customHeight="1" x14ac:dyDescent="0.2">
      <c r="A234" s="409" t="s">
        <v>483</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499" t="e">
        <f t="shared" si="2"/>
        <v>#N/A</v>
      </c>
      <c r="I234" s="410" t="e">
        <f>VLOOKUP(A234,Data!$A:$P,15,FALSE)</f>
        <v>#N/A</v>
      </c>
      <c r="J234" s="386" t="e">
        <f>VLOOKUP(A234,Data!$A:$P,16,FALSE)</f>
        <v>#N/A</v>
      </c>
      <c r="K234" s="507" t="e">
        <f>VLOOKUP(A234,Data!$A:$S,19,FALSE)</f>
        <v>#N/A</v>
      </c>
      <c r="L234" s="530" t="e">
        <f>VLOOKUP(A234,Data!$A$2:$P$337,16,FALSE)</f>
        <v>#N/A</v>
      </c>
    </row>
    <row r="235" spans="1:12" ht="21.75" customHeight="1" x14ac:dyDescent="0.2">
      <c r="A235" s="409" t="s">
        <v>353</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499" t="e">
        <f t="shared" si="2"/>
        <v>#N/A</v>
      </c>
      <c r="I235" s="410" t="e">
        <f>VLOOKUP(A235,Data!$A:$P,15,FALSE)</f>
        <v>#N/A</v>
      </c>
      <c r="J235" s="386" t="e">
        <f>VLOOKUP(A235,Data!$A:$P,16,FALSE)</f>
        <v>#N/A</v>
      </c>
      <c r="K235" s="507" t="e">
        <f>VLOOKUP(A235,Data!$A:$S,19,FALSE)</f>
        <v>#N/A</v>
      </c>
      <c r="L235" s="530" t="e">
        <f>VLOOKUP(A235,Data!$A$2:$P$337,16,FALSE)</f>
        <v>#N/A</v>
      </c>
    </row>
    <row r="236" spans="1:12" ht="21.75" customHeight="1" x14ac:dyDescent="0.2">
      <c r="A236" s="409" t="s">
        <v>354</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499" t="e">
        <f t="shared" si="2"/>
        <v>#N/A</v>
      </c>
      <c r="I236" s="410" t="e">
        <f>VLOOKUP(A236,Data!$A:$P,15,FALSE)</f>
        <v>#N/A</v>
      </c>
      <c r="J236" s="386" t="e">
        <f>VLOOKUP(A236,Data!$A:$P,16,FALSE)</f>
        <v>#N/A</v>
      </c>
      <c r="K236" s="507" t="e">
        <f>VLOOKUP(A236,Data!$A:$S,19,FALSE)</f>
        <v>#N/A</v>
      </c>
      <c r="L236" s="530" t="e">
        <f>VLOOKUP(A236,Data!$A$2:$P$337,16,FALSE)</f>
        <v>#N/A</v>
      </c>
    </row>
    <row r="237" spans="1:12" ht="21.75" customHeight="1" x14ac:dyDescent="0.2">
      <c r="A237" s="409" t="s">
        <v>611</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499" t="e">
        <f t="shared" si="2"/>
        <v>#N/A</v>
      </c>
      <c r="I237" s="410" t="e">
        <f>VLOOKUP(A237,Data!$A:$P,15,FALSE)</f>
        <v>#N/A</v>
      </c>
      <c r="J237" s="386" t="e">
        <f>VLOOKUP(A237,Data!$A:$P,16,FALSE)</f>
        <v>#N/A</v>
      </c>
      <c r="K237" s="507" t="e">
        <f>VLOOKUP(A237,Data!$A:$S,19,FALSE)</f>
        <v>#N/A</v>
      </c>
      <c r="L237" s="530" t="e">
        <f>VLOOKUP(A237,Data!$A$2:$P$337,16,FALSE)</f>
        <v>#N/A</v>
      </c>
    </row>
    <row r="238" spans="1:12" ht="21.75" customHeight="1" x14ac:dyDescent="0.2">
      <c r="A238" s="409" t="s">
        <v>356</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499" t="e">
        <f t="shared" si="2"/>
        <v>#N/A</v>
      </c>
      <c r="I238" s="410" t="e">
        <f>VLOOKUP(A238,Data!$A:$P,15,FALSE)</f>
        <v>#N/A</v>
      </c>
      <c r="J238" s="386" t="e">
        <f>VLOOKUP(A238,Data!$A:$P,16,FALSE)</f>
        <v>#N/A</v>
      </c>
      <c r="K238" s="507" t="e">
        <f>VLOOKUP(A238,Data!$A:$S,19,FALSE)</f>
        <v>#N/A</v>
      </c>
      <c r="L238" s="530" t="e">
        <f>VLOOKUP(A238,Data!$A$2:$P$337,16,FALSE)</f>
        <v>#N/A</v>
      </c>
    </row>
    <row r="239" spans="1:12" ht="21.75" customHeight="1" x14ac:dyDescent="0.2">
      <c r="A239" s="409" t="s">
        <v>357</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499" t="e">
        <f t="shared" si="2"/>
        <v>#N/A</v>
      </c>
      <c r="I239" s="410" t="e">
        <f>VLOOKUP(A239,Data!$A:$P,15,FALSE)</f>
        <v>#N/A</v>
      </c>
      <c r="J239" s="386" t="e">
        <f>VLOOKUP(A239,Data!$A:$P,16,FALSE)</f>
        <v>#N/A</v>
      </c>
      <c r="K239" s="507" t="e">
        <f>VLOOKUP(A239,Data!$A:$S,19,FALSE)</f>
        <v>#N/A</v>
      </c>
      <c r="L239" s="530" t="e">
        <f>VLOOKUP(A239,Data!$A$2:$P$337,16,FALSE)</f>
        <v>#N/A</v>
      </c>
    </row>
    <row r="240" spans="1:12" ht="21.75" customHeight="1" x14ac:dyDescent="0.2">
      <c r="A240" s="409" t="s">
        <v>612</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499" t="e">
        <f t="shared" si="2"/>
        <v>#N/A</v>
      </c>
      <c r="I240" s="410" t="e">
        <f>VLOOKUP(A240,Data!$A:$P,15,FALSE)</f>
        <v>#N/A</v>
      </c>
      <c r="J240" s="386" t="e">
        <f>VLOOKUP(A240,Data!$A:$P,16,FALSE)</f>
        <v>#N/A</v>
      </c>
      <c r="K240" s="507" t="e">
        <f>VLOOKUP(A240,Data!$A:$S,19,FALSE)</f>
        <v>#N/A</v>
      </c>
      <c r="L240" s="530" t="e">
        <f>VLOOKUP(A240,Data!$A$2:$P$337,16,FALSE)</f>
        <v>#N/A</v>
      </c>
    </row>
    <row r="241" spans="1:12" ht="21.75" customHeight="1" x14ac:dyDescent="0.2">
      <c r="A241" s="409" t="s">
        <v>358</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499" t="e">
        <f t="shared" si="2"/>
        <v>#N/A</v>
      </c>
      <c r="I241" s="410" t="e">
        <f>VLOOKUP(A241,Data!$A:$P,15,FALSE)</f>
        <v>#N/A</v>
      </c>
      <c r="J241" s="386" t="e">
        <f>VLOOKUP(A241,Data!$A:$P,16,FALSE)</f>
        <v>#N/A</v>
      </c>
      <c r="K241" s="507" t="e">
        <f>VLOOKUP(A241,Data!$A:$S,19,FALSE)</f>
        <v>#N/A</v>
      </c>
      <c r="L241" s="530" t="e">
        <f>VLOOKUP(A241,Data!$A$2:$P$337,16,FALSE)</f>
        <v>#N/A</v>
      </c>
    </row>
    <row r="242" spans="1:12" ht="21.75" customHeight="1" x14ac:dyDescent="0.2">
      <c r="A242" s="409" t="s">
        <v>613</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499" t="e">
        <f t="shared" si="2"/>
        <v>#N/A</v>
      </c>
      <c r="I242" s="410" t="e">
        <f>VLOOKUP(A242,Data!$A:$P,15,FALSE)</f>
        <v>#N/A</v>
      </c>
      <c r="J242" s="386" t="e">
        <f>VLOOKUP(A242,Data!$A:$P,16,FALSE)</f>
        <v>#N/A</v>
      </c>
      <c r="K242" s="507" t="e">
        <f>VLOOKUP(A242,Data!$A:$S,19,FALSE)</f>
        <v>#N/A</v>
      </c>
      <c r="L242" s="530" t="e">
        <f>VLOOKUP(A242,Data!$A$2:$P$337,16,FALSE)</f>
        <v>#N/A</v>
      </c>
    </row>
    <row r="243" spans="1:12" ht="21.75" customHeight="1" x14ac:dyDescent="0.2">
      <c r="A243" s="409" t="s">
        <v>359</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499" t="e">
        <f t="shared" si="2"/>
        <v>#N/A</v>
      </c>
      <c r="I243" s="410" t="e">
        <f>VLOOKUP(A243,Data!$A:$P,15,FALSE)</f>
        <v>#N/A</v>
      </c>
      <c r="J243" s="386" t="e">
        <f>VLOOKUP(A243,Data!$A:$P,16,FALSE)</f>
        <v>#N/A</v>
      </c>
      <c r="K243" s="507" t="e">
        <f>VLOOKUP(A243,Data!$A:$S,19,FALSE)</f>
        <v>#N/A</v>
      </c>
      <c r="L243" s="530" t="e">
        <f>VLOOKUP(A243,Data!$A$2:$P$337,16,FALSE)</f>
        <v>#N/A</v>
      </c>
    </row>
    <row r="244" spans="1:12" ht="21.75" customHeight="1" x14ac:dyDescent="0.2">
      <c r="A244" s="409" t="s">
        <v>614</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499" t="e">
        <f t="shared" si="2"/>
        <v>#N/A</v>
      </c>
      <c r="I244" s="410" t="e">
        <f>VLOOKUP(A244,Data!$A:$P,15,FALSE)</f>
        <v>#N/A</v>
      </c>
      <c r="J244" s="386" t="e">
        <f>VLOOKUP(A244,Data!$A:$P,16,FALSE)</f>
        <v>#N/A</v>
      </c>
      <c r="K244" s="507" t="e">
        <f>VLOOKUP(A244,Data!$A:$S,19,FALSE)</f>
        <v>#N/A</v>
      </c>
      <c r="L244" s="530" t="e">
        <f>VLOOKUP(A244,Data!$A$2:$P$337,16,FALSE)</f>
        <v>#N/A</v>
      </c>
    </row>
    <row r="245" spans="1:12" ht="21.75" customHeight="1" x14ac:dyDescent="0.2">
      <c r="A245" s="409" t="s">
        <v>614</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499" t="e">
        <f t="shared" si="2"/>
        <v>#N/A</v>
      </c>
      <c r="I245" s="410" t="e">
        <f>VLOOKUP(A245,Data!$A:$P,15,FALSE)</f>
        <v>#N/A</v>
      </c>
      <c r="J245" s="386" t="e">
        <f>VLOOKUP(A245,Data!$A:$P,16,FALSE)</f>
        <v>#N/A</v>
      </c>
      <c r="K245" s="507" t="e">
        <f>VLOOKUP(A245,Data!$A:$S,19,FALSE)</f>
        <v>#N/A</v>
      </c>
      <c r="L245" s="530" t="e">
        <f>VLOOKUP(A245,Data!$A$2:$P$337,16,FALSE)</f>
        <v>#N/A</v>
      </c>
    </row>
    <row r="246" spans="1:12" ht="21.75" customHeight="1" x14ac:dyDescent="0.2">
      <c r="A246" s="409" t="s">
        <v>360</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499" t="e">
        <f t="shared" si="2"/>
        <v>#N/A</v>
      </c>
      <c r="I246" s="410" t="e">
        <f>VLOOKUP(A246,Data!$A:$P,15,FALSE)</f>
        <v>#N/A</v>
      </c>
      <c r="J246" s="386" t="e">
        <f>VLOOKUP(A246,Data!$A:$P,16,FALSE)</f>
        <v>#N/A</v>
      </c>
      <c r="K246" s="507" t="e">
        <f>VLOOKUP(A246,Data!$A:$S,19,FALSE)</f>
        <v>#N/A</v>
      </c>
      <c r="L246" s="530" t="e">
        <f>VLOOKUP(A246,Data!$A$2:$P$337,16,FALSE)</f>
        <v>#N/A</v>
      </c>
    </row>
    <row r="247" spans="1:12" ht="21.75" customHeight="1" x14ac:dyDescent="0.2">
      <c r="A247" s="409" t="s">
        <v>361</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499" t="e">
        <f t="shared" si="2"/>
        <v>#N/A</v>
      </c>
      <c r="I247" s="410" t="e">
        <f>VLOOKUP(A247,Data!$A:$P,15,FALSE)</f>
        <v>#N/A</v>
      </c>
      <c r="J247" s="386" t="e">
        <f>VLOOKUP(A247,Data!$A:$P,16,FALSE)</f>
        <v>#N/A</v>
      </c>
      <c r="K247" s="507" t="e">
        <f>VLOOKUP(A247,Data!$A:$S,19,FALSE)</f>
        <v>#N/A</v>
      </c>
      <c r="L247" s="530" t="e">
        <f>VLOOKUP(A247,Data!$A$2:$P$337,16,FALSE)</f>
        <v>#N/A</v>
      </c>
    </row>
    <row r="248" spans="1:12" ht="21.75" customHeight="1" x14ac:dyDescent="0.2">
      <c r="A248" s="409" t="s">
        <v>386</v>
      </c>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499" t="e">
        <f t="shared" si="2"/>
        <v>#N/A</v>
      </c>
      <c r="I248" s="410" t="e">
        <f>VLOOKUP(A248,Data!$A:$P,15,FALSE)</f>
        <v>#N/A</v>
      </c>
      <c r="J248" s="386" t="e">
        <f>VLOOKUP(A248,Data!$A:$P,16,FALSE)</f>
        <v>#N/A</v>
      </c>
      <c r="K248" s="507" t="e">
        <f>VLOOKUP(A248,Data!$A:$S,19,FALSE)</f>
        <v>#N/A</v>
      </c>
      <c r="L248" s="530" t="e">
        <f>VLOOKUP(A248,Data!$A$2:$P$337,16,FALSE)</f>
        <v>#N/A</v>
      </c>
    </row>
    <row r="249" spans="1:12" ht="21.75" customHeight="1" x14ac:dyDescent="0.2">
      <c r="A249" s="409" t="s">
        <v>395</v>
      </c>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499" t="e">
        <f t="shared" si="2"/>
        <v>#N/A</v>
      </c>
      <c r="I249" s="410" t="e">
        <f>VLOOKUP(A249,Data!$A:$P,15,FALSE)</f>
        <v>#N/A</v>
      </c>
      <c r="J249" s="386" t="e">
        <f>VLOOKUP(A249,Data!$A:$P,16,FALSE)</f>
        <v>#N/A</v>
      </c>
      <c r="K249" s="507" t="e">
        <f>VLOOKUP(A249,Data!$A:$S,19,FALSE)</f>
        <v>#N/A</v>
      </c>
      <c r="L249" s="530" t="e">
        <f>VLOOKUP(A249,Data!$A$2:$P$337,16,FALSE)</f>
        <v>#N/A</v>
      </c>
    </row>
    <row r="250" spans="1:12" ht="21.75" customHeight="1" x14ac:dyDescent="0.2">
      <c r="A250" s="409" t="s">
        <v>366</v>
      </c>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499" t="e">
        <f t="shared" si="2"/>
        <v>#N/A</v>
      </c>
      <c r="I250" s="410" t="e">
        <f>VLOOKUP(A250,Data!$A:$P,15,FALSE)</f>
        <v>#N/A</v>
      </c>
      <c r="J250" s="386" t="e">
        <f>VLOOKUP(A250,Data!$A:$P,16,FALSE)</f>
        <v>#N/A</v>
      </c>
      <c r="K250" s="507" t="e">
        <f>VLOOKUP(A250,Data!$A:$S,19,FALSE)</f>
        <v>#N/A</v>
      </c>
      <c r="L250" s="530" t="e">
        <f>VLOOKUP(A250,Data!$A$2:$P$337,16,FALSE)</f>
        <v>#N/A</v>
      </c>
    </row>
    <row r="251" spans="1:12" ht="21.75" customHeight="1" x14ac:dyDescent="0.2">
      <c r="A251" s="409" t="s">
        <v>367</v>
      </c>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499" t="e">
        <f t="shared" si="2"/>
        <v>#N/A</v>
      </c>
      <c r="I251" s="410" t="e">
        <f>VLOOKUP(A251,Data!$A:$P,15,FALSE)</f>
        <v>#N/A</v>
      </c>
      <c r="J251" s="386" t="e">
        <f>VLOOKUP(A251,Data!$A:$P,16,FALSE)</f>
        <v>#N/A</v>
      </c>
      <c r="K251" s="507" t="e">
        <f>VLOOKUP(A251,Data!$A:$S,19,FALSE)</f>
        <v>#N/A</v>
      </c>
      <c r="L251" s="530" t="e">
        <f>VLOOKUP(A251,Data!$A$2:$P$337,16,FALSE)</f>
        <v>#N/A</v>
      </c>
    </row>
    <row r="252" spans="1:12" ht="21.75" customHeight="1" x14ac:dyDescent="0.2">
      <c r="A252" s="409" t="s">
        <v>368</v>
      </c>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499" t="e">
        <f t="shared" si="2"/>
        <v>#N/A</v>
      </c>
      <c r="I252" s="410" t="e">
        <f>VLOOKUP(A252,Data!$A:$P,15,FALSE)</f>
        <v>#N/A</v>
      </c>
      <c r="J252" s="386" t="e">
        <f>VLOOKUP(A252,Data!$A:$P,16,FALSE)</f>
        <v>#N/A</v>
      </c>
      <c r="K252" s="507" t="e">
        <f>VLOOKUP(A252,Data!$A:$S,19,FALSE)</f>
        <v>#N/A</v>
      </c>
      <c r="L252" s="530" t="e">
        <f>VLOOKUP(A252,Data!$A$2:$P$337,16,FALSE)</f>
        <v>#N/A</v>
      </c>
    </row>
    <row r="253" spans="1:12" ht="21.75" customHeight="1" x14ac:dyDescent="0.2">
      <c r="A253" s="409" t="s">
        <v>375</v>
      </c>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499" t="e">
        <f t="shared" si="2"/>
        <v>#N/A</v>
      </c>
      <c r="I253" s="410" t="e">
        <f>VLOOKUP(A253,Data!$A:$P,15,FALSE)</f>
        <v>#N/A</v>
      </c>
      <c r="J253" s="386" t="e">
        <f>VLOOKUP(A253,Data!$A:$P,16,FALSE)</f>
        <v>#N/A</v>
      </c>
      <c r="K253" s="507" t="e">
        <f>VLOOKUP(A253,Data!$A:$S,19,FALSE)</f>
        <v>#N/A</v>
      </c>
      <c r="L253" s="530" t="e">
        <f>VLOOKUP(A253,Data!$A$2:$P$337,16,FALSE)</f>
        <v>#N/A</v>
      </c>
    </row>
    <row r="254" spans="1:12" ht="21.75" customHeight="1" x14ac:dyDescent="0.2">
      <c r="A254" s="409" t="s">
        <v>376</v>
      </c>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499" t="e">
        <f t="shared" si="2"/>
        <v>#N/A</v>
      </c>
      <c r="I254" s="410" t="e">
        <f>VLOOKUP(A254,Data!$A:$P,15,FALSE)</f>
        <v>#N/A</v>
      </c>
      <c r="J254" s="386" t="e">
        <f>VLOOKUP(A254,Data!$A:$P,16,FALSE)</f>
        <v>#N/A</v>
      </c>
      <c r="K254" s="507" t="e">
        <f>VLOOKUP(A254,Data!$A:$S,19,FALSE)</f>
        <v>#N/A</v>
      </c>
      <c r="L254" s="530" t="e">
        <f>VLOOKUP(A254,Data!$A$2:$P$337,16,FALSE)</f>
        <v>#N/A</v>
      </c>
    </row>
    <row r="255" spans="1:12" ht="21.75" customHeight="1" x14ac:dyDescent="0.2">
      <c r="A255" s="409" t="s">
        <v>377</v>
      </c>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499" t="e">
        <f t="shared" si="2"/>
        <v>#N/A</v>
      </c>
      <c r="I255" s="410" t="e">
        <f>VLOOKUP(A255,Data!$A:$P,15,FALSE)</f>
        <v>#N/A</v>
      </c>
      <c r="J255" s="386" t="e">
        <f>VLOOKUP(A255,Data!$A:$P,16,FALSE)</f>
        <v>#N/A</v>
      </c>
      <c r="K255" s="507" t="e">
        <f>VLOOKUP(A255,Data!$A:$S,19,FALSE)</f>
        <v>#N/A</v>
      </c>
      <c r="L255" s="530" t="e">
        <f>VLOOKUP(A255,Data!$A$2:$P$337,16,FALSE)</f>
        <v>#N/A</v>
      </c>
    </row>
    <row r="256" spans="1:12" ht="21.75" customHeight="1" x14ac:dyDescent="0.2">
      <c r="A256" s="409" t="s">
        <v>710</v>
      </c>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499" t="e">
        <f t="shared" si="2"/>
        <v>#N/A</v>
      </c>
      <c r="I256" s="410" t="e">
        <f>VLOOKUP(A256,Data!$A:$P,15,FALSE)</f>
        <v>#N/A</v>
      </c>
      <c r="J256" s="386" t="e">
        <f>VLOOKUP(A256,Data!$A:$P,16,FALSE)</f>
        <v>#N/A</v>
      </c>
      <c r="K256" s="507" t="e">
        <f>VLOOKUP(A256,Data!$A:$S,19,FALSE)</f>
        <v>#N/A</v>
      </c>
      <c r="L256" s="530"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499" t="e">
        <f t="shared" si="2"/>
        <v>#N/A</v>
      </c>
      <c r="I257" s="410" t="e">
        <f>VLOOKUP(A257,Data!$A:$P,15,FALSE)</f>
        <v>#N/A</v>
      </c>
      <c r="J257" s="386" t="e">
        <f>VLOOKUP(A257,Data!$A:$P,16,FALSE)</f>
        <v>#N/A</v>
      </c>
      <c r="K257" s="507" t="e">
        <f>VLOOKUP(A257,Data!$A:$S,19,FALSE)</f>
        <v>#N/A</v>
      </c>
      <c r="L257" s="530"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499" t="e">
        <f t="shared" si="2"/>
        <v>#N/A</v>
      </c>
      <c r="I258" s="410" t="e">
        <f>VLOOKUP(A258,Data!$A:$P,15,FALSE)</f>
        <v>#N/A</v>
      </c>
      <c r="J258" s="386" t="e">
        <f>VLOOKUP(A258,Data!$A:$P,16,FALSE)</f>
        <v>#N/A</v>
      </c>
      <c r="K258" s="507" t="e">
        <f>VLOOKUP(A258,Data!$A:$S,19,FALSE)</f>
        <v>#N/A</v>
      </c>
      <c r="L258" s="530"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499" t="e">
        <f t="shared" si="2"/>
        <v>#N/A</v>
      </c>
      <c r="I259" s="410" t="e">
        <f>VLOOKUP(A259,Data!$A:$P,15,FALSE)</f>
        <v>#N/A</v>
      </c>
      <c r="J259" s="386" t="e">
        <f>VLOOKUP(A259,Data!$A:$P,16,FALSE)</f>
        <v>#N/A</v>
      </c>
      <c r="K259" s="507" t="e">
        <f>VLOOKUP(A259,Data!$A:$S,19,FALSE)</f>
        <v>#N/A</v>
      </c>
      <c r="L259" s="530"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499" t="e">
        <f t="shared" si="2"/>
        <v>#N/A</v>
      </c>
      <c r="I260" s="410" t="e">
        <f>VLOOKUP(A260,Data!$A:$P,15,FALSE)</f>
        <v>#N/A</v>
      </c>
      <c r="J260" s="386" t="e">
        <f>VLOOKUP(A260,Data!$A:$P,16,FALSE)</f>
        <v>#N/A</v>
      </c>
      <c r="K260" s="507" t="e">
        <f>VLOOKUP(A260,Data!$A:$S,19,FALSE)</f>
        <v>#N/A</v>
      </c>
      <c r="L260" s="530"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499" t="e">
        <f t="shared" si="2"/>
        <v>#N/A</v>
      </c>
      <c r="I261" s="410" t="e">
        <f>VLOOKUP(A261,Data!$A:$P,15,FALSE)</f>
        <v>#N/A</v>
      </c>
      <c r="J261" s="386" t="e">
        <f>VLOOKUP(A261,Data!$A:$P,16,FALSE)</f>
        <v>#N/A</v>
      </c>
      <c r="K261" s="507" t="e">
        <f>VLOOKUP(A261,Data!$A:$S,19,FALSE)</f>
        <v>#N/A</v>
      </c>
      <c r="L261" s="530"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499" t="e">
        <f t="shared" ref="H262:H271" si="3">G262-F262</f>
        <v>#N/A</v>
      </c>
      <c r="I262" s="410" t="e">
        <f>VLOOKUP(A262,Data!$A:$P,15,FALSE)</f>
        <v>#N/A</v>
      </c>
      <c r="J262" s="386" t="e">
        <f>VLOOKUP(A262,Data!$A:$P,16,FALSE)</f>
        <v>#N/A</v>
      </c>
      <c r="K262" s="507" t="e">
        <f>VLOOKUP(A262,Data!$A:$S,19,FALSE)</f>
        <v>#N/A</v>
      </c>
      <c r="L262" s="530"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499" t="e">
        <f t="shared" si="3"/>
        <v>#N/A</v>
      </c>
      <c r="I263" s="410" t="e">
        <f>VLOOKUP(A263,Data!$A:$P,15,FALSE)</f>
        <v>#N/A</v>
      </c>
      <c r="J263" s="386" t="e">
        <f>VLOOKUP(A263,Data!$A:$P,16,FALSE)</f>
        <v>#N/A</v>
      </c>
      <c r="K263" s="507" t="e">
        <f>VLOOKUP(A263,Data!$A:$S,19,FALSE)</f>
        <v>#N/A</v>
      </c>
      <c r="L263" s="530"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499" t="e">
        <f t="shared" si="3"/>
        <v>#N/A</v>
      </c>
      <c r="I264" s="410" t="e">
        <f>VLOOKUP(A264,Data!$A:$P,15,FALSE)</f>
        <v>#N/A</v>
      </c>
      <c r="J264" s="386" t="e">
        <f>VLOOKUP(A264,Data!$A:$P,16,FALSE)</f>
        <v>#N/A</v>
      </c>
      <c r="K264" s="507" t="e">
        <f>VLOOKUP(A264,Data!$A:$S,19,FALSE)</f>
        <v>#N/A</v>
      </c>
      <c r="L264" s="530"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499" t="e">
        <f t="shared" si="3"/>
        <v>#N/A</v>
      </c>
      <c r="I265" s="410" t="e">
        <f>VLOOKUP(A265,Data!$A:$P,15,FALSE)</f>
        <v>#N/A</v>
      </c>
      <c r="J265" s="386" t="e">
        <f>VLOOKUP(A265,Data!$A:$P,16,FALSE)</f>
        <v>#N/A</v>
      </c>
      <c r="K265" s="507" t="e">
        <f>VLOOKUP(A265,Data!$A:$S,19,FALSE)</f>
        <v>#N/A</v>
      </c>
      <c r="L265" s="530"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499" t="e">
        <f t="shared" si="3"/>
        <v>#N/A</v>
      </c>
      <c r="I266" s="410" t="e">
        <f>VLOOKUP(A266,Data!$A:$P,15,FALSE)</f>
        <v>#N/A</v>
      </c>
      <c r="J266" s="386" t="e">
        <f>VLOOKUP(A266,Data!$A:$P,16,FALSE)</f>
        <v>#N/A</v>
      </c>
      <c r="K266" s="507" t="e">
        <f>VLOOKUP(A266,Data!$A:$S,19,FALSE)</f>
        <v>#N/A</v>
      </c>
      <c r="L266" s="530"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499" t="e">
        <f t="shared" si="3"/>
        <v>#N/A</v>
      </c>
      <c r="I267" s="410" t="e">
        <f>VLOOKUP(A267,Data!$A:$P,15,FALSE)</f>
        <v>#N/A</v>
      </c>
      <c r="J267" s="386" t="e">
        <f>VLOOKUP(A267,Data!$A:$P,16,FALSE)</f>
        <v>#N/A</v>
      </c>
      <c r="K267" s="507" t="e">
        <f>VLOOKUP(A267,Data!$A:$S,19,FALSE)</f>
        <v>#N/A</v>
      </c>
      <c r="L267" s="530"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499" t="e">
        <f t="shared" si="3"/>
        <v>#N/A</v>
      </c>
      <c r="I268" s="410" t="e">
        <f>VLOOKUP(A268,Data!$A:$P,15,FALSE)</f>
        <v>#N/A</v>
      </c>
      <c r="J268" s="386" t="e">
        <f>VLOOKUP(A268,Data!$A:$P,16,FALSE)</f>
        <v>#N/A</v>
      </c>
      <c r="K268" s="507" t="e">
        <f>VLOOKUP(A268,Data!$A:$S,19,FALSE)</f>
        <v>#N/A</v>
      </c>
      <c r="L268" s="530"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499" t="e">
        <f t="shared" si="3"/>
        <v>#N/A</v>
      </c>
      <c r="I269" s="410" t="e">
        <f>VLOOKUP(A269,Data!$A:$P,15,FALSE)</f>
        <v>#N/A</v>
      </c>
      <c r="J269" s="386" t="e">
        <f>VLOOKUP(A269,Data!$A:$P,16,FALSE)</f>
        <v>#N/A</v>
      </c>
      <c r="K269" s="507" t="e">
        <f>VLOOKUP(A269,Data!$A:$S,19,FALSE)</f>
        <v>#N/A</v>
      </c>
      <c r="L269" s="530"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499" t="e">
        <f t="shared" si="3"/>
        <v>#N/A</v>
      </c>
      <c r="I270" s="410" t="e">
        <f>VLOOKUP(A270,Data!$A:$P,15,FALSE)</f>
        <v>#N/A</v>
      </c>
      <c r="J270" s="386" t="e">
        <f>VLOOKUP(A270,Data!$A:$P,16,FALSE)</f>
        <v>#N/A</v>
      </c>
      <c r="K270" s="507" t="e">
        <f>VLOOKUP(A270,Data!$A:$S,19,FALSE)</f>
        <v>#N/A</v>
      </c>
      <c r="L270" s="530"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499" t="e">
        <f t="shared" si="3"/>
        <v>#N/A</v>
      </c>
      <c r="I271" s="410" t="e">
        <f>VLOOKUP(A271,Data!$A:$P,15,FALSE)</f>
        <v>#N/A</v>
      </c>
      <c r="J271" s="386" t="e">
        <f>VLOOKUP(A271,Data!$A:$P,16,FALSE)</f>
        <v>#N/A</v>
      </c>
      <c r="K271" s="507" t="e">
        <f>VLOOKUP(A271,Data!$A:$S,19,FALSE)</f>
        <v>#N/A</v>
      </c>
      <c r="L271" s="530"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00" t="e">
        <f>G272-F272</f>
        <v>#N/A</v>
      </c>
      <c r="I272" s="432" t="e">
        <f>VLOOKUP(A272,Data!$A:$P,15,FALSE)</f>
        <v>#N/A</v>
      </c>
      <c r="J272" s="388" t="e">
        <f>VLOOKUP(A272,Data!$A:$P,16,FALSE)</f>
        <v>#N/A</v>
      </c>
      <c r="K272" s="527" t="e">
        <f>VLOOKUP(A272,Data!$A:$S,19,FALSE)</f>
        <v>#N/A</v>
      </c>
      <c r="L272" s="530"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00" t="e">
        <f t="shared" ref="H273:H282" si="4">G273-F273</f>
        <v>#N/A</v>
      </c>
      <c r="I273" s="432" t="e">
        <f>VLOOKUP(A273,Data!$A:$P,15,FALSE)</f>
        <v>#N/A</v>
      </c>
      <c r="J273" s="388" t="e">
        <f>VLOOKUP(A273,Data!$A:$P,16,FALSE)</f>
        <v>#N/A</v>
      </c>
      <c r="K273" s="527" t="e">
        <f>VLOOKUP(A273,Data!$A:$S,19,FALSE)</f>
        <v>#N/A</v>
      </c>
      <c r="L273" s="530"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00" t="e">
        <f t="shared" si="4"/>
        <v>#N/A</v>
      </c>
      <c r="I274" s="432" t="e">
        <f>VLOOKUP(A274,Data!$A:$P,15,FALSE)</f>
        <v>#N/A</v>
      </c>
      <c r="J274" s="388" t="e">
        <f>VLOOKUP(A274,Data!$A:$P,16,FALSE)</f>
        <v>#N/A</v>
      </c>
      <c r="K274" s="527" t="e">
        <f>VLOOKUP(A274,Data!$A:$S,19,FALSE)</f>
        <v>#N/A</v>
      </c>
      <c r="L274" s="530"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00" t="e">
        <f t="shared" si="4"/>
        <v>#N/A</v>
      </c>
      <c r="I275" s="432" t="e">
        <f>VLOOKUP(A275,Data!$A:$P,15,FALSE)</f>
        <v>#N/A</v>
      </c>
      <c r="J275" s="388" t="e">
        <f>VLOOKUP(A275,Data!$A:$P,16,FALSE)</f>
        <v>#N/A</v>
      </c>
      <c r="K275" s="527" t="e">
        <f>VLOOKUP(A275,Data!$A:$S,19,FALSE)</f>
        <v>#N/A</v>
      </c>
      <c r="L275" s="530"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00" t="e">
        <f t="shared" si="4"/>
        <v>#N/A</v>
      </c>
      <c r="I276" s="432" t="e">
        <f>VLOOKUP(A276,Data!$A:$P,15,FALSE)</f>
        <v>#N/A</v>
      </c>
      <c r="J276" s="388" t="e">
        <f>VLOOKUP(A276,Data!$A:$P,16,FALSE)</f>
        <v>#N/A</v>
      </c>
      <c r="K276" s="527" t="e">
        <f>VLOOKUP(A276,Data!$A:$S,19,FALSE)</f>
        <v>#N/A</v>
      </c>
      <c r="L276" s="530"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00" t="e">
        <f t="shared" si="4"/>
        <v>#N/A</v>
      </c>
      <c r="I277" s="432" t="e">
        <f>VLOOKUP(A277,Data!$A:$P,15,FALSE)</f>
        <v>#N/A</v>
      </c>
      <c r="J277" s="388" t="e">
        <f>VLOOKUP(A277,Data!$A:$P,16,FALSE)</f>
        <v>#N/A</v>
      </c>
      <c r="K277" s="527" t="e">
        <f>VLOOKUP(A277,Data!$A:$S,19,FALSE)</f>
        <v>#N/A</v>
      </c>
      <c r="L277" s="530"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00" t="e">
        <f t="shared" si="4"/>
        <v>#N/A</v>
      </c>
      <c r="I278" s="432" t="e">
        <f>VLOOKUP(A278,Data!$A:$P,15,FALSE)</f>
        <v>#N/A</v>
      </c>
      <c r="J278" s="388" t="e">
        <f>VLOOKUP(A278,Data!$A:$P,16,FALSE)</f>
        <v>#N/A</v>
      </c>
      <c r="K278" s="527" t="e">
        <f>VLOOKUP(A278,Data!$A:$S,19,FALSE)</f>
        <v>#N/A</v>
      </c>
      <c r="L278" s="530"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00" t="e">
        <f t="shared" si="4"/>
        <v>#N/A</v>
      </c>
      <c r="I279" s="432" t="e">
        <f>VLOOKUP(A279,Data!$A:$P,15,FALSE)</f>
        <v>#N/A</v>
      </c>
      <c r="J279" s="388" t="e">
        <f>VLOOKUP(A279,Data!$A:$P,16,FALSE)</f>
        <v>#N/A</v>
      </c>
      <c r="K279" s="527" t="e">
        <f>VLOOKUP(A279,Data!$A:$S,19,FALSE)</f>
        <v>#N/A</v>
      </c>
      <c r="L279" s="530"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00" t="e">
        <f t="shared" si="4"/>
        <v>#N/A</v>
      </c>
      <c r="I280" s="432" t="e">
        <f>VLOOKUP(A280,Data!$A:$P,15,FALSE)</f>
        <v>#N/A</v>
      </c>
      <c r="J280" s="388" t="e">
        <f>VLOOKUP(A280,Data!$A:$P,16,FALSE)</f>
        <v>#N/A</v>
      </c>
      <c r="K280" s="527" t="e">
        <f>VLOOKUP(A280,Data!$A:$S,19,FALSE)</f>
        <v>#N/A</v>
      </c>
      <c r="L280" s="530"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00" t="e">
        <f t="shared" si="4"/>
        <v>#N/A</v>
      </c>
      <c r="I281" s="432" t="e">
        <f>VLOOKUP(A281,Data!$A:$P,15,FALSE)</f>
        <v>#N/A</v>
      </c>
      <c r="J281" s="388" t="e">
        <f>VLOOKUP(A281,Data!$A:$P,16,FALSE)</f>
        <v>#N/A</v>
      </c>
      <c r="K281" s="527" t="e">
        <f>VLOOKUP(A281,Data!$A:$S,19,FALSE)</f>
        <v>#N/A</v>
      </c>
      <c r="L281" s="530"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00" t="e">
        <f t="shared" si="4"/>
        <v>#N/A</v>
      </c>
      <c r="I282" s="432" t="e">
        <f>VLOOKUP(A282,Data!$A:$P,15,FALSE)</f>
        <v>#N/A</v>
      </c>
      <c r="J282" s="388" t="e">
        <f>VLOOKUP(A282,Data!$A:$P,16,FALSE)</f>
        <v>#N/A</v>
      </c>
      <c r="K282" s="527" t="e">
        <f>VLOOKUP(A282,Data!$A:$S,19,FALSE)</f>
        <v>#N/A</v>
      </c>
      <c r="L282" s="530" t="e">
        <f>VLOOKUP(A282,Data!$A$2:$P$337,16,FALSE)</f>
        <v>#N/A</v>
      </c>
    </row>
    <row r="283" spans="1:12" ht="5.0999999999999996" customHeight="1" x14ac:dyDescent="0.2">
      <c r="A283" s="409"/>
      <c r="B283" s="430"/>
      <c r="C283" s="185"/>
      <c r="D283" s="431"/>
      <c r="E283" s="312"/>
      <c r="F283" s="429"/>
      <c r="G283" s="429"/>
      <c r="H283" s="500"/>
      <c r="I283" s="432"/>
      <c r="J283" s="388"/>
      <c r="K283" s="527"/>
      <c r="L283" s="530"/>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00" t="e">
        <f t="shared" ref="H284:H298" si="5">G284-F284</f>
        <v>#N/A</v>
      </c>
      <c r="I284" s="432" t="e">
        <f>VLOOKUP(A284,Data!$A:$P,15,FALSE)</f>
        <v>#N/A</v>
      </c>
      <c r="J284" s="388" t="e">
        <f>VLOOKUP(A284,Data!$A:$P,16,FALSE)</f>
        <v>#N/A</v>
      </c>
      <c r="K284" s="527" t="e">
        <f>VLOOKUP(A284,Data!$A:$S,19,FALSE)</f>
        <v>#N/A</v>
      </c>
      <c r="L284" s="530"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00" t="e">
        <f t="shared" si="5"/>
        <v>#N/A</v>
      </c>
      <c r="I285" s="432" t="e">
        <f>VLOOKUP(A285,Data!$A:$P,15,FALSE)</f>
        <v>#N/A</v>
      </c>
      <c r="J285" s="388" t="e">
        <f>VLOOKUP(A285,Data!$A:$P,16,FALSE)</f>
        <v>#N/A</v>
      </c>
      <c r="K285" s="527" t="e">
        <f>VLOOKUP(A285,Data!$A:$S,19,FALSE)</f>
        <v>#N/A</v>
      </c>
      <c r="L285" s="530"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00" t="e">
        <f t="shared" si="5"/>
        <v>#N/A</v>
      </c>
      <c r="I286" s="432" t="e">
        <f>VLOOKUP(A286,Data!$A:$P,15,FALSE)</f>
        <v>#N/A</v>
      </c>
      <c r="J286" s="388" t="e">
        <f>VLOOKUP(A286,Data!$A:$P,16,FALSE)</f>
        <v>#N/A</v>
      </c>
      <c r="K286" s="527" t="e">
        <f>VLOOKUP(A286,Data!$A:$S,19,FALSE)</f>
        <v>#N/A</v>
      </c>
      <c r="L286" s="530"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00" t="e">
        <f t="shared" si="5"/>
        <v>#N/A</v>
      </c>
      <c r="I287" s="432" t="e">
        <f>VLOOKUP(A287,Data!$A:$P,15,FALSE)</f>
        <v>#N/A</v>
      </c>
      <c r="J287" s="388" t="e">
        <f>VLOOKUP(A287,Data!$A:$P,16,FALSE)</f>
        <v>#N/A</v>
      </c>
      <c r="K287" s="527" t="e">
        <f>VLOOKUP(A287,Data!$A:$S,19,FALSE)</f>
        <v>#N/A</v>
      </c>
      <c r="L287" s="530"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00" t="e">
        <f t="shared" si="5"/>
        <v>#N/A</v>
      </c>
      <c r="I288" s="432" t="e">
        <f>VLOOKUP(A288,Data!$A:$P,15,FALSE)</f>
        <v>#N/A</v>
      </c>
      <c r="J288" s="388" t="e">
        <f>VLOOKUP(A288,Data!$A:$P,16,FALSE)</f>
        <v>#N/A</v>
      </c>
      <c r="K288" s="527" t="e">
        <f>VLOOKUP(A288,Data!$A:$S,19,FALSE)</f>
        <v>#N/A</v>
      </c>
      <c r="L288" s="530"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00" t="e">
        <f t="shared" si="5"/>
        <v>#N/A</v>
      </c>
      <c r="I289" s="432" t="e">
        <f>VLOOKUP(A289,Data!$A:$P,15,FALSE)</f>
        <v>#N/A</v>
      </c>
      <c r="J289" s="388" t="e">
        <f>VLOOKUP(A289,Data!$A:$P,16,FALSE)</f>
        <v>#N/A</v>
      </c>
      <c r="K289" s="527" t="e">
        <f>VLOOKUP(A289,Data!$A:$S,19,FALSE)</f>
        <v>#N/A</v>
      </c>
      <c r="L289" s="530"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00" t="e">
        <f t="shared" si="5"/>
        <v>#N/A</v>
      </c>
      <c r="I290" s="432" t="e">
        <f>VLOOKUP(A290,Data!$A:$P,15,FALSE)</f>
        <v>#N/A</v>
      </c>
      <c r="J290" s="388" t="e">
        <f>VLOOKUP(A290,Data!$A:$P,16,FALSE)</f>
        <v>#N/A</v>
      </c>
      <c r="K290" s="527" t="e">
        <f>VLOOKUP(A290,Data!$A:$S,19,FALSE)</f>
        <v>#N/A</v>
      </c>
      <c r="L290" s="530"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00" t="e">
        <f t="shared" si="5"/>
        <v>#N/A</v>
      </c>
      <c r="I291" s="432" t="e">
        <f>VLOOKUP(A291,Data!$A:$P,15,FALSE)</f>
        <v>#N/A</v>
      </c>
      <c r="J291" s="388" t="e">
        <f>VLOOKUP(A291,Data!$A:$P,16,FALSE)</f>
        <v>#N/A</v>
      </c>
      <c r="K291" s="527" t="e">
        <f>VLOOKUP(A291,Data!$A:$S,19,FALSE)</f>
        <v>#N/A</v>
      </c>
      <c r="L291" s="530"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00" t="e">
        <f t="shared" si="5"/>
        <v>#N/A</v>
      </c>
      <c r="I292" s="432" t="e">
        <f>VLOOKUP(A292,Data!$A:$P,15,FALSE)</f>
        <v>#N/A</v>
      </c>
      <c r="J292" s="388" t="e">
        <f>VLOOKUP(A292,Data!$A:$P,16,FALSE)</f>
        <v>#N/A</v>
      </c>
      <c r="K292" s="527" t="e">
        <f>VLOOKUP(A292,Data!$A:$S,19,FALSE)</f>
        <v>#N/A</v>
      </c>
      <c r="L292" s="530"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00" t="e">
        <f t="shared" si="5"/>
        <v>#N/A</v>
      </c>
      <c r="I293" s="432" t="e">
        <f>VLOOKUP(A293,Data!$A:$P,15,FALSE)</f>
        <v>#N/A</v>
      </c>
      <c r="J293" s="388" t="e">
        <f>VLOOKUP(A293,Data!$A:$P,16,FALSE)</f>
        <v>#N/A</v>
      </c>
      <c r="K293" s="527" t="e">
        <f>VLOOKUP(A293,Data!$A:$S,19,FALSE)</f>
        <v>#N/A</v>
      </c>
      <c r="L293" s="530"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00" t="e">
        <f t="shared" si="5"/>
        <v>#N/A</v>
      </c>
      <c r="I294" s="432" t="e">
        <f>VLOOKUP(A294,Data!$A:$P,15,FALSE)</f>
        <v>#N/A</v>
      </c>
      <c r="J294" s="388" t="e">
        <f>VLOOKUP(A294,Data!$A:$P,16,FALSE)</f>
        <v>#N/A</v>
      </c>
      <c r="K294" s="527" t="e">
        <f>VLOOKUP(A294,Data!$A:$S,19,FALSE)</f>
        <v>#N/A</v>
      </c>
      <c r="L294" s="530"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00" t="e">
        <f t="shared" si="5"/>
        <v>#N/A</v>
      </c>
      <c r="I295" s="432" t="e">
        <f>VLOOKUP(A295,Data!$A:$P,15,FALSE)</f>
        <v>#N/A</v>
      </c>
      <c r="J295" s="388" t="e">
        <f>VLOOKUP(A295,Data!$A:$P,16,FALSE)</f>
        <v>#N/A</v>
      </c>
      <c r="K295" s="527" t="e">
        <f>VLOOKUP(A295,Data!$A:$S,19,FALSE)</f>
        <v>#N/A</v>
      </c>
      <c r="L295" s="530"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00" t="e">
        <f t="shared" si="5"/>
        <v>#N/A</v>
      </c>
      <c r="I296" s="432" t="e">
        <f>VLOOKUP(A296,Data!$A:$P,15,FALSE)</f>
        <v>#N/A</v>
      </c>
      <c r="J296" s="388" t="e">
        <f>VLOOKUP(A296,Data!$A:$P,16,FALSE)</f>
        <v>#N/A</v>
      </c>
      <c r="K296" s="527" t="e">
        <f>VLOOKUP(A296,Data!$A:$S,19,FALSE)</f>
        <v>#N/A</v>
      </c>
      <c r="L296" s="530"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00" t="e">
        <f t="shared" si="5"/>
        <v>#N/A</v>
      </c>
      <c r="I297" s="432" t="e">
        <f>VLOOKUP(A297,Data!$A:$P,15,FALSE)</f>
        <v>#N/A</v>
      </c>
      <c r="J297" s="388" t="e">
        <f>VLOOKUP(A297,Data!$A:$P,16,FALSE)</f>
        <v>#N/A</v>
      </c>
      <c r="K297" s="527" t="e">
        <f>VLOOKUP(A297,Data!$A:$S,19,FALSE)</f>
        <v>#N/A</v>
      </c>
      <c r="L297" s="530"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00" t="e">
        <f t="shared" si="5"/>
        <v>#N/A</v>
      </c>
      <c r="I298" s="432" t="e">
        <f>VLOOKUP(A298,Data!$A:$P,15,FALSE)</f>
        <v>#N/A</v>
      </c>
      <c r="J298" s="388" t="e">
        <f>VLOOKUP(A298,Data!$A:$P,16,FALSE)</f>
        <v>#N/A</v>
      </c>
      <c r="K298" s="527" t="e">
        <f>VLOOKUP(A298,Data!$A:$S,19,FALSE)</f>
        <v>#N/A</v>
      </c>
      <c r="L298" s="530"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00" t="e">
        <f>G299-F299</f>
        <v>#N/A</v>
      </c>
      <c r="I299" s="432" t="e">
        <f>VLOOKUP(A299,Data!$A:$P,15,FALSE)</f>
        <v>#N/A</v>
      </c>
      <c r="J299" s="388" t="e">
        <f>VLOOKUP(A299,Data!$A:$P,16,FALSE)</f>
        <v>#N/A</v>
      </c>
      <c r="K299" s="527" t="e">
        <f>VLOOKUP(A299,Data!$A:$S,19,FALSE)</f>
        <v>#N/A</v>
      </c>
      <c r="L299" s="530"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225" t="e">
        <f>G300-F300</f>
        <v>#N/A</v>
      </c>
      <c r="I300" s="437" t="e">
        <f>VLOOKUP(A300,Data!$A:$P,15,FALSE)</f>
        <v>#N/A</v>
      </c>
      <c r="J300" s="387" t="e">
        <f>VLOOKUP(A300,Data!$A:$P,16,FALSE)</f>
        <v>#N/A</v>
      </c>
      <c r="K300" s="508" t="e">
        <f>VLOOKUP(A300,Data!$A:$S,19,FALSE)</f>
        <v>#N/A</v>
      </c>
      <c r="L300" s="530"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46:J46"/>
    <mergeCell ref="L73:L74"/>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43432.666377083333</v>
      </c>
      <c r="B1" s="606" t="s">
        <v>184</v>
      </c>
      <c r="C1" s="606"/>
      <c r="D1" s="606"/>
      <c r="E1" s="606"/>
      <c r="F1" s="606"/>
      <c r="G1" s="606"/>
      <c r="H1" s="606"/>
      <c r="I1" s="606"/>
      <c r="J1" s="606"/>
      <c r="K1" s="606"/>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047-18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43432</v>
      </c>
      <c r="N3" s="223"/>
    </row>
    <row r="4" spans="1:14" ht="50.1" customHeight="1" x14ac:dyDescent="0.25">
      <c r="A4" s="222" t="e">
        <f t="shared" ref="A4:A24" ca="1" si="0">IF($M$3-L4,0,"UPDATED!")</f>
        <v>#N/A</v>
      </c>
      <c r="B4" s="5" t="str">
        <f>'TDC Testing'!A4</f>
        <v>049-18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064-18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085-18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093-18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096-18</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098-18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t="str">
        <f>'TDC Testing'!A10</f>
        <v>137-18</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t="str">
        <f>'TDC Testing'!A11</f>
        <v>139-18</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t="str">
        <f>'TDC Testing'!A12</f>
        <v>146-18</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t="str">
        <f>'TDC Testing'!A13</f>
        <v>160-18</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t="str">
        <f>'TDC Testing'!A14</f>
        <v>161-18</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t="str">
        <f>'TDC Testing'!A15</f>
        <v>193-17</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t="str">
        <f>'TDC Testing'!A16</f>
        <v>194-17</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t="str">
        <f>'TDC Testing'!A17</f>
        <v>195-18</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07" t="s">
        <v>158</v>
      </c>
      <c r="B1" s="608"/>
      <c r="C1" s="608"/>
      <c r="D1" s="608"/>
      <c r="E1" s="608"/>
      <c r="F1" s="608"/>
      <c r="G1" s="608"/>
      <c r="H1" s="608"/>
      <c r="I1" s="609"/>
    </row>
    <row r="2" spans="1:9" ht="29.25" thickBot="1" x14ac:dyDescent="0.5">
      <c r="A2" s="610" t="s">
        <v>153</v>
      </c>
      <c r="B2" s="611"/>
      <c r="C2" s="611"/>
      <c r="D2" s="611"/>
      <c r="E2" s="611"/>
      <c r="F2" s="611"/>
      <c r="G2" s="611"/>
      <c r="H2" s="611"/>
      <c r="I2" s="612"/>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18" t="s">
        <v>131</v>
      </c>
      <c r="D2" s="618"/>
      <c r="E2" s="154"/>
    </row>
    <row r="3" spans="2:5" x14ac:dyDescent="0.25"/>
    <row r="4" spans="2:5" ht="32.25" thickBot="1" x14ac:dyDescent="0.55000000000000004">
      <c r="C4" s="613" t="s">
        <v>130</v>
      </c>
      <c r="D4" s="613"/>
    </row>
    <row r="5" spans="2:5" ht="31.5" thickTop="1" thickBot="1" x14ac:dyDescent="0.45">
      <c r="C5" s="619" t="s">
        <v>336</v>
      </c>
      <c r="D5" s="620"/>
    </row>
    <row r="6" spans="2:5" ht="15.75" thickTop="1" x14ac:dyDescent="0.25"/>
    <row r="7" spans="2:5" ht="32.25" thickBot="1" x14ac:dyDescent="0.55000000000000004">
      <c r="C7" s="613" t="s">
        <v>129</v>
      </c>
      <c r="D7" s="613"/>
    </row>
    <row r="8" spans="2:5" ht="29.25" thickTop="1" thickBot="1" x14ac:dyDescent="0.45">
      <c r="C8" s="621" t="e">
        <f>VLOOKUP(C5,Data!$A$2:$P$337,5,FALSE)</f>
        <v>#N/A</v>
      </c>
      <c r="D8" s="622"/>
    </row>
    <row r="9" spans="2:5" ht="33" thickTop="1" thickBot="1" x14ac:dyDescent="0.55000000000000004">
      <c r="C9" s="613" t="s">
        <v>128</v>
      </c>
      <c r="D9" s="613"/>
    </row>
    <row r="10" spans="2:5" ht="29.25" thickTop="1" thickBot="1" x14ac:dyDescent="0.45">
      <c r="C10" s="621" t="e">
        <f>VLOOKUP(C5,Data!$A$2:$P$337,13,FALSE)</f>
        <v>#N/A</v>
      </c>
      <c r="D10" s="622"/>
    </row>
    <row r="11" spans="2:5" ht="33" thickTop="1" thickBot="1" x14ac:dyDescent="0.55000000000000004">
      <c r="C11" s="613" t="s">
        <v>93</v>
      </c>
      <c r="D11" s="613"/>
    </row>
    <row r="12" spans="2:5" ht="29.25" thickTop="1" thickBot="1" x14ac:dyDescent="0.45">
      <c r="C12" s="623">
        <f ca="1">TODAY()</f>
        <v>43432</v>
      </c>
      <c r="D12" s="624"/>
    </row>
    <row r="13" spans="2:5" ht="33" thickTop="1" thickBot="1" x14ac:dyDescent="0.55000000000000004">
      <c r="C13" s="613" t="s">
        <v>96</v>
      </c>
      <c r="D13" s="613"/>
    </row>
    <row r="14" spans="2:5" ht="96.75" customHeight="1" thickTop="1" thickBot="1" x14ac:dyDescent="0.45">
      <c r="C14" s="614" t="s">
        <v>134</v>
      </c>
      <c r="D14" s="615"/>
    </row>
    <row r="15" spans="2:5" ht="15" customHeight="1" thickTop="1" x14ac:dyDescent="0.25"/>
    <row r="16" spans="2:5" x14ac:dyDescent="0.25"/>
    <row r="17" spans="3:4" x14ac:dyDescent="0.25"/>
    <row r="18" spans="3:4" ht="21.95" customHeight="1" x14ac:dyDescent="0.25">
      <c r="C18" s="616" t="s">
        <v>136</v>
      </c>
      <c r="D18" s="617"/>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64"/>
  <sheetViews>
    <sheetView zoomScale="90" zoomScaleNormal="90" workbookViewId="0">
      <selection activeCell="D38" sqref="D38"/>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row>
    <row r="2" spans="1:14" x14ac:dyDescent="0.25">
      <c r="A2" t="s">
        <v>60</v>
      </c>
      <c r="B2" t="s">
        <v>74</v>
      </c>
      <c r="C2" t="s">
        <v>38</v>
      </c>
      <c r="D2" t="s">
        <v>276</v>
      </c>
      <c r="E2" t="s">
        <v>152</v>
      </c>
      <c r="F2" t="s">
        <v>9</v>
      </c>
      <c r="H2" s="7" t="s">
        <v>60</v>
      </c>
      <c r="I2" s="1">
        <v>1</v>
      </c>
      <c r="J2" t="s">
        <v>160</v>
      </c>
      <c r="K2" s="7" t="s">
        <v>267</v>
      </c>
      <c r="L2" s="7" t="s">
        <v>275</v>
      </c>
      <c r="M2" t="s">
        <v>435</v>
      </c>
    </row>
    <row r="3" spans="1:14" x14ac:dyDescent="0.25">
      <c r="A3" t="s">
        <v>9</v>
      </c>
      <c r="B3" t="s">
        <v>6</v>
      </c>
      <c r="C3" t="s">
        <v>61</v>
      </c>
      <c r="D3" t="s">
        <v>42</v>
      </c>
      <c r="E3" t="s">
        <v>673</v>
      </c>
      <c r="F3" t="s">
        <v>209</v>
      </c>
      <c r="G3" t="s">
        <v>67</v>
      </c>
      <c r="H3" s="7" t="s">
        <v>86</v>
      </c>
      <c r="I3" s="1">
        <v>2</v>
      </c>
      <c r="J3" t="s">
        <v>161</v>
      </c>
      <c r="K3" s="7" t="s">
        <v>265</v>
      </c>
      <c r="L3" s="7" t="s">
        <v>272</v>
      </c>
      <c r="M3" t="s">
        <v>436</v>
      </c>
      <c r="N3" t="s">
        <v>703</v>
      </c>
    </row>
    <row r="4" spans="1:14" x14ac:dyDescent="0.25">
      <c r="B4" t="s">
        <v>23</v>
      </c>
      <c r="C4" t="s">
        <v>426</v>
      </c>
      <c r="D4" t="s">
        <v>40</v>
      </c>
      <c r="E4" t="s">
        <v>662</v>
      </c>
      <c r="F4" t="s">
        <v>210</v>
      </c>
      <c r="G4" t="s">
        <v>73</v>
      </c>
      <c r="H4" s="7" t="s">
        <v>94</v>
      </c>
      <c r="I4" s="1">
        <v>3</v>
      </c>
      <c r="J4" t="s">
        <v>162</v>
      </c>
      <c r="K4" s="7" t="s">
        <v>266</v>
      </c>
      <c r="L4" s="7" t="s">
        <v>274</v>
      </c>
      <c r="M4" t="s">
        <v>434</v>
      </c>
      <c r="N4" t="s">
        <v>679</v>
      </c>
    </row>
    <row r="5" spans="1:14" x14ac:dyDescent="0.25">
      <c r="B5" t="s">
        <v>22</v>
      </c>
      <c r="C5" t="s">
        <v>701</v>
      </c>
      <c r="D5" t="s">
        <v>41</v>
      </c>
      <c r="E5" t="s">
        <v>657</v>
      </c>
      <c r="F5" t="s">
        <v>211</v>
      </c>
      <c r="G5" t="s">
        <v>194</v>
      </c>
      <c r="H5" s="7" t="s">
        <v>258</v>
      </c>
      <c r="I5" s="1">
        <v>4</v>
      </c>
      <c r="J5" t="s">
        <v>165</v>
      </c>
      <c r="K5" s="7" t="s">
        <v>77</v>
      </c>
      <c r="L5" s="7" t="s">
        <v>273</v>
      </c>
      <c r="M5" t="s">
        <v>9</v>
      </c>
      <c r="N5" t="s">
        <v>700</v>
      </c>
    </row>
    <row r="6" spans="1:14" x14ac:dyDescent="0.25">
      <c r="B6" t="s">
        <v>66</v>
      </c>
      <c r="C6" t="s">
        <v>99</v>
      </c>
      <c r="D6" t="s">
        <v>678</v>
      </c>
      <c r="E6" t="s">
        <v>32</v>
      </c>
      <c r="F6" t="s">
        <v>212</v>
      </c>
      <c r="G6" t="s">
        <v>60</v>
      </c>
      <c r="H6" s="7" t="s">
        <v>85</v>
      </c>
      <c r="I6" s="1">
        <v>5</v>
      </c>
      <c r="J6" t="s">
        <v>169</v>
      </c>
      <c r="K6" s="7"/>
      <c r="L6" s="7"/>
      <c r="N6" t="s">
        <v>681</v>
      </c>
    </row>
    <row r="7" spans="1:14" x14ac:dyDescent="0.25">
      <c r="B7" t="s">
        <v>21</v>
      </c>
      <c r="C7" t="s">
        <v>670</v>
      </c>
      <c r="E7" t="s">
        <v>658</v>
      </c>
      <c r="F7" t="s">
        <v>213</v>
      </c>
      <c r="G7" t="s">
        <v>100</v>
      </c>
      <c r="H7" s="7" t="s">
        <v>9</v>
      </c>
      <c r="I7" s="1"/>
      <c r="J7" t="s">
        <v>188</v>
      </c>
      <c r="K7" s="7"/>
      <c r="L7" s="7"/>
      <c r="N7" t="s">
        <v>634</v>
      </c>
    </row>
    <row r="8" spans="1:14" x14ac:dyDescent="0.25">
      <c r="B8" t="s">
        <v>711</v>
      </c>
      <c r="C8" t="s">
        <v>153</v>
      </c>
      <c r="E8" t="s">
        <v>82</v>
      </c>
      <c r="F8" t="s">
        <v>214</v>
      </c>
      <c r="G8" t="s">
        <v>135</v>
      </c>
      <c r="H8" s="7" t="s">
        <v>135</v>
      </c>
      <c r="I8" s="1"/>
      <c r="J8" t="s">
        <v>189</v>
      </c>
      <c r="K8" s="7"/>
      <c r="L8" s="7"/>
      <c r="N8" t="s">
        <v>633</v>
      </c>
    </row>
    <row r="9" spans="1:14" x14ac:dyDescent="0.25">
      <c r="C9" t="s">
        <v>164</v>
      </c>
      <c r="E9" t="s">
        <v>35</v>
      </c>
      <c r="F9" t="s">
        <v>215</v>
      </c>
      <c r="G9" t="s">
        <v>671</v>
      </c>
      <c r="H9" s="7"/>
      <c r="I9" s="1"/>
      <c r="K9" s="7"/>
      <c r="L9" s="7"/>
      <c r="N9" t="s">
        <v>9</v>
      </c>
    </row>
    <row r="10" spans="1:14" x14ac:dyDescent="0.25">
      <c r="C10" t="s">
        <v>80</v>
      </c>
      <c r="E10" t="s">
        <v>62</v>
      </c>
      <c r="F10" t="s">
        <v>216</v>
      </c>
      <c r="H10" s="7"/>
      <c r="I10" s="1"/>
      <c r="K10" s="7"/>
      <c r="L10" s="7"/>
    </row>
    <row r="11" spans="1:14" x14ac:dyDescent="0.25">
      <c r="C11" t="s">
        <v>29</v>
      </c>
      <c r="E11" t="s">
        <v>312</v>
      </c>
      <c r="F11" t="s">
        <v>217</v>
      </c>
      <c r="H11" s="7"/>
      <c r="I11" s="1"/>
      <c r="K11" s="7"/>
      <c r="L11" s="7"/>
    </row>
    <row r="12" spans="1:14" x14ac:dyDescent="0.25">
      <c r="C12" t="s">
        <v>666</v>
      </c>
      <c r="E12" t="s">
        <v>279</v>
      </c>
      <c r="F12" t="s">
        <v>218</v>
      </c>
      <c r="H12" s="7"/>
      <c r="I12" s="1"/>
      <c r="K12" s="7"/>
      <c r="L12" s="7"/>
    </row>
    <row r="13" spans="1:14" x14ac:dyDescent="0.25">
      <c r="C13" t="s">
        <v>669</v>
      </c>
      <c r="E13" t="s">
        <v>292</v>
      </c>
      <c r="F13" t="s">
        <v>219</v>
      </c>
      <c r="H13" s="7"/>
      <c r="I13" s="1"/>
      <c r="K13" s="7"/>
      <c r="L13" s="7"/>
    </row>
    <row r="14" spans="1:14" x14ac:dyDescent="0.25">
      <c r="C14" t="s">
        <v>170</v>
      </c>
      <c r="E14" t="s">
        <v>33</v>
      </c>
      <c r="F14" t="s">
        <v>220</v>
      </c>
      <c r="H14" s="7"/>
      <c r="I14" s="1"/>
      <c r="K14" s="7"/>
      <c r="L14" s="7"/>
    </row>
    <row r="15" spans="1:14" x14ac:dyDescent="0.25">
      <c r="C15" t="s">
        <v>528</v>
      </c>
      <c r="E15" t="s">
        <v>70</v>
      </c>
      <c r="F15" t="s">
        <v>221</v>
      </c>
      <c r="H15" s="7"/>
      <c r="I15" s="1"/>
      <c r="K15" s="7"/>
      <c r="L15" s="7"/>
    </row>
    <row r="16" spans="1:14"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A7" sqref="A7:AG7"/>
    </sheetView>
  </sheetViews>
  <sheetFormatPr defaultRowHeight="15" x14ac:dyDescent="0.25"/>
  <sheetData>
    <row r="1" spans="1:33" x14ac:dyDescent="0.25">
      <c r="A1" t="s">
        <v>656</v>
      </c>
    </row>
    <row r="2" spans="1:33" x14ac:dyDescent="0.25">
      <c r="A2" t="s">
        <v>713</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12</vt:i4>
      </vt:variant>
      <vt:variant>
        <vt:lpstr>Named Ranges</vt:lpstr>
      </vt:variant>
      <vt:variant>
        <vt:i4>11</vt:i4>
      </vt:variant>
    </vt:vector>
  </HeadingPairs>
  <TitlesOfParts>
    <vt:vector size="44" baseType="lpstr">
      <vt:lpstr>Data</vt:lpstr>
      <vt:lpstr>Medium Bay</vt:lpstr>
      <vt:lpstr>High Low Bay</vt:lpstr>
      <vt:lpstr>Group Analysis</vt:lpstr>
      <vt:lpstr>Data#2</vt:lpstr>
      <vt:lpstr>Data#2 Pivot</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2018-11-28T21:59:35Z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